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B:\Resume\Resume_Main\Projects For Jobs\"/>
    </mc:Choice>
  </mc:AlternateContent>
  <xr:revisionPtr revIDLastSave="0" documentId="13_ncr:1_{BEC6A1FB-FC42-433A-84AF-6931F2DED742}" xr6:coauthVersionLast="47" xr6:coauthVersionMax="47" xr10:uidLastSave="{00000000-0000-0000-0000-000000000000}"/>
  <bookViews>
    <workbookView xWindow="-120" yWindow="-120" windowWidth="29040" windowHeight="15720" firstSheet="1" activeTab="4" xr2:uid="{00000000-000D-0000-FFFF-FFFF00000000}"/>
  </bookViews>
  <sheets>
    <sheet name="Sheet4" sheetId="7" state="hidden" r:id="rId1"/>
    <sheet name="Finance_Data" sheetId="1" r:id="rId2"/>
    <sheet name="Pivot_Practice" sheetId="2" state="hidden" r:id="rId3"/>
    <sheet name="Data_Dictionary" sheetId="3" state="hidden" r:id="rId4"/>
    <sheet name="Dashboard" sheetId="9" r:id="rId5"/>
  </sheets>
  <definedNames>
    <definedName name="label">Sheet4!$A$91:$A$99</definedName>
    <definedName name="NativeTimeline_Date">#N/A</definedName>
    <definedName name="Slicer_Country">#N/A</definedName>
    <definedName name="Slicer_Department">#N/A</definedName>
    <definedName name="Slicer_Month">#N/A</definedName>
    <definedName name="Slicer_Region">#N/A</definedName>
    <definedName name="Slicer_Year">#N/A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801" i="1" l="1"/>
  <c r="O1801" i="1"/>
  <c r="U1801" i="1" s="1"/>
  <c r="E1801" i="1"/>
  <c r="D1801" i="1"/>
  <c r="C1801" i="1"/>
  <c r="P1800" i="1"/>
  <c r="O1800" i="1"/>
  <c r="U1800" i="1" s="1"/>
  <c r="E1800" i="1"/>
  <c r="D1800" i="1"/>
  <c r="C1800" i="1"/>
  <c r="U1799" i="1"/>
  <c r="R1799" i="1"/>
  <c r="S1799" i="1" s="1"/>
  <c r="P1799" i="1"/>
  <c r="O1799" i="1"/>
  <c r="E1799" i="1"/>
  <c r="D1799" i="1"/>
  <c r="C1799" i="1"/>
  <c r="U1798" i="1"/>
  <c r="R1798" i="1"/>
  <c r="S1798" i="1" s="1"/>
  <c r="P1798" i="1"/>
  <c r="O1798" i="1"/>
  <c r="E1798" i="1"/>
  <c r="D1798" i="1"/>
  <c r="C1798" i="1"/>
  <c r="U1797" i="1"/>
  <c r="R1797" i="1"/>
  <c r="S1797" i="1" s="1"/>
  <c r="P1797" i="1"/>
  <c r="O1797" i="1"/>
  <c r="E1797" i="1"/>
  <c r="D1797" i="1"/>
  <c r="C1797" i="1"/>
  <c r="U1796" i="1"/>
  <c r="R1796" i="1"/>
  <c r="S1796" i="1" s="1"/>
  <c r="P1796" i="1"/>
  <c r="O1796" i="1"/>
  <c r="E1796" i="1"/>
  <c r="D1796" i="1"/>
  <c r="C1796" i="1"/>
  <c r="U1795" i="1"/>
  <c r="R1795" i="1"/>
  <c r="S1795" i="1" s="1"/>
  <c r="P1795" i="1"/>
  <c r="O1795" i="1"/>
  <c r="E1795" i="1"/>
  <c r="D1795" i="1"/>
  <c r="C1795" i="1"/>
  <c r="U1794" i="1"/>
  <c r="S1794" i="1"/>
  <c r="R1794" i="1"/>
  <c r="P1794" i="1"/>
  <c r="O1794" i="1"/>
  <c r="E1794" i="1"/>
  <c r="D1794" i="1"/>
  <c r="C1794" i="1"/>
  <c r="U1793" i="1"/>
  <c r="R1793" i="1"/>
  <c r="S1793" i="1" s="1"/>
  <c r="P1793" i="1"/>
  <c r="O1793" i="1"/>
  <c r="E1793" i="1"/>
  <c r="D1793" i="1"/>
  <c r="C1793" i="1"/>
  <c r="U1792" i="1"/>
  <c r="S1792" i="1"/>
  <c r="R1792" i="1"/>
  <c r="P1792" i="1"/>
  <c r="O1792" i="1"/>
  <c r="E1792" i="1"/>
  <c r="D1792" i="1"/>
  <c r="C1792" i="1"/>
  <c r="U1791" i="1"/>
  <c r="R1791" i="1"/>
  <c r="S1791" i="1" s="1"/>
  <c r="P1791" i="1"/>
  <c r="E1791" i="1"/>
  <c r="D1791" i="1"/>
  <c r="C1791" i="1"/>
  <c r="U1790" i="1"/>
  <c r="R1790" i="1"/>
  <c r="S1790" i="1" s="1"/>
  <c r="P1790" i="1"/>
  <c r="O1790" i="1"/>
  <c r="E1790" i="1"/>
  <c r="D1790" i="1"/>
  <c r="C1790" i="1"/>
  <c r="U1789" i="1"/>
  <c r="R1789" i="1"/>
  <c r="S1789" i="1" s="1"/>
  <c r="P1789" i="1"/>
  <c r="O1789" i="1"/>
  <c r="E1789" i="1"/>
  <c r="D1789" i="1"/>
  <c r="C1789" i="1"/>
  <c r="U1788" i="1"/>
  <c r="R1788" i="1"/>
  <c r="S1788" i="1" s="1"/>
  <c r="P1788" i="1"/>
  <c r="O1788" i="1"/>
  <c r="E1788" i="1"/>
  <c r="D1788" i="1"/>
  <c r="C1788" i="1"/>
  <c r="U1787" i="1"/>
  <c r="R1787" i="1"/>
  <c r="S1787" i="1" s="1"/>
  <c r="P1787" i="1"/>
  <c r="O1787" i="1"/>
  <c r="E1787" i="1"/>
  <c r="D1787" i="1"/>
  <c r="C1787" i="1"/>
  <c r="U1786" i="1"/>
  <c r="S1786" i="1"/>
  <c r="R1786" i="1"/>
  <c r="P1786" i="1"/>
  <c r="O1786" i="1"/>
  <c r="E1786" i="1"/>
  <c r="D1786" i="1"/>
  <c r="C1786" i="1"/>
  <c r="U1785" i="1"/>
  <c r="R1785" i="1"/>
  <c r="S1785" i="1" s="1"/>
  <c r="P1785" i="1"/>
  <c r="O1785" i="1"/>
  <c r="E1785" i="1"/>
  <c r="D1785" i="1"/>
  <c r="C1785" i="1"/>
  <c r="U1784" i="1"/>
  <c r="R1784" i="1"/>
  <c r="S1784" i="1" s="1"/>
  <c r="P1784" i="1"/>
  <c r="O1784" i="1"/>
  <c r="E1784" i="1"/>
  <c r="D1784" i="1"/>
  <c r="C1784" i="1"/>
  <c r="U1783" i="1"/>
  <c r="R1783" i="1"/>
  <c r="S1783" i="1" s="1"/>
  <c r="P1783" i="1"/>
  <c r="O1783" i="1"/>
  <c r="E1783" i="1"/>
  <c r="D1783" i="1"/>
  <c r="C1783" i="1"/>
  <c r="U1782" i="1"/>
  <c r="R1782" i="1"/>
  <c r="S1782" i="1" s="1"/>
  <c r="P1782" i="1"/>
  <c r="O1782" i="1"/>
  <c r="E1782" i="1"/>
  <c r="D1782" i="1"/>
  <c r="C1782" i="1"/>
  <c r="U1781" i="1"/>
  <c r="R1781" i="1"/>
  <c r="S1781" i="1" s="1"/>
  <c r="P1781" i="1"/>
  <c r="O1781" i="1"/>
  <c r="E1781" i="1"/>
  <c r="D1781" i="1"/>
  <c r="C1781" i="1"/>
  <c r="U1780" i="1"/>
  <c r="S1780" i="1"/>
  <c r="R1780" i="1"/>
  <c r="P1780" i="1"/>
  <c r="O1780" i="1"/>
  <c r="E1780" i="1"/>
  <c r="D1780" i="1"/>
  <c r="C1780" i="1"/>
  <c r="U1779" i="1"/>
  <c r="R1779" i="1"/>
  <c r="S1779" i="1" s="1"/>
  <c r="P1779" i="1"/>
  <c r="O1779" i="1"/>
  <c r="E1779" i="1"/>
  <c r="D1779" i="1"/>
  <c r="C1779" i="1"/>
  <c r="U1778" i="1"/>
  <c r="R1778" i="1"/>
  <c r="S1778" i="1" s="1"/>
  <c r="P1778" i="1"/>
  <c r="O1778" i="1"/>
  <c r="E1778" i="1"/>
  <c r="D1778" i="1"/>
  <c r="C1778" i="1"/>
  <c r="U1777" i="1"/>
  <c r="R1777" i="1"/>
  <c r="S1777" i="1" s="1"/>
  <c r="P1777" i="1"/>
  <c r="O1777" i="1"/>
  <c r="E1777" i="1"/>
  <c r="D1777" i="1"/>
  <c r="C1777" i="1"/>
  <c r="U1776" i="1"/>
  <c r="R1776" i="1"/>
  <c r="S1776" i="1" s="1"/>
  <c r="P1776" i="1"/>
  <c r="O1776" i="1"/>
  <c r="E1776" i="1"/>
  <c r="D1776" i="1"/>
  <c r="C1776" i="1"/>
  <c r="U1775" i="1"/>
  <c r="R1775" i="1"/>
  <c r="S1775" i="1" s="1"/>
  <c r="P1775" i="1"/>
  <c r="O1775" i="1"/>
  <c r="E1775" i="1"/>
  <c r="D1775" i="1"/>
  <c r="C1775" i="1"/>
  <c r="U1774" i="1"/>
  <c r="S1774" i="1"/>
  <c r="R1774" i="1"/>
  <c r="P1774" i="1"/>
  <c r="O1774" i="1"/>
  <c r="E1774" i="1"/>
  <c r="D1774" i="1"/>
  <c r="C1774" i="1"/>
  <c r="U1773" i="1"/>
  <c r="R1773" i="1"/>
  <c r="S1773" i="1" s="1"/>
  <c r="P1773" i="1"/>
  <c r="O1773" i="1"/>
  <c r="E1773" i="1"/>
  <c r="D1773" i="1"/>
  <c r="C1773" i="1"/>
  <c r="U1772" i="1"/>
  <c r="R1772" i="1"/>
  <c r="S1772" i="1" s="1"/>
  <c r="P1772" i="1"/>
  <c r="O1772" i="1"/>
  <c r="E1772" i="1"/>
  <c r="D1772" i="1"/>
  <c r="C1772" i="1"/>
  <c r="U1771" i="1"/>
  <c r="R1771" i="1"/>
  <c r="S1771" i="1" s="1"/>
  <c r="P1771" i="1"/>
  <c r="O1771" i="1"/>
  <c r="E1771" i="1"/>
  <c r="D1771" i="1"/>
  <c r="C1771" i="1"/>
  <c r="U1770" i="1"/>
  <c r="R1770" i="1"/>
  <c r="S1770" i="1" s="1"/>
  <c r="P1770" i="1"/>
  <c r="O1770" i="1"/>
  <c r="E1770" i="1"/>
  <c r="D1770" i="1"/>
  <c r="C1770" i="1"/>
  <c r="U1769" i="1"/>
  <c r="R1769" i="1"/>
  <c r="S1769" i="1" s="1"/>
  <c r="P1769" i="1"/>
  <c r="O1769" i="1"/>
  <c r="E1769" i="1"/>
  <c r="D1769" i="1"/>
  <c r="C1769" i="1"/>
  <c r="U1768" i="1"/>
  <c r="S1768" i="1"/>
  <c r="R1768" i="1"/>
  <c r="P1768" i="1"/>
  <c r="O1768" i="1"/>
  <c r="E1768" i="1"/>
  <c r="D1768" i="1"/>
  <c r="C1768" i="1"/>
  <c r="U1767" i="1"/>
  <c r="R1767" i="1"/>
  <c r="S1767" i="1" s="1"/>
  <c r="P1767" i="1"/>
  <c r="O1767" i="1"/>
  <c r="E1767" i="1"/>
  <c r="D1767" i="1"/>
  <c r="C1767" i="1"/>
  <c r="U1766" i="1"/>
  <c r="R1766" i="1"/>
  <c r="S1766" i="1" s="1"/>
  <c r="P1766" i="1"/>
  <c r="O1766" i="1"/>
  <c r="E1766" i="1"/>
  <c r="D1766" i="1"/>
  <c r="C1766" i="1"/>
  <c r="U1765" i="1"/>
  <c r="R1765" i="1"/>
  <c r="S1765" i="1" s="1"/>
  <c r="P1765" i="1"/>
  <c r="O1765" i="1"/>
  <c r="E1765" i="1"/>
  <c r="D1765" i="1"/>
  <c r="C1765" i="1"/>
  <c r="U1764" i="1"/>
  <c r="R1764" i="1"/>
  <c r="S1764" i="1" s="1"/>
  <c r="P1764" i="1"/>
  <c r="O1764" i="1"/>
  <c r="E1764" i="1"/>
  <c r="D1764" i="1"/>
  <c r="C1764" i="1"/>
  <c r="U1763" i="1"/>
  <c r="R1763" i="1"/>
  <c r="S1763" i="1" s="1"/>
  <c r="P1763" i="1"/>
  <c r="O1763" i="1"/>
  <c r="E1763" i="1"/>
  <c r="D1763" i="1"/>
  <c r="C1763" i="1"/>
  <c r="U1762" i="1"/>
  <c r="S1762" i="1"/>
  <c r="R1762" i="1"/>
  <c r="P1762" i="1"/>
  <c r="O1762" i="1"/>
  <c r="E1762" i="1"/>
  <c r="D1762" i="1"/>
  <c r="C1762" i="1"/>
  <c r="U1761" i="1"/>
  <c r="R1761" i="1"/>
  <c r="S1761" i="1" s="1"/>
  <c r="P1761" i="1"/>
  <c r="O1761" i="1"/>
  <c r="E1761" i="1"/>
  <c r="D1761" i="1"/>
  <c r="C1761" i="1"/>
  <c r="U1760" i="1"/>
  <c r="S1760" i="1"/>
  <c r="R1760" i="1"/>
  <c r="P1760" i="1"/>
  <c r="O1760" i="1"/>
  <c r="E1760" i="1"/>
  <c r="D1760" i="1"/>
  <c r="C1760" i="1"/>
  <c r="U1759" i="1"/>
  <c r="R1759" i="1"/>
  <c r="S1759" i="1" s="1"/>
  <c r="P1759" i="1"/>
  <c r="O1759" i="1"/>
  <c r="E1759" i="1"/>
  <c r="D1759" i="1"/>
  <c r="C1759" i="1"/>
  <c r="U1758" i="1"/>
  <c r="R1758" i="1"/>
  <c r="S1758" i="1" s="1"/>
  <c r="P1758" i="1"/>
  <c r="O1758" i="1"/>
  <c r="E1758" i="1"/>
  <c r="D1758" i="1"/>
  <c r="C1758" i="1"/>
  <c r="U1757" i="1"/>
  <c r="R1757" i="1"/>
  <c r="S1757" i="1" s="1"/>
  <c r="P1757" i="1"/>
  <c r="O1757" i="1"/>
  <c r="E1757" i="1"/>
  <c r="D1757" i="1"/>
  <c r="C1757" i="1"/>
  <c r="U1756" i="1"/>
  <c r="R1756" i="1"/>
  <c r="S1756" i="1" s="1"/>
  <c r="P1756" i="1"/>
  <c r="O1756" i="1"/>
  <c r="E1756" i="1"/>
  <c r="D1756" i="1"/>
  <c r="C1756" i="1"/>
  <c r="U1755" i="1"/>
  <c r="R1755" i="1"/>
  <c r="S1755" i="1" s="1"/>
  <c r="P1755" i="1"/>
  <c r="O1755" i="1"/>
  <c r="E1755" i="1"/>
  <c r="D1755" i="1"/>
  <c r="C1755" i="1"/>
  <c r="U1754" i="1"/>
  <c r="S1754" i="1"/>
  <c r="R1754" i="1"/>
  <c r="P1754" i="1"/>
  <c r="O1754" i="1"/>
  <c r="E1754" i="1"/>
  <c r="D1754" i="1"/>
  <c r="C1754" i="1"/>
  <c r="U1753" i="1"/>
  <c r="R1753" i="1"/>
  <c r="S1753" i="1" s="1"/>
  <c r="P1753" i="1"/>
  <c r="O1753" i="1"/>
  <c r="E1753" i="1"/>
  <c r="D1753" i="1"/>
  <c r="C1753" i="1"/>
  <c r="U1752" i="1"/>
  <c r="R1752" i="1"/>
  <c r="S1752" i="1" s="1"/>
  <c r="P1752" i="1"/>
  <c r="O1752" i="1"/>
  <c r="E1752" i="1"/>
  <c r="D1752" i="1"/>
  <c r="C1752" i="1"/>
  <c r="U1751" i="1"/>
  <c r="R1751" i="1"/>
  <c r="S1751" i="1" s="1"/>
  <c r="P1751" i="1"/>
  <c r="O1751" i="1"/>
  <c r="E1751" i="1"/>
  <c r="D1751" i="1"/>
  <c r="C1751" i="1"/>
  <c r="U1750" i="1"/>
  <c r="R1750" i="1"/>
  <c r="S1750" i="1" s="1"/>
  <c r="P1750" i="1"/>
  <c r="O1750" i="1"/>
  <c r="E1750" i="1"/>
  <c r="D1750" i="1"/>
  <c r="C1750" i="1"/>
  <c r="U1749" i="1"/>
  <c r="R1749" i="1"/>
  <c r="S1749" i="1" s="1"/>
  <c r="P1749" i="1"/>
  <c r="O1749" i="1"/>
  <c r="E1749" i="1"/>
  <c r="D1749" i="1"/>
  <c r="C1749" i="1"/>
  <c r="U1748" i="1"/>
  <c r="S1748" i="1"/>
  <c r="R1748" i="1"/>
  <c r="P1748" i="1"/>
  <c r="O1748" i="1"/>
  <c r="E1748" i="1"/>
  <c r="D1748" i="1"/>
  <c r="C1748" i="1"/>
  <c r="U1747" i="1"/>
  <c r="R1747" i="1"/>
  <c r="S1747" i="1" s="1"/>
  <c r="P1747" i="1"/>
  <c r="O1747" i="1"/>
  <c r="E1747" i="1"/>
  <c r="D1747" i="1"/>
  <c r="C1747" i="1"/>
  <c r="U1746" i="1"/>
  <c r="S1746" i="1"/>
  <c r="R1746" i="1"/>
  <c r="P1746" i="1"/>
  <c r="O1746" i="1"/>
  <c r="E1746" i="1"/>
  <c r="D1746" i="1"/>
  <c r="C1746" i="1"/>
  <c r="U1745" i="1"/>
  <c r="R1745" i="1"/>
  <c r="S1745" i="1" s="1"/>
  <c r="P1745" i="1"/>
  <c r="O1745" i="1"/>
  <c r="E1745" i="1"/>
  <c r="D1745" i="1"/>
  <c r="C1745" i="1"/>
  <c r="U1744" i="1"/>
  <c r="R1744" i="1"/>
  <c r="S1744" i="1" s="1"/>
  <c r="P1744" i="1"/>
  <c r="O1744" i="1"/>
  <c r="E1744" i="1"/>
  <c r="D1744" i="1"/>
  <c r="C1744" i="1"/>
  <c r="U1743" i="1"/>
  <c r="R1743" i="1"/>
  <c r="S1743" i="1" s="1"/>
  <c r="P1743" i="1"/>
  <c r="O1743" i="1"/>
  <c r="E1743" i="1"/>
  <c r="D1743" i="1"/>
  <c r="C1743" i="1"/>
  <c r="U1742" i="1"/>
  <c r="S1742" i="1"/>
  <c r="R1742" i="1"/>
  <c r="P1742" i="1"/>
  <c r="O1742" i="1"/>
  <c r="E1742" i="1"/>
  <c r="D1742" i="1"/>
  <c r="C1742" i="1"/>
  <c r="U1741" i="1"/>
  <c r="R1741" i="1"/>
  <c r="S1741" i="1" s="1"/>
  <c r="P1741" i="1"/>
  <c r="O1741" i="1"/>
  <c r="E1741" i="1"/>
  <c r="D1741" i="1"/>
  <c r="C1741" i="1"/>
  <c r="U1740" i="1"/>
  <c r="R1740" i="1"/>
  <c r="S1740" i="1" s="1"/>
  <c r="P1740" i="1"/>
  <c r="O1740" i="1"/>
  <c r="E1740" i="1"/>
  <c r="D1740" i="1"/>
  <c r="C1740" i="1"/>
  <c r="U1739" i="1"/>
  <c r="R1739" i="1"/>
  <c r="S1739" i="1" s="1"/>
  <c r="P1739" i="1"/>
  <c r="O1739" i="1"/>
  <c r="E1739" i="1"/>
  <c r="D1739" i="1"/>
  <c r="C1739" i="1"/>
  <c r="U1738" i="1"/>
  <c r="R1738" i="1"/>
  <c r="S1738" i="1" s="1"/>
  <c r="P1738" i="1"/>
  <c r="O1738" i="1"/>
  <c r="E1738" i="1"/>
  <c r="D1738" i="1"/>
  <c r="C1738" i="1"/>
  <c r="U1737" i="1"/>
  <c r="R1737" i="1"/>
  <c r="S1737" i="1" s="1"/>
  <c r="P1737" i="1"/>
  <c r="O1737" i="1"/>
  <c r="E1737" i="1"/>
  <c r="D1737" i="1"/>
  <c r="C1737" i="1"/>
  <c r="U1736" i="1"/>
  <c r="S1736" i="1"/>
  <c r="R1736" i="1"/>
  <c r="P1736" i="1"/>
  <c r="O1736" i="1"/>
  <c r="E1736" i="1"/>
  <c r="D1736" i="1"/>
  <c r="C1736" i="1"/>
  <c r="U1735" i="1"/>
  <c r="R1735" i="1"/>
  <c r="S1735" i="1" s="1"/>
  <c r="P1735" i="1"/>
  <c r="O1735" i="1"/>
  <c r="E1735" i="1"/>
  <c r="D1735" i="1"/>
  <c r="C1735" i="1"/>
  <c r="U1734" i="1"/>
  <c r="R1734" i="1"/>
  <c r="S1734" i="1" s="1"/>
  <c r="P1734" i="1"/>
  <c r="O1734" i="1"/>
  <c r="E1734" i="1"/>
  <c r="D1734" i="1"/>
  <c r="C1734" i="1"/>
  <c r="U1733" i="1"/>
  <c r="R1733" i="1"/>
  <c r="S1733" i="1" s="1"/>
  <c r="P1733" i="1"/>
  <c r="O1733" i="1"/>
  <c r="E1733" i="1"/>
  <c r="D1733" i="1"/>
  <c r="C1733" i="1"/>
  <c r="U1732" i="1"/>
  <c r="R1732" i="1"/>
  <c r="S1732" i="1" s="1"/>
  <c r="P1732" i="1"/>
  <c r="O1732" i="1"/>
  <c r="E1732" i="1"/>
  <c r="D1732" i="1"/>
  <c r="C1732" i="1"/>
  <c r="U1731" i="1"/>
  <c r="R1731" i="1"/>
  <c r="S1731" i="1" s="1"/>
  <c r="P1731" i="1"/>
  <c r="O1731" i="1"/>
  <c r="E1731" i="1"/>
  <c r="D1731" i="1"/>
  <c r="C1731" i="1"/>
  <c r="U1730" i="1"/>
  <c r="S1730" i="1"/>
  <c r="R1730" i="1"/>
  <c r="P1730" i="1"/>
  <c r="O1730" i="1"/>
  <c r="E1730" i="1"/>
  <c r="D1730" i="1"/>
  <c r="C1730" i="1"/>
  <c r="U1729" i="1"/>
  <c r="R1729" i="1"/>
  <c r="S1729" i="1" s="1"/>
  <c r="P1729" i="1"/>
  <c r="O1729" i="1"/>
  <c r="E1729" i="1"/>
  <c r="D1729" i="1"/>
  <c r="C1729" i="1"/>
  <c r="U1728" i="1"/>
  <c r="S1728" i="1"/>
  <c r="R1728" i="1"/>
  <c r="P1728" i="1"/>
  <c r="O1728" i="1"/>
  <c r="E1728" i="1"/>
  <c r="D1728" i="1"/>
  <c r="C1728" i="1"/>
  <c r="U1727" i="1"/>
  <c r="R1727" i="1"/>
  <c r="S1727" i="1" s="1"/>
  <c r="P1727" i="1"/>
  <c r="O1727" i="1"/>
  <c r="E1727" i="1"/>
  <c r="D1727" i="1"/>
  <c r="C1727" i="1"/>
  <c r="U1726" i="1"/>
  <c r="R1726" i="1"/>
  <c r="S1726" i="1" s="1"/>
  <c r="P1726" i="1"/>
  <c r="O1726" i="1"/>
  <c r="E1726" i="1"/>
  <c r="D1726" i="1"/>
  <c r="C1726" i="1"/>
  <c r="U1725" i="1"/>
  <c r="R1725" i="1"/>
  <c r="S1725" i="1" s="1"/>
  <c r="P1725" i="1"/>
  <c r="O1725" i="1"/>
  <c r="E1725" i="1"/>
  <c r="D1725" i="1"/>
  <c r="C1725" i="1"/>
  <c r="U1724" i="1"/>
  <c r="R1724" i="1"/>
  <c r="S1724" i="1" s="1"/>
  <c r="P1724" i="1"/>
  <c r="O1724" i="1"/>
  <c r="E1724" i="1"/>
  <c r="D1724" i="1"/>
  <c r="C1724" i="1"/>
  <c r="U1723" i="1"/>
  <c r="R1723" i="1"/>
  <c r="S1723" i="1" s="1"/>
  <c r="P1723" i="1"/>
  <c r="O1723" i="1"/>
  <c r="E1723" i="1"/>
  <c r="D1723" i="1"/>
  <c r="C1723" i="1"/>
  <c r="U1722" i="1"/>
  <c r="S1722" i="1"/>
  <c r="R1722" i="1"/>
  <c r="P1722" i="1"/>
  <c r="O1722" i="1"/>
  <c r="E1722" i="1"/>
  <c r="D1722" i="1"/>
  <c r="C1722" i="1"/>
  <c r="U1721" i="1"/>
  <c r="R1721" i="1"/>
  <c r="S1721" i="1" s="1"/>
  <c r="P1721" i="1"/>
  <c r="O1721" i="1"/>
  <c r="E1721" i="1"/>
  <c r="D1721" i="1"/>
  <c r="C1721" i="1"/>
  <c r="U1720" i="1"/>
  <c r="R1720" i="1"/>
  <c r="S1720" i="1" s="1"/>
  <c r="P1720" i="1"/>
  <c r="O1720" i="1"/>
  <c r="E1720" i="1"/>
  <c r="D1720" i="1"/>
  <c r="C1720" i="1"/>
  <c r="U1719" i="1"/>
  <c r="R1719" i="1"/>
  <c r="S1719" i="1" s="1"/>
  <c r="P1719" i="1"/>
  <c r="O1719" i="1"/>
  <c r="E1719" i="1"/>
  <c r="D1719" i="1"/>
  <c r="C1719" i="1"/>
  <c r="U1718" i="1"/>
  <c r="R1718" i="1"/>
  <c r="S1718" i="1" s="1"/>
  <c r="P1718" i="1"/>
  <c r="O1718" i="1"/>
  <c r="E1718" i="1"/>
  <c r="D1718" i="1"/>
  <c r="C1718" i="1"/>
  <c r="U1717" i="1"/>
  <c r="R1717" i="1"/>
  <c r="S1717" i="1" s="1"/>
  <c r="P1717" i="1"/>
  <c r="O1717" i="1"/>
  <c r="E1717" i="1"/>
  <c r="D1717" i="1"/>
  <c r="C1717" i="1"/>
  <c r="U1716" i="1"/>
  <c r="S1716" i="1"/>
  <c r="R1716" i="1"/>
  <c r="P1716" i="1"/>
  <c r="O1716" i="1"/>
  <c r="E1716" i="1"/>
  <c r="D1716" i="1"/>
  <c r="C1716" i="1"/>
  <c r="U1715" i="1"/>
  <c r="R1715" i="1"/>
  <c r="S1715" i="1" s="1"/>
  <c r="P1715" i="1"/>
  <c r="O1715" i="1"/>
  <c r="E1715" i="1"/>
  <c r="D1715" i="1"/>
  <c r="C1715" i="1"/>
  <c r="U1714" i="1"/>
  <c r="R1714" i="1"/>
  <c r="S1714" i="1" s="1"/>
  <c r="P1714" i="1"/>
  <c r="O1714" i="1"/>
  <c r="E1714" i="1"/>
  <c r="D1714" i="1"/>
  <c r="C1714" i="1"/>
  <c r="U1713" i="1"/>
  <c r="R1713" i="1"/>
  <c r="S1713" i="1" s="1"/>
  <c r="P1713" i="1"/>
  <c r="O1713" i="1"/>
  <c r="E1713" i="1"/>
  <c r="D1713" i="1"/>
  <c r="C1713" i="1"/>
  <c r="U1712" i="1"/>
  <c r="R1712" i="1"/>
  <c r="S1712" i="1" s="1"/>
  <c r="P1712" i="1"/>
  <c r="O1712" i="1"/>
  <c r="E1712" i="1"/>
  <c r="D1712" i="1"/>
  <c r="C1712" i="1"/>
  <c r="U1711" i="1"/>
  <c r="R1711" i="1"/>
  <c r="S1711" i="1" s="1"/>
  <c r="P1711" i="1"/>
  <c r="O1711" i="1"/>
  <c r="E1711" i="1"/>
  <c r="D1711" i="1"/>
  <c r="C1711" i="1"/>
  <c r="U1710" i="1"/>
  <c r="S1710" i="1"/>
  <c r="R1710" i="1"/>
  <c r="P1710" i="1"/>
  <c r="O1710" i="1"/>
  <c r="E1710" i="1"/>
  <c r="D1710" i="1"/>
  <c r="C1710" i="1"/>
  <c r="U1709" i="1"/>
  <c r="R1709" i="1"/>
  <c r="S1709" i="1" s="1"/>
  <c r="P1709" i="1"/>
  <c r="O1709" i="1"/>
  <c r="E1709" i="1"/>
  <c r="D1709" i="1"/>
  <c r="C1709" i="1"/>
  <c r="U1708" i="1"/>
  <c r="R1708" i="1"/>
  <c r="S1708" i="1" s="1"/>
  <c r="P1708" i="1"/>
  <c r="O1708" i="1"/>
  <c r="E1708" i="1"/>
  <c r="D1708" i="1"/>
  <c r="C1708" i="1"/>
  <c r="U1707" i="1"/>
  <c r="R1707" i="1"/>
  <c r="S1707" i="1" s="1"/>
  <c r="P1707" i="1"/>
  <c r="O1707" i="1"/>
  <c r="E1707" i="1"/>
  <c r="D1707" i="1"/>
  <c r="C1707" i="1"/>
  <c r="U1706" i="1"/>
  <c r="R1706" i="1"/>
  <c r="S1706" i="1" s="1"/>
  <c r="P1706" i="1"/>
  <c r="O1706" i="1"/>
  <c r="E1706" i="1"/>
  <c r="D1706" i="1"/>
  <c r="C1706" i="1"/>
  <c r="U1705" i="1"/>
  <c r="R1705" i="1"/>
  <c r="S1705" i="1" s="1"/>
  <c r="P1705" i="1"/>
  <c r="O1705" i="1"/>
  <c r="E1705" i="1"/>
  <c r="D1705" i="1"/>
  <c r="C1705" i="1"/>
  <c r="U1704" i="1"/>
  <c r="S1704" i="1"/>
  <c r="R1704" i="1"/>
  <c r="P1704" i="1"/>
  <c r="O1704" i="1"/>
  <c r="E1704" i="1"/>
  <c r="D1704" i="1"/>
  <c r="C1704" i="1"/>
  <c r="U1703" i="1"/>
  <c r="R1703" i="1"/>
  <c r="S1703" i="1" s="1"/>
  <c r="P1703" i="1"/>
  <c r="O1703" i="1"/>
  <c r="E1703" i="1"/>
  <c r="D1703" i="1"/>
  <c r="C1703" i="1"/>
  <c r="U1702" i="1"/>
  <c r="R1702" i="1"/>
  <c r="S1702" i="1" s="1"/>
  <c r="P1702" i="1"/>
  <c r="O1702" i="1"/>
  <c r="E1702" i="1"/>
  <c r="D1702" i="1"/>
  <c r="C1702" i="1"/>
  <c r="U1701" i="1"/>
  <c r="R1701" i="1"/>
  <c r="S1701" i="1" s="1"/>
  <c r="P1701" i="1"/>
  <c r="O1701" i="1"/>
  <c r="E1701" i="1"/>
  <c r="D1701" i="1"/>
  <c r="C1701" i="1"/>
  <c r="U1700" i="1"/>
  <c r="R1700" i="1"/>
  <c r="S1700" i="1" s="1"/>
  <c r="P1700" i="1"/>
  <c r="O1700" i="1"/>
  <c r="E1700" i="1"/>
  <c r="D1700" i="1"/>
  <c r="C1700" i="1"/>
  <c r="U1699" i="1"/>
  <c r="R1699" i="1"/>
  <c r="S1699" i="1" s="1"/>
  <c r="P1699" i="1"/>
  <c r="O1699" i="1"/>
  <c r="E1699" i="1"/>
  <c r="D1699" i="1"/>
  <c r="C1699" i="1"/>
  <c r="U1698" i="1"/>
  <c r="S1698" i="1"/>
  <c r="R1698" i="1"/>
  <c r="P1698" i="1"/>
  <c r="O1698" i="1"/>
  <c r="E1698" i="1"/>
  <c r="D1698" i="1"/>
  <c r="C1698" i="1"/>
  <c r="U1697" i="1"/>
  <c r="R1697" i="1"/>
  <c r="S1697" i="1" s="1"/>
  <c r="P1697" i="1"/>
  <c r="O1697" i="1"/>
  <c r="E1697" i="1"/>
  <c r="D1697" i="1"/>
  <c r="C1697" i="1"/>
  <c r="U1696" i="1"/>
  <c r="S1696" i="1"/>
  <c r="R1696" i="1"/>
  <c r="P1696" i="1"/>
  <c r="O1696" i="1"/>
  <c r="E1696" i="1"/>
  <c r="D1696" i="1"/>
  <c r="C1696" i="1"/>
  <c r="U1695" i="1"/>
  <c r="R1695" i="1"/>
  <c r="S1695" i="1" s="1"/>
  <c r="P1695" i="1"/>
  <c r="O1695" i="1"/>
  <c r="E1695" i="1"/>
  <c r="D1695" i="1"/>
  <c r="C1695" i="1"/>
  <c r="U1694" i="1"/>
  <c r="R1694" i="1"/>
  <c r="S1694" i="1" s="1"/>
  <c r="P1694" i="1"/>
  <c r="O1694" i="1"/>
  <c r="E1694" i="1"/>
  <c r="D1694" i="1"/>
  <c r="C1694" i="1"/>
  <c r="U1693" i="1"/>
  <c r="R1693" i="1"/>
  <c r="S1693" i="1" s="1"/>
  <c r="P1693" i="1"/>
  <c r="O1693" i="1"/>
  <c r="E1693" i="1"/>
  <c r="D1693" i="1"/>
  <c r="C1693" i="1"/>
  <c r="U1692" i="1"/>
  <c r="R1692" i="1"/>
  <c r="S1692" i="1" s="1"/>
  <c r="P1692" i="1"/>
  <c r="O1692" i="1"/>
  <c r="E1692" i="1"/>
  <c r="D1692" i="1"/>
  <c r="C1692" i="1"/>
  <c r="U1691" i="1"/>
  <c r="R1691" i="1"/>
  <c r="S1691" i="1" s="1"/>
  <c r="P1691" i="1"/>
  <c r="O1691" i="1"/>
  <c r="E1691" i="1"/>
  <c r="D1691" i="1"/>
  <c r="C1691" i="1"/>
  <c r="U1690" i="1"/>
  <c r="S1690" i="1"/>
  <c r="R1690" i="1"/>
  <c r="P1690" i="1"/>
  <c r="O1690" i="1"/>
  <c r="E1690" i="1"/>
  <c r="D1690" i="1"/>
  <c r="C1690" i="1"/>
  <c r="U1689" i="1"/>
  <c r="R1689" i="1"/>
  <c r="S1689" i="1" s="1"/>
  <c r="P1689" i="1"/>
  <c r="O1689" i="1"/>
  <c r="E1689" i="1"/>
  <c r="D1689" i="1"/>
  <c r="C1689" i="1"/>
  <c r="U1688" i="1"/>
  <c r="R1688" i="1"/>
  <c r="S1688" i="1" s="1"/>
  <c r="P1688" i="1"/>
  <c r="O1688" i="1"/>
  <c r="E1688" i="1"/>
  <c r="D1688" i="1"/>
  <c r="C1688" i="1"/>
  <c r="U1687" i="1"/>
  <c r="R1687" i="1"/>
  <c r="S1687" i="1" s="1"/>
  <c r="P1687" i="1"/>
  <c r="O1687" i="1"/>
  <c r="E1687" i="1"/>
  <c r="D1687" i="1"/>
  <c r="C1687" i="1"/>
  <c r="U1686" i="1"/>
  <c r="R1686" i="1"/>
  <c r="S1686" i="1" s="1"/>
  <c r="P1686" i="1"/>
  <c r="O1686" i="1"/>
  <c r="E1686" i="1"/>
  <c r="D1686" i="1"/>
  <c r="C1686" i="1"/>
  <c r="U1685" i="1"/>
  <c r="R1685" i="1"/>
  <c r="S1685" i="1" s="1"/>
  <c r="P1685" i="1"/>
  <c r="O1685" i="1"/>
  <c r="E1685" i="1"/>
  <c r="D1685" i="1"/>
  <c r="C1685" i="1"/>
  <c r="U1684" i="1"/>
  <c r="S1684" i="1"/>
  <c r="R1684" i="1"/>
  <c r="P1684" i="1"/>
  <c r="O1684" i="1"/>
  <c r="E1684" i="1"/>
  <c r="D1684" i="1"/>
  <c r="C1684" i="1"/>
  <c r="U1683" i="1"/>
  <c r="R1683" i="1"/>
  <c r="S1683" i="1" s="1"/>
  <c r="P1683" i="1"/>
  <c r="O1683" i="1"/>
  <c r="E1683" i="1"/>
  <c r="D1683" i="1"/>
  <c r="C1683" i="1"/>
  <c r="U1682" i="1"/>
  <c r="R1682" i="1"/>
  <c r="S1682" i="1" s="1"/>
  <c r="P1682" i="1"/>
  <c r="O1682" i="1"/>
  <c r="E1682" i="1"/>
  <c r="D1682" i="1"/>
  <c r="C1682" i="1"/>
  <c r="U1681" i="1"/>
  <c r="R1681" i="1"/>
  <c r="S1681" i="1" s="1"/>
  <c r="P1681" i="1"/>
  <c r="O1681" i="1"/>
  <c r="E1681" i="1"/>
  <c r="D1681" i="1"/>
  <c r="C1681" i="1"/>
  <c r="U1680" i="1"/>
  <c r="R1680" i="1"/>
  <c r="S1680" i="1" s="1"/>
  <c r="P1680" i="1"/>
  <c r="O1680" i="1"/>
  <c r="E1680" i="1"/>
  <c r="D1680" i="1"/>
  <c r="C1680" i="1"/>
  <c r="U1679" i="1"/>
  <c r="R1679" i="1"/>
  <c r="S1679" i="1" s="1"/>
  <c r="P1679" i="1"/>
  <c r="O1679" i="1"/>
  <c r="E1679" i="1"/>
  <c r="D1679" i="1"/>
  <c r="C1679" i="1"/>
  <c r="U1678" i="1"/>
  <c r="S1678" i="1"/>
  <c r="R1678" i="1"/>
  <c r="P1678" i="1"/>
  <c r="O1678" i="1"/>
  <c r="E1678" i="1"/>
  <c r="D1678" i="1"/>
  <c r="C1678" i="1"/>
  <c r="U1677" i="1"/>
  <c r="R1677" i="1"/>
  <c r="S1677" i="1" s="1"/>
  <c r="P1677" i="1"/>
  <c r="O1677" i="1"/>
  <c r="E1677" i="1"/>
  <c r="D1677" i="1"/>
  <c r="C1677" i="1"/>
  <c r="U1676" i="1"/>
  <c r="R1676" i="1"/>
  <c r="S1676" i="1" s="1"/>
  <c r="P1676" i="1"/>
  <c r="O1676" i="1"/>
  <c r="E1676" i="1"/>
  <c r="D1676" i="1"/>
  <c r="C1676" i="1"/>
  <c r="U1675" i="1"/>
  <c r="R1675" i="1"/>
  <c r="S1675" i="1" s="1"/>
  <c r="P1675" i="1"/>
  <c r="O1675" i="1"/>
  <c r="E1675" i="1"/>
  <c r="D1675" i="1"/>
  <c r="C1675" i="1"/>
  <c r="U1674" i="1"/>
  <c r="R1674" i="1"/>
  <c r="S1674" i="1" s="1"/>
  <c r="P1674" i="1"/>
  <c r="O1674" i="1"/>
  <c r="E1674" i="1"/>
  <c r="D1674" i="1"/>
  <c r="C1674" i="1"/>
  <c r="U1673" i="1"/>
  <c r="R1673" i="1"/>
  <c r="S1673" i="1" s="1"/>
  <c r="P1673" i="1"/>
  <c r="O1673" i="1"/>
  <c r="E1673" i="1"/>
  <c r="D1673" i="1"/>
  <c r="C1673" i="1"/>
  <c r="U1672" i="1"/>
  <c r="S1672" i="1"/>
  <c r="R1672" i="1"/>
  <c r="P1672" i="1"/>
  <c r="O1672" i="1"/>
  <c r="E1672" i="1"/>
  <c r="D1672" i="1"/>
  <c r="C1672" i="1"/>
  <c r="U1671" i="1"/>
  <c r="R1671" i="1"/>
  <c r="S1671" i="1" s="1"/>
  <c r="P1671" i="1"/>
  <c r="O1671" i="1"/>
  <c r="E1671" i="1"/>
  <c r="D1671" i="1"/>
  <c r="C1671" i="1"/>
  <c r="U1670" i="1"/>
  <c r="R1670" i="1"/>
  <c r="S1670" i="1" s="1"/>
  <c r="P1670" i="1"/>
  <c r="O1670" i="1"/>
  <c r="E1670" i="1"/>
  <c r="D1670" i="1"/>
  <c r="C1670" i="1"/>
  <c r="U1669" i="1"/>
  <c r="R1669" i="1"/>
  <c r="S1669" i="1" s="1"/>
  <c r="P1669" i="1"/>
  <c r="O1669" i="1"/>
  <c r="E1669" i="1"/>
  <c r="D1669" i="1"/>
  <c r="C1669" i="1"/>
  <c r="U1668" i="1"/>
  <c r="R1668" i="1"/>
  <c r="S1668" i="1" s="1"/>
  <c r="P1668" i="1"/>
  <c r="O1668" i="1"/>
  <c r="E1668" i="1"/>
  <c r="D1668" i="1"/>
  <c r="C1668" i="1"/>
  <c r="U1667" i="1"/>
  <c r="R1667" i="1"/>
  <c r="S1667" i="1" s="1"/>
  <c r="P1667" i="1"/>
  <c r="O1667" i="1"/>
  <c r="E1667" i="1"/>
  <c r="D1667" i="1"/>
  <c r="C1667" i="1"/>
  <c r="U1666" i="1"/>
  <c r="S1666" i="1"/>
  <c r="R1666" i="1"/>
  <c r="P1666" i="1"/>
  <c r="O1666" i="1"/>
  <c r="E1666" i="1"/>
  <c r="D1666" i="1"/>
  <c r="C1666" i="1"/>
  <c r="U1665" i="1"/>
  <c r="R1665" i="1"/>
  <c r="S1665" i="1" s="1"/>
  <c r="P1665" i="1"/>
  <c r="O1665" i="1"/>
  <c r="E1665" i="1"/>
  <c r="D1665" i="1"/>
  <c r="C1665" i="1"/>
  <c r="U1664" i="1"/>
  <c r="S1664" i="1"/>
  <c r="R1664" i="1"/>
  <c r="P1664" i="1"/>
  <c r="O1664" i="1"/>
  <c r="E1664" i="1"/>
  <c r="D1664" i="1"/>
  <c r="C1664" i="1"/>
  <c r="U1663" i="1"/>
  <c r="R1663" i="1"/>
  <c r="S1663" i="1" s="1"/>
  <c r="P1663" i="1"/>
  <c r="O1663" i="1"/>
  <c r="E1663" i="1"/>
  <c r="D1663" i="1"/>
  <c r="C1663" i="1"/>
  <c r="U1662" i="1"/>
  <c r="R1662" i="1"/>
  <c r="S1662" i="1" s="1"/>
  <c r="P1662" i="1"/>
  <c r="O1662" i="1"/>
  <c r="E1662" i="1"/>
  <c r="D1662" i="1"/>
  <c r="C1662" i="1"/>
  <c r="U1661" i="1"/>
  <c r="R1661" i="1"/>
  <c r="S1661" i="1" s="1"/>
  <c r="P1661" i="1"/>
  <c r="O1661" i="1"/>
  <c r="E1661" i="1"/>
  <c r="D1661" i="1"/>
  <c r="C1661" i="1"/>
  <c r="U1660" i="1"/>
  <c r="R1660" i="1"/>
  <c r="S1660" i="1" s="1"/>
  <c r="P1660" i="1"/>
  <c r="O1660" i="1"/>
  <c r="E1660" i="1"/>
  <c r="D1660" i="1"/>
  <c r="C1660" i="1"/>
  <c r="U1659" i="1"/>
  <c r="R1659" i="1"/>
  <c r="S1659" i="1" s="1"/>
  <c r="P1659" i="1"/>
  <c r="O1659" i="1"/>
  <c r="E1659" i="1"/>
  <c r="D1659" i="1"/>
  <c r="C1659" i="1"/>
  <c r="U1658" i="1"/>
  <c r="S1658" i="1"/>
  <c r="R1658" i="1"/>
  <c r="P1658" i="1"/>
  <c r="O1658" i="1"/>
  <c r="E1658" i="1"/>
  <c r="D1658" i="1"/>
  <c r="C1658" i="1"/>
  <c r="U1657" i="1"/>
  <c r="R1657" i="1"/>
  <c r="S1657" i="1" s="1"/>
  <c r="P1657" i="1"/>
  <c r="O1657" i="1"/>
  <c r="E1657" i="1"/>
  <c r="D1657" i="1"/>
  <c r="C1657" i="1"/>
  <c r="U1656" i="1"/>
  <c r="R1656" i="1"/>
  <c r="S1656" i="1" s="1"/>
  <c r="P1656" i="1"/>
  <c r="O1656" i="1"/>
  <c r="E1656" i="1"/>
  <c r="D1656" i="1"/>
  <c r="C1656" i="1"/>
  <c r="U1655" i="1"/>
  <c r="R1655" i="1"/>
  <c r="S1655" i="1" s="1"/>
  <c r="P1655" i="1"/>
  <c r="O1655" i="1"/>
  <c r="E1655" i="1"/>
  <c r="D1655" i="1"/>
  <c r="C1655" i="1"/>
  <c r="U1654" i="1"/>
  <c r="R1654" i="1"/>
  <c r="S1654" i="1" s="1"/>
  <c r="P1654" i="1"/>
  <c r="O1654" i="1"/>
  <c r="E1654" i="1"/>
  <c r="D1654" i="1"/>
  <c r="C1654" i="1"/>
  <c r="U1653" i="1"/>
  <c r="R1653" i="1"/>
  <c r="S1653" i="1" s="1"/>
  <c r="P1653" i="1"/>
  <c r="O1653" i="1"/>
  <c r="E1653" i="1"/>
  <c r="D1653" i="1"/>
  <c r="C1653" i="1"/>
  <c r="U1652" i="1"/>
  <c r="S1652" i="1"/>
  <c r="R1652" i="1"/>
  <c r="P1652" i="1"/>
  <c r="O1652" i="1"/>
  <c r="E1652" i="1"/>
  <c r="D1652" i="1"/>
  <c r="C1652" i="1"/>
  <c r="U1651" i="1"/>
  <c r="R1651" i="1"/>
  <c r="S1651" i="1" s="1"/>
  <c r="P1651" i="1"/>
  <c r="O1651" i="1"/>
  <c r="E1651" i="1"/>
  <c r="D1651" i="1"/>
  <c r="C1651" i="1"/>
  <c r="U1650" i="1"/>
  <c r="R1650" i="1"/>
  <c r="S1650" i="1" s="1"/>
  <c r="P1650" i="1"/>
  <c r="O1650" i="1"/>
  <c r="E1650" i="1"/>
  <c r="D1650" i="1"/>
  <c r="C1650" i="1"/>
  <c r="U1649" i="1"/>
  <c r="R1649" i="1"/>
  <c r="S1649" i="1" s="1"/>
  <c r="P1649" i="1"/>
  <c r="O1649" i="1"/>
  <c r="E1649" i="1"/>
  <c r="D1649" i="1"/>
  <c r="C1649" i="1"/>
  <c r="U1648" i="1"/>
  <c r="R1648" i="1"/>
  <c r="S1648" i="1" s="1"/>
  <c r="P1648" i="1"/>
  <c r="O1648" i="1"/>
  <c r="E1648" i="1"/>
  <c r="D1648" i="1"/>
  <c r="C1648" i="1"/>
  <c r="U1647" i="1"/>
  <c r="R1647" i="1"/>
  <c r="S1647" i="1" s="1"/>
  <c r="P1647" i="1"/>
  <c r="O1647" i="1"/>
  <c r="E1647" i="1"/>
  <c r="D1647" i="1"/>
  <c r="C1647" i="1"/>
  <c r="U1646" i="1"/>
  <c r="S1646" i="1"/>
  <c r="R1646" i="1"/>
  <c r="P1646" i="1"/>
  <c r="O1646" i="1"/>
  <c r="E1646" i="1"/>
  <c r="D1646" i="1"/>
  <c r="C1646" i="1"/>
  <c r="U1645" i="1"/>
  <c r="R1645" i="1"/>
  <c r="S1645" i="1" s="1"/>
  <c r="P1645" i="1"/>
  <c r="O1645" i="1"/>
  <c r="E1645" i="1"/>
  <c r="D1645" i="1"/>
  <c r="C1645" i="1"/>
  <c r="U1644" i="1"/>
  <c r="R1644" i="1"/>
  <c r="S1644" i="1" s="1"/>
  <c r="P1644" i="1"/>
  <c r="O1644" i="1"/>
  <c r="E1644" i="1"/>
  <c r="D1644" i="1"/>
  <c r="C1644" i="1"/>
  <c r="U1643" i="1"/>
  <c r="R1643" i="1"/>
  <c r="S1643" i="1" s="1"/>
  <c r="P1643" i="1"/>
  <c r="O1643" i="1"/>
  <c r="E1643" i="1"/>
  <c r="D1643" i="1"/>
  <c r="C1643" i="1"/>
  <c r="U1642" i="1"/>
  <c r="R1642" i="1"/>
  <c r="S1642" i="1" s="1"/>
  <c r="P1642" i="1"/>
  <c r="O1642" i="1"/>
  <c r="E1642" i="1"/>
  <c r="D1642" i="1"/>
  <c r="C1642" i="1"/>
  <c r="U1641" i="1"/>
  <c r="R1641" i="1"/>
  <c r="S1641" i="1" s="1"/>
  <c r="P1641" i="1"/>
  <c r="O1641" i="1"/>
  <c r="E1641" i="1"/>
  <c r="D1641" i="1"/>
  <c r="C1641" i="1"/>
  <c r="U1640" i="1"/>
  <c r="S1640" i="1"/>
  <c r="R1640" i="1"/>
  <c r="P1640" i="1"/>
  <c r="O1640" i="1"/>
  <c r="E1640" i="1"/>
  <c r="D1640" i="1"/>
  <c r="C1640" i="1"/>
  <c r="U1639" i="1"/>
  <c r="R1639" i="1"/>
  <c r="S1639" i="1" s="1"/>
  <c r="P1639" i="1"/>
  <c r="O1639" i="1"/>
  <c r="E1639" i="1"/>
  <c r="D1639" i="1"/>
  <c r="C1639" i="1"/>
  <c r="U1638" i="1"/>
  <c r="R1638" i="1"/>
  <c r="S1638" i="1" s="1"/>
  <c r="P1638" i="1"/>
  <c r="O1638" i="1"/>
  <c r="E1638" i="1"/>
  <c r="D1638" i="1"/>
  <c r="C1638" i="1"/>
  <c r="U1637" i="1"/>
  <c r="R1637" i="1"/>
  <c r="S1637" i="1" s="1"/>
  <c r="P1637" i="1"/>
  <c r="O1637" i="1"/>
  <c r="E1637" i="1"/>
  <c r="D1637" i="1"/>
  <c r="C1637" i="1"/>
  <c r="U1636" i="1"/>
  <c r="R1636" i="1"/>
  <c r="S1636" i="1" s="1"/>
  <c r="P1636" i="1"/>
  <c r="O1636" i="1"/>
  <c r="E1636" i="1"/>
  <c r="D1636" i="1"/>
  <c r="C1636" i="1"/>
  <c r="U1635" i="1"/>
  <c r="R1635" i="1"/>
  <c r="S1635" i="1" s="1"/>
  <c r="P1635" i="1"/>
  <c r="O1635" i="1"/>
  <c r="E1635" i="1"/>
  <c r="D1635" i="1"/>
  <c r="C1635" i="1"/>
  <c r="U1634" i="1"/>
  <c r="S1634" i="1"/>
  <c r="R1634" i="1"/>
  <c r="P1634" i="1"/>
  <c r="O1634" i="1"/>
  <c r="E1634" i="1"/>
  <c r="D1634" i="1"/>
  <c r="C1634" i="1"/>
  <c r="U1633" i="1"/>
  <c r="R1633" i="1"/>
  <c r="S1633" i="1" s="1"/>
  <c r="P1633" i="1"/>
  <c r="O1633" i="1"/>
  <c r="E1633" i="1"/>
  <c r="D1633" i="1"/>
  <c r="C1633" i="1"/>
  <c r="U1632" i="1"/>
  <c r="R1632" i="1"/>
  <c r="S1632" i="1" s="1"/>
  <c r="P1632" i="1"/>
  <c r="O1632" i="1"/>
  <c r="E1632" i="1"/>
  <c r="D1632" i="1"/>
  <c r="C1632" i="1"/>
  <c r="U1631" i="1"/>
  <c r="R1631" i="1"/>
  <c r="S1631" i="1" s="1"/>
  <c r="P1631" i="1"/>
  <c r="O1631" i="1"/>
  <c r="E1631" i="1"/>
  <c r="D1631" i="1"/>
  <c r="C1631" i="1"/>
  <c r="U1630" i="1"/>
  <c r="R1630" i="1"/>
  <c r="S1630" i="1" s="1"/>
  <c r="P1630" i="1"/>
  <c r="O1630" i="1"/>
  <c r="E1630" i="1"/>
  <c r="D1630" i="1"/>
  <c r="C1630" i="1"/>
  <c r="U1629" i="1"/>
  <c r="R1629" i="1"/>
  <c r="S1629" i="1" s="1"/>
  <c r="P1629" i="1"/>
  <c r="O1629" i="1"/>
  <c r="E1629" i="1"/>
  <c r="D1629" i="1"/>
  <c r="C1629" i="1"/>
  <c r="U1628" i="1"/>
  <c r="R1628" i="1"/>
  <c r="S1628" i="1" s="1"/>
  <c r="P1628" i="1"/>
  <c r="O1628" i="1"/>
  <c r="E1628" i="1"/>
  <c r="D1628" i="1"/>
  <c r="C1628" i="1"/>
  <c r="U1627" i="1"/>
  <c r="R1627" i="1"/>
  <c r="S1627" i="1" s="1"/>
  <c r="P1627" i="1"/>
  <c r="O1627" i="1"/>
  <c r="E1627" i="1"/>
  <c r="D1627" i="1"/>
  <c r="C1627" i="1"/>
  <c r="U1626" i="1"/>
  <c r="R1626" i="1"/>
  <c r="S1626" i="1" s="1"/>
  <c r="P1626" i="1"/>
  <c r="O1626" i="1"/>
  <c r="E1626" i="1"/>
  <c r="D1626" i="1"/>
  <c r="C1626" i="1"/>
  <c r="U1625" i="1"/>
  <c r="R1625" i="1"/>
  <c r="S1625" i="1" s="1"/>
  <c r="P1625" i="1"/>
  <c r="O1625" i="1"/>
  <c r="E1625" i="1"/>
  <c r="D1625" i="1"/>
  <c r="C1625" i="1"/>
  <c r="U1624" i="1"/>
  <c r="S1624" i="1"/>
  <c r="R1624" i="1"/>
  <c r="P1624" i="1"/>
  <c r="O1624" i="1"/>
  <c r="E1624" i="1"/>
  <c r="D1624" i="1"/>
  <c r="C1624" i="1"/>
  <c r="U1623" i="1"/>
  <c r="R1623" i="1"/>
  <c r="S1623" i="1" s="1"/>
  <c r="P1623" i="1"/>
  <c r="O1623" i="1"/>
  <c r="E1623" i="1"/>
  <c r="D1623" i="1"/>
  <c r="C1623" i="1"/>
  <c r="U1622" i="1"/>
  <c r="R1622" i="1"/>
  <c r="S1622" i="1" s="1"/>
  <c r="P1622" i="1"/>
  <c r="O1622" i="1"/>
  <c r="E1622" i="1"/>
  <c r="D1622" i="1"/>
  <c r="C1622" i="1"/>
  <c r="U1621" i="1"/>
  <c r="R1621" i="1"/>
  <c r="S1621" i="1" s="1"/>
  <c r="P1621" i="1"/>
  <c r="O1621" i="1"/>
  <c r="E1621" i="1"/>
  <c r="D1621" i="1"/>
  <c r="C1621" i="1"/>
  <c r="U1620" i="1"/>
  <c r="R1620" i="1"/>
  <c r="S1620" i="1" s="1"/>
  <c r="P1620" i="1"/>
  <c r="O1620" i="1"/>
  <c r="E1620" i="1"/>
  <c r="D1620" i="1"/>
  <c r="C1620" i="1"/>
  <c r="U1619" i="1"/>
  <c r="R1619" i="1"/>
  <c r="S1619" i="1" s="1"/>
  <c r="P1619" i="1"/>
  <c r="O1619" i="1"/>
  <c r="E1619" i="1"/>
  <c r="D1619" i="1"/>
  <c r="C1619" i="1"/>
  <c r="U1618" i="1"/>
  <c r="S1618" i="1"/>
  <c r="R1618" i="1"/>
  <c r="P1618" i="1"/>
  <c r="O1618" i="1"/>
  <c r="E1618" i="1"/>
  <c r="D1618" i="1"/>
  <c r="C1618" i="1"/>
  <c r="U1617" i="1"/>
  <c r="R1617" i="1"/>
  <c r="S1617" i="1" s="1"/>
  <c r="P1617" i="1"/>
  <c r="O1617" i="1"/>
  <c r="E1617" i="1"/>
  <c r="D1617" i="1"/>
  <c r="C1617" i="1"/>
  <c r="U1616" i="1"/>
  <c r="R1616" i="1"/>
  <c r="S1616" i="1" s="1"/>
  <c r="P1616" i="1"/>
  <c r="O1616" i="1"/>
  <c r="E1616" i="1"/>
  <c r="D1616" i="1"/>
  <c r="C1616" i="1"/>
  <c r="U1615" i="1"/>
  <c r="R1615" i="1"/>
  <c r="S1615" i="1" s="1"/>
  <c r="P1615" i="1"/>
  <c r="O1615" i="1"/>
  <c r="E1615" i="1"/>
  <c r="D1615" i="1"/>
  <c r="C1615" i="1"/>
  <c r="U1614" i="1"/>
  <c r="R1614" i="1"/>
  <c r="S1614" i="1" s="1"/>
  <c r="P1614" i="1"/>
  <c r="O1614" i="1"/>
  <c r="E1614" i="1"/>
  <c r="D1614" i="1"/>
  <c r="C1614" i="1"/>
  <c r="U1613" i="1"/>
  <c r="R1613" i="1"/>
  <c r="S1613" i="1" s="1"/>
  <c r="P1613" i="1"/>
  <c r="O1613" i="1"/>
  <c r="E1613" i="1"/>
  <c r="D1613" i="1"/>
  <c r="C1613" i="1"/>
  <c r="U1612" i="1"/>
  <c r="R1612" i="1"/>
  <c r="S1612" i="1" s="1"/>
  <c r="P1612" i="1"/>
  <c r="O1612" i="1"/>
  <c r="E1612" i="1"/>
  <c r="D1612" i="1"/>
  <c r="C1612" i="1"/>
  <c r="U1611" i="1"/>
  <c r="R1611" i="1"/>
  <c r="S1611" i="1" s="1"/>
  <c r="P1611" i="1"/>
  <c r="O1611" i="1"/>
  <c r="E1611" i="1"/>
  <c r="D1611" i="1"/>
  <c r="C1611" i="1"/>
  <c r="U1610" i="1"/>
  <c r="R1610" i="1"/>
  <c r="S1610" i="1" s="1"/>
  <c r="P1610" i="1"/>
  <c r="O1610" i="1"/>
  <c r="E1610" i="1"/>
  <c r="D1610" i="1"/>
  <c r="C1610" i="1"/>
  <c r="U1609" i="1"/>
  <c r="R1609" i="1"/>
  <c r="S1609" i="1" s="1"/>
  <c r="P1609" i="1"/>
  <c r="O1609" i="1"/>
  <c r="E1609" i="1"/>
  <c r="D1609" i="1"/>
  <c r="C1609" i="1"/>
  <c r="U1608" i="1"/>
  <c r="S1608" i="1"/>
  <c r="R1608" i="1"/>
  <c r="P1608" i="1"/>
  <c r="O1608" i="1"/>
  <c r="E1608" i="1"/>
  <c r="D1608" i="1"/>
  <c r="C1608" i="1"/>
  <c r="U1607" i="1"/>
  <c r="R1607" i="1"/>
  <c r="S1607" i="1" s="1"/>
  <c r="P1607" i="1"/>
  <c r="O1607" i="1"/>
  <c r="E1607" i="1"/>
  <c r="D1607" i="1"/>
  <c r="C1607" i="1"/>
  <c r="U1606" i="1"/>
  <c r="S1606" i="1"/>
  <c r="R1606" i="1"/>
  <c r="P1606" i="1"/>
  <c r="O1606" i="1"/>
  <c r="E1606" i="1"/>
  <c r="D1606" i="1"/>
  <c r="C1606" i="1"/>
  <c r="U1605" i="1"/>
  <c r="R1605" i="1"/>
  <c r="S1605" i="1" s="1"/>
  <c r="P1605" i="1"/>
  <c r="O1605" i="1"/>
  <c r="E1605" i="1"/>
  <c r="D1605" i="1"/>
  <c r="C1605" i="1"/>
  <c r="U1604" i="1"/>
  <c r="S1604" i="1"/>
  <c r="R1604" i="1"/>
  <c r="P1604" i="1"/>
  <c r="O1604" i="1"/>
  <c r="E1604" i="1"/>
  <c r="D1604" i="1"/>
  <c r="C1604" i="1"/>
  <c r="U1603" i="1"/>
  <c r="R1603" i="1"/>
  <c r="S1603" i="1" s="1"/>
  <c r="P1603" i="1"/>
  <c r="O1603" i="1"/>
  <c r="E1603" i="1"/>
  <c r="D1603" i="1"/>
  <c r="C1603" i="1"/>
  <c r="U1602" i="1"/>
  <c r="S1602" i="1"/>
  <c r="R1602" i="1"/>
  <c r="P1602" i="1"/>
  <c r="O1602" i="1"/>
  <c r="E1602" i="1"/>
  <c r="D1602" i="1"/>
  <c r="C1602" i="1"/>
  <c r="U1601" i="1"/>
  <c r="R1601" i="1"/>
  <c r="S1601" i="1" s="1"/>
  <c r="P1601" i="1"/>
  <c r="O1601" i="1"/>
  <c r="E1601" i="1"/>
  <c r="D1601" i="1"/>
  <c r="C1601" i="1"/>
  <c r="U1600" i="1"/>
  <c r="R1600" i="1"/>
  <c r="S1600" i="1" s="1"/>
  <c r="P1600" i="1"/>
  <c r="O1600" i="1"/>
  <c r="E1600" i="1"/>
  <c r="D1600" i="1"/>
  <c r="C1600" i="1"/>
  <c r="U1599" i="1"/>
  <c r="R1599" i="1"/>
  <c r="S1599" i="1" s="1"/>
  <c r="P1599" i="1"/>
  <c r="O1599" i="1"/>
  <c r="E1599" i="1"/>
  <c r="D1599" i="1"/>
  <c r="C1599" i="1"/>
  <c r="U1598" i="1"/>
  <c r="R1598" i="1"/>
  <c r="S1598" i="1" s="1"/>
  <c r="P1598" i="1"/>
  <c r="O1598" i="1"/>
  <c r="E1598" i="1"/>
  <c r="D1598" i="1"/>
  <c r="C1598" i="1"/>
  <c r="U1597" i="1"/>
  <c r="R1597" i="1"/>
  <c r="S1597" i="1" s="1"/>
  <c r="P1597" i="1"/>
  <c r="O1597" i="1"/>
  <c r="E1597" i="1"/>
  <c r="D1597" i="1"/>
  <c r="C1597" i="1"/>
  <c r="U1596" i="1"/>
  <c r="R1596" i="1"/>
  <c r="S1596" i="1" s="1"/>
  <c r="P1596" i="1"/>
  <c r="O1596" i="1"/>
  <c r="E1596" i="1"/>
  <c r="D1596" i="1"/>
  <c r="C1596" i="1"/>
  <c r="U1595" i="1"/>
  <c r="R1595" i="1"/>
  <c r="S1595" i="1" s="1"/>
  <c r="P1595" i="1"/>
  <c r="O1595" i="1"/>
  <c r="E1595" i="1"/>
  <c r="D1595" i="1"/>
  <c r="C1595" i="1"/>
  <c r="U1594" i="1"/>
  <c r="R1594" i="1"/>
  <c r="S1594" i="1" s="1"/>
  <c r="P1594" i="1"/>
  <c r="O1594" i="1"/>
  <c r="E1594" i="1"/>
  <c r="D1594" i="1"/>
  <c r="C1594" i="1"/>
  <c r="U1593" i="1"/>
  <c r="R1593" i="1"/>
  <c r="S1593" i="1" s="1"/>
  <c r="P1593" i="1"/>
  <c r="O1593" i="1"/>
  <c r="E1593" i="1"/>
  <c r="D1593" i="1"/>
  <c r="C1593" i="1"/>
  <c r="U1592" i="1"/>
  <c r="S1592" i="1"/>
  <c r="R1592" i="1"/>
  <c r="P1592" i="1"/>
  <c r="O1592" i="1"/>
  <c r="E1592" i="1"/>
  <c r="D1592" i="1"/>
  <c r="C1592" i="1"/>
  <c r="U1591" i="1"/>
  <c r="R1591" i="1"/>
  <c r="S1591" i="1" s="1"/>
  <c r="P1591" i="1"/>
  <c r="O1591" i="1"/>
  <c r="E1591" i="1"/>
  <c r="D1591" i="1"/>
  <c r="C1591" i="1"/>
  <c r="U1590" i="1"/>
  <c r="R1590" i="1"/>
  <c r="S1590" i="1" s="1"/>
  <c r="P1590" i="1"/>
  <c r="O1590" i="1"/>
  <c r="E1590" i="1"/>
  <c r="D1590" i="1"/>
  <c r="C1590" i="1"/>
  <c r="U1589" i="1"/>
  <c r="R1589" i="1"/>
  <c r="S1589" i="1" s="1"/>
  <c r="P1589" i="1"/>
  <c r="O1589" i="1"/>
  <c r="E1589" i="1"/>
  <c r="D1589" i="1"/>
  <c r="C1589" i="1"/>
  <c r="U1588" i="1"/>
  <c r="R1588" i="1"/>
  <c r="S1588" i="1" s="1"/>
  <c r="P1588" i="1"/>
  <c r="O1588" i="1"/>
  <c r="E1588" i="1"/>
  <c r="D1588" i="1"/>
  <c r="C1588" i="1"/>
  <c r="U1587" i="1"/>
  <c r="R1587" i="1"/>
  <c r="S1587" i="1" s="1"/>
  <c r="P1587" i="1"/>
  <c r="O1587" i="1"/>
  <c r="E1587" i="1"/>
  <c r="D1587" i="1"/>
  <c r="C1587" i="1"/>
  <c r="U1586" i="1"/>
  <c r="S1586" i="1"/>
  <c r="R1586" i="1"/>
  <c r="P1586" i="1"/>
  <c r="O1586" i="1"/>
  <c r="E1586" i="1"/>
  <c r="D1586" i="1"/>
  <c r="C1586" i="1"/>
  <c r="U1585" i="1"/>
  <c r="R1585" i="1"/>
  <c r="S1585" i="1" s="1"/>
  <c r="P1585" i="1"/>
  <c r="O1585" i="1"/>
  <c r="E1585" i="1"/>
  <c r="D1585" i="1"/>
  <c r="C1585" i="1"/>
  <c r="U1584" i="1"/>
  <c r="R1584" i="1"/>
  <c r="S1584" i="1" s="1"/>
  <c r="P1584" i="1"/>
  <c r="O1584" i="1"/>
  <c r="E1584" i="1"/>
  <c r="D1584" i="1"/>
  <c r="C1584" i="1"/>
  <c r="U1583" i="1"/>
  <c r="R1583" i="1"/>
  <c r="S1583" i="1" s="1"/>
  <c r="P1583" i="1"/>
  <c r="O1583" i="1"/>
  <c r="E1583" i="1"/>
  <c r="D1583" i="1"/>
  <c r="C1583" i="1"/>
  <c r="U1582" i="1"/>
  <c r="R1582" i="1"/>
  <c r="S1582" i="1" s="1"/>
  <c r="P1582" i="1"/>
  <c r="O1582" i="1"/>
  <c r="E1582" i="1"/>
  <c r="D1582" i="1"/>
  <c r="C1582" i="1"/>
  <c r="U1581" i="1"/>
  <c r="R1581" i="1"/>
  <c r="S1581" i="1" s="1"/>
  <c r="P1581" i="1"/>
  <c r="O1581" i="1"/>
  <c r="E1581" i="1"/>
  <c r="D1581" i="1"/>
  <c r="C1581" i="1"/>
  <c r="U1580" i="1"/>
  <c r="R1580" i="1"/>
  <c r="S1580" i="1" s="1"/>
  <c r="P1580" i="1"/>
  <c r="O1580" i="1"/>
  <c r="E1580" i="1"/>
  <c r="D1580" i="1"/>
  <c r="C1580" i="1"/>
  <c r="U1579" i="1"/>
  <c r="R1579" i="1"/>
  <c r="S1579" i="1" s="1"/>
  <c r="P1579" i="1"/>
  <c r="O1579" i="1"/>
  <c r="E1579" i="1"/>
  <c r="D1579" i="1"/>
  <c r="C1579" i="1"/>
  <c r="U1578" i="1"/>
  <c r="R1578" i="1"/>
  <c r="S1578" i="1" s="1"/>
  <c r="P1578" i="1"/>
  <c r="O1578" i="1"/>
  <c r="E1578" i="1"/>
  <c r="D1578" i="1"/>
  <c r="C1578" i="1"/>
  <c r="U1577" i="1"/>
  <c r="R1577" i="1"/>
  <c r="S1577" i="1" s="1"/>
  <c r="P1577" i="1"/>
  <c r="O1577" i="1"/>
  <c r="E1577" i="1"/>
  <c r="D1577" i="1"/>
  <c r="C1577" i="1"/>
  <c r="U1576" i="1"/>
  <c r="S1576" i="1"/>
  <c r="R1576" i="1"/>
  <c r="P1576" i="1"/>
  <c r="O1576" i="1"/>
  <c r="E1576" i="1"/>
  <c r="D1576" i="1"/>
  <c r="C1576" i="1"/>
  <c r="U1575" i="1"/>
  <c r="R1575" i="1"/>
  <c r="S1575" i="1" s="1"/>
  <c r="P1575" i="1"/>
  <c r="O1575" i="1"/>
  <c r="E1575" i="1"/>
  <c r="D1575" i="1"/>
  <c r="C1575" i="1"/>
  <c r="U1574" i="1"/>
  <c r="S1574" i="1"/>
  <c r="R1574" i="1"/>
  <c r="P1574" i="1"/>
  <c r="O1574" i="1"/>
  <c r="E1574" i="1"/>
  <c r="D1574" i="1"/>
  <c r="C1574" i="1"/>
  <c r="U1573" i="1"/>
  <c r="R1573" i="1"/>
  <c r="S1573" i="1" s="1"/>
  <c r="P1573" i="1"/>
  <c r="O1573" i="1"/>
  <c r="E1573" i="1"/>
  <c r="D1573" i="1"/>
  <c r="C1573" i="1"/>
  <c r="U1572" i="1"/>
  <c r="S1572" i="1"/>
  <c r="R1572" i="1"/>
  <c r="P1572" i="1"/>
  <c r="O1572" i="1"/>
  <c r="E1572" i="1"/>
  <c r="D1572" i="1"/>
  <c r="C1572" i="1"/>
  <c r="U1571" i="1"/>
  <c r="R1571" i="1"/>
  <c r="S1571" i="1" s="1"/>
  <c r="P1571" i="1"/>
  <c r="O1571" i="1"/>
  <c r="E1571" i="1"/>
  <c r="D1571" i="1"/>
  <c r="C1571" i="1"/>
  <c r="U1570" i="1"/>
  <c r="R1570" i="1"/>
  <c r="S1570" i="1" s="1"/>
  <c r="P1570" i="1"/>
  <c r="O1570" i="1"/>
  <c r="E1570" i="1"/>
  <c r="D1570" i="1"/>
  <c r="C1570" i="1"/>
  <c r="U1569" i="1"/>
  <c r="R1569" i="1"/>
  <c r="S1569" i="1" s="1"/>
  <c r="P1569" i="1"/>
  <c r="O1569" i="1"/>
  <c r="E1569" i="1"/>
  <c r="D1569" i="1"/>
  <c r="C1569" i="1"/>
  <c r="U1568" i="1"/>
  <c r="R1568" i="1"/>
  <c r="S1568" i="1" s="1"/>
  <c r="P1568" i="1"/>
  <c r="O1568" i="1"/>
  <c r="E1568" i="1"/>
  <c r="D1568" i="1"/>
  <c r="C1568" i="1"/>
  <c r="U1567" i="1"/>
  <c r="R1567" i="1"/>
  <c r="S1567" i="1" s="1"/>
  <c r="P1567" i="1"/>
  <c r="O1567" i="1"/>
  <c r="E1567" i="1"/>
  <c r="D1567" i="1"/>
  <c r="C1567" i="1"/>
  <c r="U1566" i="1"/>
  <c r="R1566" i="1"/>
  <c r="S1566" i="1" s="1"/>
  <c r="P1566" i="1"/>
  <c r="O1566" i="1"/>
  <c r="E1566" i="1"/>
  <c r="D1566" i="1"/>
  <c r="C1566" i="1"/>
  <c r="U1565" i="1"/>
  <c r="R1565" i="1"/>
  <c r="S1565" i="1" s="1"/>
  <c r="P1565" i="1"/>
  <c r="O1565" i="1"/>
  <c r="E1565" i="1"/>
  <c r="D1565" i="1"/>
  <c r="C1565" i="1"/>
  <c r="U1564" i="1"/>
  <c r="S1564" i="1"/>
  <c r="R1564" i="1"/>
  <c r="P1564" i="1"/>
  <c r="O1564" i="1"/>
  <c r="E1564" i="1"/>
  <c r="D1564" i="1"/>
  <c r="C1564" i="1"/>
  <c r="U1563" i="1"/>
  <c r="R1563" i="1"/>
  <c r="S1563" i="1" s="1"/>
  <c r="P1563" i="1"/>
  <c r="O1563" i="1"/>
  <c r="E1563" i="1"/>
  <c r="D1563" i="1"/>
  <c r="C1563" i="1"/>
  <c r="U1562" i="1"/>
  <c r="R1562" i="1"/>
  <c r="S1562" i="1" s="1"/>
  <c r="P1562" i="1"/>
  <c r="O1562" i="1"/>
  <c r="E1562" i="1"/>
  <c r="D1562" i="1"/>
  <c r="C1562" i="1"/>
  <c r="U1561" i="1"/>
  <c r="R1561" i="1"/>
  <c r="S1561" i="1" s="1"/>
  <c r="P1561" i="1"/>
  <c r="O1561" i="1"/>
  <c r="E1561" i="1"/>
  <c r="D1561" i="1"/>
  <c r="C1561" i="1"/>
  <c r="U1560" i="1"/>
  <c r="S1560" i="1"/>
  <c r="R1560" i="1"/>
  <c r="P1560" i="1"/>
  <c r="O1560" i="1"/>
  <c r="E1560" i="1"/>
  <c r="D1560" i="1"/>
  <c r="C1560" i="1"/>
  <c r="U1559" i="1"/>
  <c r="R1559" i="1"/>
  <c r="S1559" i="1" s="1"/>
  <c r="P1559" i="1"/>
  <c r="O1559" i="1"/>
  <c r="E1559" i="1"/>
  <c r="D1559" i="1"/>
  <c r="C1559" i="1"/>
  <c r="U1558" i="1"/>
  <c r="R1558" i="1"/>
  <c r="S1558" i="1" s="1"/>
  <c r="P1558" i="1"/>
  <c r="O1558" i="1"/>
  <c r="E1558" i="1"/>
  <c r="D1558" i="1"/>
  <c r="C1558" i="1"/>
  <c r="U1557" i="1"/>
  <c r="R1557" i="1"/>
  <c r="S1557" i="1" s="1"/>
  <c r="P1557" i="1"/>
  <c r="O1557" i="1"/>
  <c r="E1557" i="1"/>
  <c r="D1557" i="1"/>
  <c r="C1557" i="1"/>
  <c r="U1556" i="1"/>
  <c r="R1556" i="1"/>
  <c r="S1556" i="1" s="1"/>
  <c r="P1556" i="1"/>
  <c r="O1556" i="1"/>
  <c r="E1556" i="1"/>
  <c r="D1556" i="1"/>
  <c r="C1556" i="1"/>
  <c r="U1555" i="1"/>
  <c r="R1555" i="1"/>
  <c r="S1555" i="1" s="1"/>
  <c r="P1555" i="1"/>
  <c r="O1555" i="1"/>
  <c r="E1555" i="1"/>
  <c r="D1555" i="1"/>
  <c r="C1555" i="1"/>
  <c r="U1554" i="1"/>
  <c r="S1554" i="1"/>
  <c r="R1554" i="1"/>
  <c r="P1554" i="1"/>
  <c r="O1554" i="1"/>
  <c r="E1554" i="1"/>
  <c r="D1554" i="1"/>
  <c r="C1554" i="1"/>
  <c r="U1553" i="1"/>
  <c r="R1553" i="1"/>
  <c r="S1553" i="1" s="1"/>
  <c r="P1553" i="1"/>
  <c r="O1553" i="1"/>
  <c r="E1553" i="1"/>
  <c r="D1553" i="1"/>
  <c r="C1553" i="1"/>
  <c r="U1552" i="1"/>
  <c r="S1552" i="1"/>
  <c r="R1552" i="1"/>
  <c r="P1552" i="1"/>
  <c r="O1552" i="1"/>
  <c r="E1552" i="1"/>
  <c r="D1552" i="1"/>
  <c r="C1552" i="1"/>
  <c r="U1551" i="1"/>
  <c r="R1551" i="1"/>
  <c r="S1551" i="1" s="1"/>
  <c r="P1551" i="1"/>
  <c r="O1551" i="1"/>
  <c r="E1551" i="1"/>
  <c r="D1551" i="1"/>
  <c r="C1551" i="1"/>
  <c r="U1550" i="1"/>
  <c r="R1550" i="1"/>
  <c r="S1550" i="1" s="1"/>
  <c r="P1550" i="1"/>
  <c r="O1550" i="1"/>
  <c r="E1550" i="1"/>
  <c r="D1550" i="1"/>
  <c r="C1550" i="1"/>
  <c r="U1549" i="1"/>
  <c r="R1549" i="1"/>
  <c r="S1549" i="1" s="1"/>
  <c r="P1549" i="1"/>
  <c r="O1549" i="1"/>
  <c r="E1549" i="1"/>
  <c r="D1549" i="1"/>
  <c r="C1549" i="1"/>
  <c r="U1548" i="1"/>
  <c r="R1548" i="1"/>
  <c r="S1548" i="1" s="1"/>
  <c r="P1548" i="1"/>
  <c r="O1548" i="1"/>
  <c r="E1548" i="1"/>
  <c r="D1548" i="1"/>
  <c r="C1548" i="1"/>
  <c r="U1547" i="1"/>
  <c r="R1547" i="1"/>
  <c r="S1547" i="1" s="1"/>
  <c r="P1547" i="1"/>
  <c r="O1547" i="1"/>
  <c r="E1547" i="1"/>
  <c r="D1547" i="1"/>
  <c r="C1547" i="1"/>
  <c r="U1546" i="1"/>
  <c r="R1546" i="1"/>
  <c r="S1546" i="1" s="1"/>
  <c r="P1546" i="1"/>
  <c r="O1546" i="1"/>
  <c r="E1546" i="1"/>
  <c r="D1546" i="1"/>
  <c r="C1546" i="1"/>
  <c r="U1545" i="1"/>
  <c r="R1545" i="1"/>
  <c r="S1545" i="1" s="1"/>
  <c r="P1545" i="1"/>
  <c r="O1545" i="1"/>
  <c r="E1545" i="1"/>
  <c r="D1545" i="1"/>
  <c r="C1545" i="1"/>
  <c r="U1544" i="1"/>
  <c r="S1544" i="1"/>
  <c r="R1544" i="1"/>
  <c r="P1544" i="1"/>
  <c r="O1544" i="1"/>
  <c r="E1544" i="1"/>
  <c r="D1544" i="1"/>
  <c r="C1544" i="1"/>
  <c r="U1543" i="1"/>
  <c r="R1543" i="1"/>
  <c r="S1543" i="1" s="1"/>
  <c r="P1543" i="1"/>
  <c r="O1543" i="1"/>
  <c r="E1543" i="1"/>
  <c r="D1543" i="1"/>
  <c r="C1543" i="1"/>
  <c r="U1542" i="1"/>
  <c r="S1542" i="1"/>
  <c r="R1542" i="1"/>
  <c r="P1542" i="1"/>
  <c r="O1542" i="1"/>
  <c r="E1542" i="1"/>
  <c r="D1542" i="1"/>
  <c r="C1542" i="1"/>
  <c r="U1541" i="1"/>
  <c r="R1541" i="1"/>
  <c r="S1541" i="1" s="1"/>
  <c r="P1541" i="1"/>
  <c r="O1541" i="1"/>
  <c r="E1541" i="1"/>
  <c r="D1541" i="1"/>
  <c r="C1541" i="1"/>
  <c r="U1540" i="1"/>
  <c r="S1540" i="1"/>
  <c r="R1540" i="1"/>
  <c r="P1540" i="1"/>
  <c r="O1540" i="1"/>
  <c r="E1540" i="1"/>
  <c r="D1540" i="1"/>
  <c r="C1540" i="1"/>
  <c r="U1539" i="1"/>
  <c r="R1539" i="1"/>
  <c r="S1539" i="1" s="1"/>
  <c r="P1539" i="1"/>
  <c r="O1539" i="1"/>
  <c r="E1539" i="1"/>
  <c r="D1539" i="1"/>
  <c r="C1539" i="1"/>
  <c r="U1538" i="1"/>
  <c r="R1538" i="1"/>
  <c r="S1538" i="1" s="1"/>
  <c r="P1538" i="1"/>
  <c r="O1538" i="1"/>
  <c r="E1538" i="1"/>
  <c r="D1538" i="1"/>
  <c r="C1538" i="1"/>
  <c r="U1537" i="1"/>
  <c r="R1537" i="1"/>
  <c r="S1537" i="1" s="1"/>
  <c r="P1537" i="1"/>
  <c r="O1537" i="1"/>
  <c r="E1537" i="1"/>
  <c r="D1537" i="1"/>
  <c r="C1537" i="1"/>
  <c r="U1536" i="1"/>
  <c r="R1536" i="1"/>
  <c r="S1536" i="1" s="1"/>
  <c r="P1536" i="1"/>
  <c r="O1536" i="1"/>
  <c r="E1536" i="1"/>
  <c r="D1536" i="1"/>
  <c r="C1536" i="1"/>
  <c r="U1535" i="1"/>
  <c r="R1535" i="1"/>
  <c r="S1535" i="1" s="1"/>
  <c r="P1535" i="1"/>
  <c r="O1535" i="1"/>
  <c r="E1535" i="1"/>
  <c r="D1535" i="1"/>
  <c r="C1535" i="1"/>
  <c r="U1534" i="1"/>
  <c r="R1534" i="1"/>
  <c r="S1534" i="1" s="1"/>
  <c r="P1534" i="1"/>
  <c r="O1534" i="1"/>
  <c r="E1534" i="1"/>
  <c r="D1534" i="1"/>
  <c r="C1534" i="1"/>
  <c r="U1533" i="1"/>
  <c r="R1533" i="1"/>
  <c r="S1533" i="1" s="1"/>
  <c r="P1533" i="1"/>
  <c r="O1533" i="1"/>
  <c r="E1533" i="1"/>
  <c r="D1533" i="1"/>
  <c r="C1533" i="1"/>
  <c r="U1532" i="1"/>
  <c r="R1532" i="1"/>
  <c r="S1532" i="1" s="1"/>
  <c r="P1532" i="1"/>
  <c r="O1532" i="1"/>
  <c r="E1532" i="1"/>
  <c r="D1532" i="1"/>
  <c r="C1532" i="1"/>
  <c r="U1531" i="1"/>
  <c r="R1531" i="1"/>
  <c r="S1531" i="1" s="1"/>
  <c r="P1531" i="1"/>
  <c r="O1531" i="1"/>
  <c r="E1531" i="1"/>
  <c r="D1531" i="1"/>
  <c r="C1531" i="1"/>
  <c r="U1530" i="1"/>
  <c r="R1530" i="1"/>
  <c r="S1530" i="1" s="1"/>
  <c r="P1530" i="1"/>
  <c r="O1530" i="1"/>
  <c r="E1530" i="1"/>
  <c r="D1530" i="1"/>
  <c r="C1530" i="1"/>
  <c r="U1529" i="1"/>
  <c r="R1529" i="1"/>
  <c r="S1529" i="1" s="1"/>
  <c r="P1529" i="1"/>
  <c r="O1529" i="1"/>
  <c r="E1529" i="1"/>
  <c r="D1529" i="1"/>
  <c r="C1529" i="1"/>
  <c r="U1528" i="1"/>
  <c r="S1528" i="1"/>
  <c r="R1528" i="1"/>
  <c r="P1528" i="1"/>
  <c r="O1528" i="1"/>
  <c r="E1528" i="1"/>
  <c r="D1528" i="1"/>
  <c r="C1528" i="1"/>
  <c r="U1527" i="1"/>
  <c r="R1527" i="1"/>
  <c r="S1527" i="1" s="1"/>
  <c r="P1527" i="1"/>
  <c r="O1527" i="1"/>
  <c r="E1527" i="1"/>
  <c r="D1527" i="1"/>
  <c r="C1527" i="1"/>
  <c r="U1526" i="1"/>
  <c r="R1526" i="1"/>
  <c r="S1526" i="1" s="1"/>
  <c r="P1526" i="1"/>
  <c r="O1526" i="1"/>
  <c r="E1526" i="1"/>
  <c r="D1526" i="1"/>
  <c r="C1526" i="1"/>
  <c r="U1525" i="1"/>
  <c r="R1525" i="1"/>
  <c r="S1525" i="1" s="1"/>
  <c r="P1525" i="1"/>
  <c r="O1525" i="1"/>
  <c r="E1525" i="1"/>
  <c r="D1525" i="1"/>
  <c r="C1525" i="1"/>
  <c r="U1524" i="1"/>
  <c r="R1524" i="1"/>
  <c r="S1524" i="1" s="1"/>
  <c r="P1524" i="1"/>
  <c r="O1524" i="1"/>
  <c r="E1524" i="1"/>
  <c r="D1524" i="1"/>
  <c r="C1524" i="1"/>
  <c r="U1523" i="1"/>
  <c r="R1523" i="1"/>
  <c r="S1523" i="1" s="1"/>
  <c r="P1523" i="1"/>
  <c r="O1523" i="1"/>
  <c r="E1523" i="1"/>
  <c r="D1523" i="1"/>
  <c r="C1523" i="1"/>
  <c r="U1522" i="1"/>
  <c r="S1522" i="1"/>
  <c r="R1522" i="1"/>
  <c r="P1522" i="1"/>
  <c r="O1522" i="1"/>
  <c r="E1522" i="1"/>
  <c r="D1522" i="1"/>
  <c r="C1522" i="1"/>
  <c r="U1521" i="1"/>
  <c r="R1521" i="1"/>
  <c r="S1521" i="1" s="1"/>
  <c r="P1521" i="1"/>
  <c r="O1521" i="1"/>
  <c r="E1521" i="1"/>
  <c r="D1521" i="1"/>
  <c r="C1521" i="1"/>
  <c r="U1520" i="1"/>
  <c r="S1520" i="1"/>
  <c r="R1520" i="1"/>
  <c r="P1520" i="1"/>
  <c r="O1520" i="1"/>
  <c r="E1520" i="1"/>
  <c r="D1520" i="1"/>
  <c r="C1520" i="1"/>
  <c r="U1519" i="1"/>
  <c r="R1519" i="1"/>
  <c r="S1519" i="1" s="1"/>
  <c r="P1519" i="1"/>
  <c r="O1519" i="1"/>
  <c r="E1519" i="1"/>
  <c r="D1519" i="1"/>
  <c r="C1519" i="1"/>
  <c r="U1518" i="1"/>
  <c r="R1518" i="1"/>
  <c r="S1518" i="1" s="1"/>
  <c r="P1518" i="1"/>
  <c r="O1518" i="1"/>
  <c r="E1518" i="1"/>
  <c r="D1518" i="1"/>
  <c r="C1518" i="1"/>
  <c r="U1517" i="1"/>
  <c r="R1517" i="1"/>
  <c r="S1517" i="1" s="1"/>
  <c r="P1517" i="1"/>
  <c r="O1517" i="1"/>
  <c r="E1517" i="1"/>
  <c r="D1517" i="1"/>
  <c r="C1517" i="1"/>
  <c r="U1516" i="1"/>
  <c r="R1516" i="1"/>
  <c r="S1516" i="1" s="1"/>
  <c r="P1516" i="1"/>
  <c r="O1516" i="1"/>
  <c r="E1516" i="1"/>
  <c r="D1516" i="1"/>
  <c r="C1516" i="1"/>
  <c r="U1515" i="1"/>
  <c r="R1515" i="1"/>
  <c r="S1515" i="1" s="1"/>
  <c r="P1515" i="1"/>
  <c r="O1515" i="1"/>
  <c r="E1515" i="1"/>
  <c r="D1515" i="1"/>
  <c r="C1515" i="1"/>
  <c r="U1514" i="1"/>
  <c r="R1514" i="1"/>
  <c r="S1514" i="1" s="1"/>
  <c r="P1514" i="1"/>
  <c r="O1514" i="1"/>
  <c r="E1514" i="1"/>
  <c r="D1514" i="1"/>
  <c r="C1514" i="1"/>
  <c r="U1513" i="1"/>
  <c r="R1513" i="1"/>
  <c r="S1513" i="1" s="1"/>
  <c r="P1513" i="1"/>
  <c r="O1513" i="1"/>
  <c r="E1513" i="1"/>
  <c r="D1513" i="1"/>
  <c r="C1513" i="1"/>
  <c r="U1512" i="1"/>
  <c r="S1512" i="1"/>
  <c r="R1512" i="1"/>
  <c r="P1512" i="1"/>
  <c r="O1512" i="1"/>
  <c r="E1512" i="1"/>
  <c r="D1512" i="1"/>
  <c r="C1512" i="1"/>
  <c r="U1511" i="1"/>
  <c r="R1511" i="1"/>
  <c r="S1511" i="1" s="1"/>
  <c r="P1511" i="1"/>
  <c r="O1511" i="1"/>
  <c r="E1511" i="1"/>
  <c r="D1511" i="1"/>
  <c r="C1511" i="1"/>
  <c r="U1510" i="1"/>
  <c r="S1510" i="1"/>
  <c r="R1510" i="1"/>
  <c r="P1510" i="1"/>
  <c r="O1510" i="1"/>
  <c r="E1510" i="1"/>
  <c r="D1510" i="1"/>
  <c r="C1510" i="1"/>
  <c r="U1509" i="1"/>
  <c r="R1509" i="1"/>
  <c r="S1509" i="1" s="1"/>
  <c r="P1509" i="1"/>
  <c r="O1509" i="1"/>
  <c r="E1509" i="1"/>
  <c r="D1509" i="1"/>
  <c r="C1509" i="1"/>
  <c r="U1508" i="1"/>
  <c r="S1508" i="1"/>
  <c r="R1508" i="1"/>
  <c r="P1508" i="1"/>
  <c r="O1508" i="1"/>
  <c r="E1508" i="1"/>
  <c r="D1508" i="1"/>
  <c r="C1508" i="1"/>
  <c r="U1507" i="1"/>
  <c r="R1507" i="1"/>
  <c r="S1507" i="1" s="1"/>
  <c r="P1507" i="1"/>
  <c r="O1507" i="1"/>
  <c r="E1507" i="1"/>
  <c r="D1507" i="1"/>
  <c r="C1507" i="1"/>
  <c r="U1506" i="1"/>
  <c r="S1506" i="1"/>
  <c r="R1506" i="1"/>
  <c r="P1506" i="1"/>
  <c r="O1506" i="1"/>
  <c r="E1506" i="1"/>
  <c r="D1506" i="1"/>
  <c r="C1506" i="1"/>
  <c r="U1505" i="1"/>
  <c r="R1505" i="1"/>
  <c r="S1505" i="1" s="1"/>
  <c r="P1505" i="1"/>
  <c r="O1505" i="1"/>
  <c r="E1505" i="1"/>
  <c r="D1505" i="1"/>
  <c r="C1505" i="1"/>
  <c r="U1504" i="1"/>
  <c r="R1504" i="1"/>
  <c r="S1504" i="1" s="1"/>
  <c r="P1504" i="1"/>
  <c r="O1504" i="1"/>
  <c r="E1504" i="1"/>
  <c r="D1504" i="1"/>
  <c r="C1504" i="1"/>
  <c r="U1503" i="1"/>
  <c r="R1503" i="1"/>
  <c r="S1503" i="1" s="1"/>
  <c r="P1503" i="1"/>
  <c r="O1503" i="1"/>
  <c r="E1503" i="1"/>
  <c r="D1503" i="1"/>
  <c r="C1503" i="1"/>
  <c r="U1502" i="1"/>
  <c r="R1502" i="1"/>
  <c r="S1502" i="1" s="1"/>
  <c r="P1502" i="1"/>
  <c r="O1502" i="1"/>
  <c r="E1502" i="1"/>
  <c r="D1502" i="1"/>
  <c r="C1502" i="1"/>
  <c r="U1501" i="1"/>
  <c r="R1501" i="1"/>
  <c r="S1501" i="1" s="1"/>
  <c r="P1501" i="1"/>
  <c r="O1501" i="1"/>
  <c r="E1501" i="1"/>
  <c r="D1501" i="1"/>
  <c r="C1501" i="1"/>
  <c r="U1500" i="1"/>
  <c r="S1500" i="1"/>
  <c r="R1500" i="1"/>
  <c r="P1500" i="1"/>
  <c r="O1500" i="1"/>
  <c r="E1500" i="1"/>
  <c r="D1500" i="1"/>
  <c r="C1500" i="1"/>
  <c r="U1499" i="1"/>
  <c r="R1499" i="1"/>
  <c r="S1499" i="1" s="1"/>
  <c r="P1499" i="1"/>
  <c r="O1499" i="1"/>
  <c r="E1499" i="1"/>
  <c r="D1499" i="1"/>
  <c r="C1499" i="1"/>
  <c r="U1498" i="1"/>
  <c r="R1498" i="1"/>
  <c r="S1498" i="1" s="1"/>
  <c r="P1498" i="1"/>
  <c r="O1498" i="1"/>
  <c r="E1498" i="1"/>
  <c r="D1498" i="1"/>
  <c r="C1498" i="1"/>
  <c r="U1497" i="1"/>
  <c r="R1497" i="1"/>
  <c r="S1497" i="1" s="1"/>
  <c r="P1497" i="1"/>
  <c r="O1497" i="1"/>
  <c r="E1497" i="1"/>
  <c r="D1497" i="1"/>
  <c r="C1497" i="1"/>
  <c r="U1496" i="1"/>
  <c r="S1496" i="1"/>
  <c r="R1496" i="1"/>
  <c r="P1496" i="1"/>
  <c r="O1496" i="1"/>
  <c r="E1496" i="1"/>
  <c r="D1496" i="1"/>
  <c r="C1496" i="1"/>
  <c r="U1495" i="1"/>
  <c r="R1495" i="1"/>
  <c r="S1495" i="1" s="1"/>
  <c r="P1495" i="1"/>
  <c r="O1495" i="1"/>
  <c r="E1495" i="1"/>
  <c r="D1495" i="1"/>
  <c r="C1495" i="1"/>
  <c r="U1494" i="1"/>
  <c r="R1494" i="1"/>
  <c r="S1494" i="1" s="1"/>
  <c r="P1494" i="1"/>
  <c r="O1494" i="1"/>
  <c r="E1494" i="1"/>
  <c r="D1494" i="1"/>
  <c r="C1494" i="1"/>
  <c r="U1493" i="1"/>
  <c r="R1493" i="1"/>
  <c r="S1493" i="1" s="1"/>
  <c r="P1493" i="1"/>
  <c r="O1493" i="1"/>
  <c r="E1493" i="1"/>
  <c r="D1493" i="1"/>
  <c r="C1493" i="1"/>
  <c r="U1492" i="1"/>
  <c r="R1492" i="1"/>
  <c r="S1492" i="1" s="1"/>
  <c r="P1492" i="1"/>
  <c r="O1492" i="1"/>
  <c r="E1492" i="1"/>
  <c r="D1492" i="1"/>
  <c r="C1492" i="1"/>
  <c r="U1491" i="1"/>
  <c r="R1491" i="1"/>
  <c r="S1491" i="1" s="1"/>
  <c r="P1491" i="1"/>
  <c r="O1491" i="1"/>
  <c r="E1491" i="1"/>
  <c r="D1491" i="1"/>
  <c r="C1491" i="1"/>
  <c r="U1490" i="1"/>
  <c r="S1490" i="1"/>
  <c r="R1490" i="1"/>
  <c r="P1490" i="1"/>
  <c r="O1490" i="1"/>
  <c r="E1490" i="1"/>
  <c r="D1490" i="1"/>
  <c r="C1490" i="1"/>
  <c r="U1489" i="1"/>
  <c r="R1489" i="1"/>
  <c r="S1489" i="1" s="1"/>
  <c r="P1489" i="1"/>
  <c r="O1489" i="1"/>
  <c r="E1489" i="1"/>
  <c r="D1489" i="1"/>
  <c r="C1489" i="1"/>
  <c r="U1488" i="1"/>
  <c r="S1488" i="1"/>
  <c r="R1488" i="1"/>
  <c r="P1488" i="1"/>
  <c r="O1488" i="1"/>
  <c r="E1488" i="1"/>
  <c r="D1488" i="1"/>
  <c r="C1488" i="1"/>
  <c r="U1487" i="1"/>
  <c r="R1487" i="1"/>
  <c r="S1487" i="1" s="1"/>
  <c r="P1487" i="1"/>
  <c r="O1487" i="1"/>
  <c r="E1487" i="1"/>
  <c r="D1487" i="1"/>
  <c r="C1487" i="1"/>
  <c r="U1486" i="1"/>
  <c r="R1486" i="1"/>
  <c r="S1486" i="1" s="1"/>
  <c r="P1486" i="1"/>
  <c r="O1486" i="1"/>
  <c r="E1486" i="1"/>
  <c r="D1486" i="1"/>
  <c r="C1486" i="1"/>
  <c r="U1485" i="1"/>
  <c r="R1485" i="1"/>
  <c r="S1485" i="1" s="1"/>
  <c r="P1485" i="1"/>
  <c r="O1485" i="1"/>
  <c r="E1485" i="1"/>
  <c r="D1485" i="1"/>
  <c r="C1485" i="1"/>
  <c r="U1484" i="1"/>
  <c r="R1484" i="1"/>
  <c r="S1484" i="1" s="1"/>
  <c r="P1484" i="1"/>
  <c r="O1484" i="1"/>
  <c r="E1484" i="1"/>
  <c r="D1484" i="1"/>
  <c r="C1484" i="1"/>
  <c r="U1483" i="1"/>
  <c r="R1483" i="1"/>
  <c r="S1483" i="1" s="1"/>
  <c r="P1483" i="1"/>
  <c r="O1483" i="1"/>
  <c r="E1483" i="1"/>
  <c r="D1483" i="1"/>
  <c r="C1483" i="1"/>
  <c r="U1482" i="1"/>
  <c r="R1482" i="1"/>
  <c r="S1482" i="1" s="1"/>
  <c r="P1482" i="1"/>
  <c r="O1482" i="1"/>
  <c r="E1482" i="1"/>
  <c r="D1482" i="1"/>
  <c r="C1482" i="1"/>
  <c r="U1481" i="1"/>
  <c r="R1481" i="1"/>
  <c r="S1481" i="1" s="1"/>
  <c r="P1481" i="1"/>
  <c r="O1481" i="1"/>
  <c r="E1481" i="1"/>
  <c r="D1481" i="1"/>
  <c r="C1481" i="1"/>
  <c r="U1480" i="1"/>
  <c r="S1480" i="1"/>
  <c r="R1480" i="1"/>
  <c r="P1480" i="1"/>
  <c r="O1480" i="1"/>
  <c r="E1480" i="1"/>
  <c r="D1480" i="1"/>
  <c r="C1480" i="1"/>
  <c r="U1479" i="1"/>
  <c r="R1479" i="1"/>
  <c r="S1479" i="1" s="1"/>
  <c r="P1479" i="1"/>
  <c r="O1479" i="1"/>
  <c r="E1479" i="1"/>
  <c r="D1479" i="1"/>
  <c r="C1479" i="1"/>
  <c r="U1478" i="1"/>
  <c r="S1478" i="1"/>
  <c r="R1478" i="1"/>
  <c r="P1478" i="1"/>
  <c r="O1478" i="1"/>
  <c r="E1478" i="1"/>
  <c r="D1478" i="1"/>
  <c r="C1478" i="1"/>
  <c r="U1477" i="1"/>
  <c r="R1477" i="1"/>
  <c r="S1477" i="1" s="1"/>
  <c r="P1477" i="1"/>
  <c r="O1477" i="1"/>
  <c r="E1477" i="1"/>
  <c r="D1477" i="1"/>
  <c r="C1477" i="1"/>
  <c r="U1476" i="1"/>
  <c r="S1476" i="1"/>
  <c r="R1476" i="1"/>
  <c r="P1476" i="1"/>
  <c r="O1476" i="1"/>
  <c r="E1476" i="1"/>
  <c r="D1476" i="1"/>
  <c r="C1476" i="1"/>
  <c r="U1475" i="1"/>
  <c r="R1475" i="1"/>
  <c r="S1475" i="1" s="1"/>
  <c r="P1475" i="1"/>
  <c r="O1475" i="1"/>
  <c r="E1475" i="1"/>
  <c r="D1475" i="1"/>
  <c r="C1475" i="1"/>
  <c r="U1474" i="1"/>
  <c r="S1474" i="1"/>
  <c r="R1474" i="1"/>
  <c r="P1474" i="1"/>
  <c r="O1474" i="1"/>
  <c r="E1474" i="1"/>
  <c r="D1474" i="1"/>
  <c r="C1474" i="1"/>
  <c r="U1473" i="1"/>
  <c r="R1473" i="1"/>
  <c r="S1473" i="1" s="1"/>
  <c r="P1473" i="1"/>
  <c r="O1473" i="1"/>
  <c r="E1473" i="1"/>
  <c r="D1473" i="1"/>
  <c r="C1473" i="1"/>
  <c r="U1472" i="1"/>
  <c r="R1472" i="1"/>
  <c r="S1472" i="1" s="1"/>
  <c r="P1472" i="1"/>
  <c r="O1472" i="1"/>
  <c r="E1472" i="1"/>
  <c r="D1472" i="1"/>
  <c r="C1472" i="1"/>
  <c r="U1471" i="1"/>
  <c r="S1471" i="1"/>
  <c r="R1471" i="1"/>
  <c r="P1471" i="1"/>
  <c r="O1471" i="1"/>
  <c r="E1471" i="1"/>
  <c r="D1471" i="1"/>
  <c r="C1471" i="1"/>
  <c r="U1470" i="1"/>
  <c r="R1470" i="1"/>
  <c r="S1470" i="1" s="1"/>
  <c r="P1470" i="1"/>
  <c r="O1470" i="1"/>
  <c r="E1470" i="1"/>
  <c r="D1470" i="1"/>
  <c r="C1470" i="1"/>
  <c r="U1469" i="1"/>
  <c r="S1469" i="1"/>
  <c r="R1469" i="1"/>
  <c r="P1469" i="1"/>
  <c r="O1469" i="1"/>
  <c r="E1469" i="1"/>
  <c r="D1469" i="1"/>
  <c r="C1469" i="1"/>
  <c r="U1468" i="1"/>
  <c r="R1468" i="1"/>
  <c r="S1468" i="1" s="1"/>
  <c r="P1468" i="1"/>
  <c r="O1468" i="1"/>
  <c r="E1468" i="1"/>
  <c r="D1468" i="1"/>
  <c r="C1468" i="1"/>
  <c r="U1467" i="1"/>
  <c r="S1467" i="1"/>
  <c r="R1467" i="1"/>
  <c r="P1467" i="1"/>
  <c r="O1467" i="1"/>
  <c r="E1467" i="1"/>
  <c r="D1467" i="1"/>
  <c r="C1467" i="1"/>
  <c r="U1466" i="1"/>
  <c r="R1466" i="1"/>
  <c r="S1466" i="1" s="1"/>
  <c r="P1466" i="1"/>
  <c r="O1466" i="1"/>
  <c r="E1466" i="1"/>
  <c r="D1466" i="1"/>
  <c r="C1466" i="1"/>
  <c r="U1465" i="1"/>
  <c r="S1465" i="1"/>
  <c r="R1465" i="1"/>
  <c r="P1465" i="1"/>
  <c r="O1465" i="1"/>
  <c r="E1465" i="1"/>
  <c r="D1465" i="1"/>
  <c r="C1465" i="1"/>
  <c r="U1464" i="1"/>
  <c r="R1464" i="1"/>
  <c r="S1464" i="1" s="1"/>
  <c r="P1464" i="1"/>
  <c r="O1464" i="1"/>
  <c r="E1464" i="1"/>
  <c r="D1464" i="1"/>
  <c r="C1464" i="1"/>
  <c r="U1463" i="1"/>
  <c r="S1463" i="1"/>
  <c r="R1463" i="1"/>
  <c r="P1463" i="1"/>
  <c r="O1463" i="1"/>
  <c r="E1463" i="1"/>
  <c r="D1463" i="1"/>
  <c r="C1463" i="1"/>
  <c r="U1462" i="1"/>
  <c r="R1462" i="1"/>
  <c r="S1462" i="1" s="1"/>
  <c r="P1462" i="1"/>
  <c r="O1462" i="1"/>
  <c r="E1462" i="1"/>
  <c r="D1462" i="1"/>
  <c r="C1462" i="1"/>
  <c r="U1461" i="1"/>
  <c r="S1461" i="1"/>
  <c r="R1461" i="1"/>
  <c r="P1461" i="1"/>
  <c r="O1461" i="1"/>
  <c r="E1461" i="1"/>
  <c r="D1461" i="1"/>
  <c r="C1461" i="1"/>
  <c r="U1460" i="1"/>
  <c r="R1460" i="1"/>
  <c r="S1460" i="1" s="1"/>
  <c r="P1460" i="1"/>
  <c r="O1460" i="1"/>
  <c r="E1460" i="1"/>
  <c r="D1460" i="1"/>
  <c r="C1460" i="1"/>
  <c r="U1459" i="1"/>
  <c r="S1459" i="1"/>
  <c r="R1459" i="1"/>
  <c r="P1459" i="1"/>
  <c r="O1459" i="1"/>
  <c r="E1459" i="1"/>
  <c r="D1459" i="1"/>
  <c r="C1459" i="1"/>
  <c r="U1458" i="1"/>
  <c r="R1458" i="1"/>
  <c r="S1458" i="1" s="1"/>
  <c r="P1458" i="1"/>
  <c r="O1458" i="1"/>
  <c r="E1458" i="1"/>
  <c r="D1458" i="1"/>
  <c r="C1458" i="1"/>
  <c r="U1457" i="1"/>
  <c r="S1457" i="1"/>
  <c r="R1457" i="1"/>
  <c r="P1457" i="1"/>
  <c r="O1457" i="1"/>
  <c r="E1457" i="1"/>
  <c r="D1457" i="1"/>
  <c r="C1457" i="1"/>
  <c r="U1456" i="1"/>
  <c r="R1456" i="1"/>
  <c r="S1456" i="1" s="1"/>
  <c r="P1456" i="1"/>
  <c r="O1456" i="1"/>
  <c r="E1456" i="1"/>
  <c r="D1456" i="1"/>
  <c r="C1456" i="1"/>
  <c r="U1455" i="1"/>
  <c r="S1455" i="1"/>
  <c r="R1455" i="1"/>
  <c r="P1455" i="1"/>
  <c r="O1455" i="1"/>
  <c r="E1455" i="1"/>
  <c r="D1455" i="1"/>
  <c r="C1455" i="1"/>
  <c r="U1454" i="1"/>
  <c r="R1454" i="1"/>
  <c r="S1454" i="1" s="1"/>
  <c r="P1454" i="1"/>
  <c r="O1454" i="1"/>
  <c r="E1454" i="1"/>
  <c r="D1454" i="1"/>
  <c r="C1454" i="1"/>
  <c r="U1453" i="1"/>
  <c r="S1453" i="1"/>
  <c r="R1453" i="1"/>
  <c r="P1453" i="1"/>
  <c r="O1453" i="1"/>
  <c r="E1453" i="1"/>
  <c r="D1453" i="1"/>
  <c r="C1453" i="1"/>
  <c r="U1452" i="1"/>
  <c r="R1452" i="1"/>
  <c r="S1452" i="1" s="1"/>
  <c r="P1452" i="1"/>
  <c r="O1452" i="1"/>
  <c r="E1452" i="1"/>
  <c r="D1452" i="1"/>
  <c r="C1452" i="1"/>
  <c r="U1451" i="1"/>
  <c r="S1451" i="1"/>
  <c r="R1451" i="1"/>
  <c r="P1451" i="1"/>
  <c r="O1451" i="1"/>
  <c r="E1451" i="1"/>
  <c r="D1451" i="1"/>
  <c r="C1451" i="1"/>
  <c r="U1450" i="1"/>
  <c r="R1450" i="1"/>
  <c r="S1450" i="1" s="1"/>
  <c r="P1450" i="1"/>
  <c r="O1450" i="1"/>
  <c r="E1450" i="1"/>
  <c r="D1450" i="1"/>
  <c r="C1450" i="1"/>
  <c r="U1449" i="1"/>
  <c r="S1449" i="1"/>
  <c r="R1449" i="1"/>
  <c r="P1449" i="1"/>
  <c r="O1449" i="1"/>
  <c r="E1449" i="1"/>
  <c r="D1449" i="1"/>
  <c r="C1449" i="1"/>
  <c r="U1448" i="1"/>
  <c r="R1448" i="1"/>
  <c r="S1448" i="1" s="1"/>
  <c r="P1448" i="1"/>
  <c r="O1448" i="1"/>
  <c r="E1448" i="1"/>
  <c r="D1448" i="1"/>
  <c r="C1448" i="1"/>
  <c r="U1447" i="1"/>
  <c r="S1447" i="1"/>
  <c r="R1447" i="1"/>
  <c r="P1447" i="1"/>
  <c r="O1447" i="1"/>
  <c r="E1447" i="1"/>
  <c r="D1447" i="1"/>
  <c r="C1447" i="1"/>
  <c r="U1446" i="1"/>
  <c r="R1446" i="1"/>
  <c r="S1446" i="1" s="1"/>
  <c r="P1446" i="1"/>
  <c r="O1446" i="1"/>
  <c r="E1446" i="1"/>
  <c r="D1446" i="1"/>
  <c r="C1446" i="1"/>
  <c r="U1445" i="1"/>
  <c r="S1445" i="1"/>
  <c r="R1445" i="1"/>
  <c r="P1445" i="1"/>
  <c r="O1445" i="1"/>
  <c r="E1445" i="1"/>
  <c r="D1445" i="1"/>
  <c r="C1445" i="1"/>
  <c r="U1444" i="1"/>
  <c r="R1444" i="1"/>
  <c r="S1444" i="1" s="1"/>
  <c r="P1444" i="1"/>
  <c r="O1444" i="1"/>
  <c r="E1444" i="1"/>
  <c r="D1444" i="1"/>
  <c r="C1444" i="1"/>
  <c r="U1443" i="1"/>
  <c r="S1443" i="1"/>
  <c r="R1443" i="1"/>
  <c r="P1443" i="1"/>
  <c r="O1443" i="1"/>
  <c r="E1443" i="1"/>
  <c r="D1443" i="1"/>
  <c r="C1443" i="1"/>
  <c r="U1442" i="1"/>
  <c r="R1442" i="1"/>
  <c r="S1442" i="1" s="1"/>
  <c r="P1442" i="1"/>
  <c r="O1442" i="1"/>
  <c r="E1442" i="1"/>
  <c r="D1442" i="1"/>
  <c r="C1442" i="1"/>
  <c r="U1441" i="1"/>
  <c r="S1441" i="1"/>
  <c r="R1441" i="1"/>
  <c r="P1441" i="1"/>
  <c r="O1441" i="1"/>
  <c r="E1441" i="1"/>
  <c r="D1441" i="1"/>
  <c r="C1441" i="1"/>
  <c r="U1440" i="1"/>
  <c r="R1440" i="1"/>
  <c r="S1440" i="1" s="1"/>
  <c r="P1440" i="1"/>
  <c r="O1440" i="1"/>
  <c r="E1440" i="1"/>
  <c r="D1440" i="1"/>
  <c r="C1440" i="1"/>
  <c r="U1439" i="1"/>
  <c r="S1439" i="1"/>
  <c r="R1439" i="1"/>
  <c r="P1439" i="1"/>
  <c r="O1439" i="1"/>
  <c r="E1439" i="1"/>
  <c r="D1439" i="1"/>
  <c r="C1439" i="1"/>
  <c r="U1438" i="1"/>
  <c r="R1438" i="1"/>
  <c r="S1438" i="1" s="1"/>
  <c r="P1438" i="1"/>
  <c r="O1438" i="1"/>
  <c r="E1438" i="1"/>
  <c r="D1438" i="1"/>
  <c r="C1438" i="1"/>
  <c r="U1437" i="1"/>
  <c r="S1437" i="1"/>
  <c r="R1437" i="1"/>
  <c r="P1437" i="1"/>
  <c r="O1437" i="1"/>
  <c r="E1437" i="1"/>
  <c r="D1437" i="1"/>
  <c r="C1437" i="1"/>
  <c r="U1436" i="1"/>
  <c r="R1436" i="1"/>
  <c r="S1436" i="1" s="1"/>
  <c r="P1436" i="1"/>
  <c r="O1436" i="1"/>
  <c r="E1436" i="1"/>
  <c r="D1436" i="1"/>
  <c r="C1436" i="1"/>
  <c r="U1435" i="1"/>
  <c r="S1435" i="1"/>
  <c r="R1435" i="1"/>
  <c r="P1435" i="1"/>
  <c r="O1435" i="1"/>
  <c r="E1435" i="1"/>
  <c r="D1435" i="1"/>
  <c r="C1435" i="1"/>
  <c r="U1434" i="1"/>
  <c r="R1434" i="1"/>
  <c r="S1434" i="1" s="1"/>
  <c r="P1434" i="1"/>
  <c r="O1434" i="1"/>
  <c r="E1434" i="1"/>
  <c r="D1434" i="1"/>
  <c r="C1434" i="1"/>
  <c r="U1433" i="1"/>
  <c r="S1433" i="1"/>
  <c r="R1433" i="1"/>
  <c r="P1433" i="1"/>
  <c r="O1433" i="1"/>
  <c r="E1433" i="1"/>
  <c r="D1433" i="1"/>
  <c r="C1433" i="1"/>
  <c r="U1432" i="1"/>
  <c r="R1432" i="1"/>
  <c r="S1432" i="1" s="1"/>
  <c r="P1432" i="1"/>
  <c r="O1432" i="1"/>
  <c r="E1432" i="1"/>
  <c r="D1432" i="1"/>
  <c r="C1432" i="1"/>
  <c r="U1431" i="1"/>
  <c r="S1431" i="1"/>
  <c r="R1431" i="1"/>
  <c r="P1431" i="1"/>
  <c r="O1431" i="1"/>
  <c r="E1431" i="1"/>
  <c r="D1431" i="1"/>
  <c r="C1431" i="1"/>
  <c r="U1430" i="1"/>
  <c r="R1430" i="1"/>
  <c r="S1430" i="1" s="1"/>
  <c r="P1430" i="1"/>
  <c r="O1430" i="1"/>
  <c r="E1430" i="1"/>
  <c r="D1430" i="1"/>
  <c r="C1430" i="1"/>
  <c r="U1429" i="1"/>
  <c r="S1429" i="1"/>
  <c r="R1429" i="1"/>
  <c r="P1429" i="1"/>
  <c r="O1429" i="1"/>
  <c r="E1429" i="1"/>
  <c r="D1429" i="1"/>
  <c r="C1429" i="1"/>
  <c r="U1428" i="1"/>
  <c r="R1428" i="1"/>
  <c r="S1428" i="1" s="1"/>
  <c r="P1428" i="1"/>
  <c r="O1428" i="1"/>
  <c r="E1428" i="1"/>
  <c r="D1428" i="1"/>
  <c r="C1428" i="1"/>
  <c r="U1427" i="1"/>
  <c r="S1427" i="1"/>
  <c r="R1427" i="1"/>
  <c r="P1427" i="1"/>
  <c r="O1427" i="1"/>
  <c r="E1427" i="1"/>
  <c r="D1427" i="1"/>
  <c r="C1427" i="1"/>
  <c r="U1426" i="1"/>
  <c r="R1426" i="1"/>
  <c r="S1426" i="1" s="1"/>
  <c r="P1426" i="1"/>
  <c r="O1426" i="1"/>
  <c r="E1426" i="1"/>
  <c r="D1426" i="1"/>
  <c r="C1426" i="1"/>
  <c r="U1425" i="1"/>
  <c r="S1425" i="1"/>
  <c r="R1425" i="1"/>
  <c r="P1425" i="1"/>
  <c r="O1425" i="1"/>
  <c r="E1425" i="1"/>
  <c r="D1425" i="1"/>
  <c r="C1425" i="1"/>
  <c r="U1424" i="1"/>
  <c r="R1424" i="1"/>
  <c r="S1424" i="1" s="1"/>
  <c r="P1424" i="1"/>
  <c r="O1424" i="1"/>
  <c r="E1424" i="1"/>
  <c r="D1424" i="1"/>
  <c r="C1424" i="1"/>
  <c r="U1423" i="1"/>
  <c r="S1423" i="1"/>
  <c r="R1423" i="1"/>
  <c r="P1423" i="1"/>
  <c r="O1423" i="1"/>
  <c r="E1423" i="1"/>
  <c r="D1423" i="1"/>
  <c r="C1423" i="1"/>
  <c r="U1422" i="1"/>
  <c r="R1422" i="1"/>
  <c r="S1422" i="1" s="1"/>
  <c r="P1422" i="1"/>
  <c r="O1422" i="1"/>
  <c r="E1422" i="1"/>
  <c r="D1422" i="1"/>
  <c r="C1422" i="1"/>
  <c r="U1421" i="1"/>
  <c r="S1421" i="1"/>
  <c r="R1421" i="1"/>
  <c r="P1421" i="1"/>
  <c r="O1421" i="1"/>
  <c r="E1421" i="1"/>
  <c r="D1421" i="1"/>
  <c r="C1421" i="1"/>
  <c r="U1420" i="1"/>
  <c r="R1420" i="1"/>
  <c r="S1420" i="1" s="1"/>
  <c r="P1420" i="1"/>
  <c r="O1420" i="1"/>
  <c r="E1420" i="1"/>
  <c r="D1420" i="1"/>
  <c r="C1420" i="1"/>
  <c r="U1419" i="1"/>
  <c r="S1419" i="1"/>
  <c r="R1419" i="1"/>
  <c r="P1419" i="1"/>
  <c r="O1419" i="1"/>
  <c r="E1419" i="1"/>
  <c r="D1419" i="1"/>
  <c r="C1419" i="1"/>
  <c r="U1418" i="1"/>
  <c r="R1418" i="1"/>
  <c r="S1418" i="1" s="1"/>
  <c r="P1418" i="1"/>
  <c r="O1418" i="1"/>
  <c r="E1418" i="1"/>
  <c r="D1418" i="1"/>
  <c r="C1418" i="1"/>
  <c r="U1417" i="1"/>
  <c r="S1417" i="1"/>
  <c r="R1417" i="1"/>
  <c r="P1417" i="1"/>
  <c r="O1417" i="1"/>
  <c r="E1417" i="1"/>
  <c r="D1417" i="1"/>
  <c r="C1417" i="1"/>
  <c r="U1416" i="1"/>
  <c r="R1416" i="1"/>
  <c r="S1416" i="1" s="1"/>
  <c r="P1416" i="1"/>
  <c r="O1416" i="1"/>
  <c r="E1416" i="1"/>
  <c r="D1416" i="1"/>
  <c r="C1416" i="1"/>
  <c r="U1415" i="1"/>
  <c r="S1415" i="1"/>
  <c r="R1415" i="1"/>
  <c r="P1415" i="1"/>
  <c r="O1415" i="1"/>
  <c r="E1415" i="1"/>
  <c r="D1415" i="1"/>
  <c r="C1415" i="1"/>
  <c r="U1414" i="1"/>
  <c r="R1414" i="1"/>
  <c r="S1414" i="1" s="1"/>
  <c r="P1414" i="1"/>
  <c r="O1414" i="1"/>
  <c r="E1414" i="1"/>
  <c r="D1414" i="1"/>
  <c r="C1414" i="1"/>
  <c r="U1413" i="1"/>
  <c r="S1413" i="1"/>
  <c r="R1413" i="1"/>
  <c r="P1413" i="1"/>
  <c r="O1413" i="1"/>
  <c r="E1413" i="1"/>
  <c r="D1413" i="1"/>
  <c r="C1413" i="1"/>
  <c r="U1412" i="1"/>
  <c r="R1412" i="1"/>
  <c r="S1412" i="1" s="1"/>
  <c r="P1412" i="1"/>
  <c r="O1412" i="1"/>
  <c r="E1412" i="1"/>
  <c r="D1412" i="1"/>
  <c r="C1412" i="1"/>
  <c r="U1411" i="1"/>
  <c r="S1411" i="1"/>
  <c r="R1411" i="1"/>
  <c r="P1411" i="1"/>
  <c r="O1411" i="1"/>
  <c r="E1411" i="1"/>
  <c r="D1411" i="1"/>
  <c r="C1411" i="1"/>
  <c r="U1410" i="1"/>
  <c r="R1410" i="1"/>
  <c r="S1410" i="1" s="1"/>
  <c r="P1410" i="1"/>
  <c r="O1410" i="1"/>
  <c r="E1410" i="1"/>
  <c r="D1410" i="1"/>
  <c r="C1410" i="1"/>
  <c r="U1409" i="1"/>
  <c r="S1409" i="1"/>
  <c r="R1409" i="1"/>
  <c r="P1409" i="1"/>
  <c r="O1409" i="1"/>
  <c r="E1409" i="1"/>
  <c r="D1409" i="1"/>
  <c r="C1409" i="1"/>
  <c r="U1408" i="1"/>
  <c r="R1408" i="1"/>
  <c r="S1408" i="1" s="1"/>
  <c r="P1408" i="1"/>
  <c r="O1408" i="1"/>
  <c r="E1408" i="1"/>
  <c r="D1408" i="1"/>
  <c r="C1408" i="1"/>
  <c r="U1407" i="1"/>
  <c r="S1407" i="1"/>
  <c r="R1407" i="1"/>
  <c r="P1407" i="1"/>
  <c r="O1407" i="1"/>
  <c r="E1407" i="1"/>
  <c r="D1407" i="1"/>
  <c r="C1407" i="1"/>
  <c r="U1406" i="1"/>
  <c r="R1406" i="1"/>
  <c r="S1406" i="1" s="1"/>
  <c r="P1406" i="1"/>
  <c r="O1406" i="1"/>
  <c r="E1406" i="1"/>
  <c r="D1406" i="1"/>
  <c r="C1406" i="1"/>
  <c r="U1405" i="1"/>
  <c r="S1405" i="1"/>
  <c r="R1405" i="1"/>
  <c r="P1405" i="1"/>
  <c r="O1405" i="1"/>
  <c r="E1405" i="1"/>
  <c r="D1405" i="1"/>
  <c r="C1405" i="1"/>
  <c r="U1404" i="1"/>
  <c r="R1404" i="1"/>
  <c r="S1404" i="1" s="1"/>
  <c r="P1404" i="1"/>
  <c r="O1404" i="1"/>
  <c r="E1404" i="1"/>
  <c r="D1404" i="1"/>
  <c r="C1404" i="1"/>
  <c r="U1403" i="1"/>
  <c r="S1403" i="1"/>
  <c r="R1403" i="1"/>
  <c r="P1403" i="1"/>
  <c r="O1403" i="1"/>
  <c r="E1403" i="1"/>
  <c r="D1403" i="1"/>
  <c r="C1403" i="1"/>
  <c r="U1402" i="1"/>
  <c r="R1402" i="1"/>
  <c r="S1402" i="1" s="1"/>
  <c r="P1402" i="1"/>
  <c r="O1402" i="1"/>
  <c r="E1402" i="1"/>
  <c r="D1402" i="1"/>
  <c r="C1402" i="1"/>
  <c r="U1401" i="1"/>
  <c r="S1401" i="1"/>
  <c r="R1401" i="1"/>
  <c r="P1401" i="1"/>
  <c r="O1401" i="1"/>
  <c r="E1401" i="1"/>
  <c r="D1401" i="1"/>
  <c r="C1401" i="1"/>
  <c r="U1400" i="1"/>
  <c r="R1400" i="1"/>
  <c r="S1400" i="1" s="1"/>
  <c r="P1400" i="1"/>
  <c r="O1400" i="1"/>
  <c r="E1400" i="1"/>
  <c r="D1400" i="1"/>
  <c r="C1400" i="1"/>
  <c r="U1399" i="1"/>
  <c r="S1399" i="1"/>
  <c r="R1399" i="1"/>
  <c r="P1399" i="1"/>
  <c r="O1399" i="1"/>
  <c r="E1399" i="1"/>
  <c r="D1399" i="1"/>
  <c r="C1399" i="1"/>
  <c r="U1398" i="1"/>
  <c r="R1398" i="1"/>
  <c r="S1398" i="1" s="1"/>
  <c r="P1398" i="1"/>
  <c r="O1398" i="1"/>
  <c r="E1398" i="1"/>
  <c r="D1398" i="1"/>
  <c r="C1398" i="1"/>
  <c r="U1397" i="1"/>
  <c r="S1397" i="1"/>
  <c r="R1397" i="1"/>
  <c r="P1397" i="1"/>
  <c r="O1397" i="1"/>
  <c r="E1397" i="1"/>
  <c r="D1397" i="1"/>
  <c r="C1397" i="1"/>
  <c r="U1396" i="1"/>
  <c r="R1396" i="1"/>
  <c r="S1396" i="1" s="1"/>
  <c r="P1396" i="1"/>
  <c r="O1396" i="1"/>
  <c r="E1396" i="1"/>
  <c r="D1396" i="1"/>
  <c r="C1396" i="1"/>
  <c r="U1395" i="1"/>
  <c r="S1395" i="1"/>
  <c r="R1395" i="1"/>
  <c r="P1395" i="1"/>
  <c r="O1395" i="1"/>
  <c r="E1395" i="1"/>
  <c r="D1395" i="1"/>
  <c r="C1395" i="1"/>
  <c r="U1394" i="1"/>
  <c r="R1394" i="1"/>
  <c r="S1394" i="1" s="1"/>
  <c r="P1394" i="1"/>
  <c r="O1394" i="1"/>
  <c r="E1394" i="1"/>
  <c r="D1394" i="1"/>
  <c r="C1394" i="1"/>
  <c r="U1393" i="1"/>
  <c r="S1393" i="1"/>
  <c r="R1393" i="1"/>
  <c r="P1393" i="1"/>
  <c r="O1393" i="1"/>
  <c r="E1393" i="1"/>
  <c r="D1393" i="1"/>
  <c r="C1393" i="1"/>
  <c r="U1392" i="1"/>
  <c r="R1392" i="1"/>
  <c r="S1392" i="1" s="1"/>
  <c r="P1392" i="1"/>
  <c r="O1392" i="1"/>
  <c r="E1392" i="1"/>
  <c r="D1392" i="1"/>
  <c r="C1392" i="1"/>
  <c r="U1391" i="1"/>
  <c r="S1391" i="1"/>
  <c r="R1391" i="1"/>
  <c r="P1391" i="1"/>
  <c r="O1391" i="1"/>
  <c r="E1391" i="1"/>
  <c r="D1391" i="1"/>
  <c r="C1391" i="1"/>
  <c r="U1390" i="1"/>
  <c r="R1390" i="1"/>
  <c r="S1390" i="1" s="1"/>
  <c r="P1390" i="1"/>
  <c r="O1390" i="1"/>
  <c r="E1390" i="1"/>
  <c r="D1390" i="1"/>
  <c r="C1390" i="1"/>
  <c r="U1389" i="1"/>
  <c r="S1389" i="1"/>
  <c r="R1389" i="1"/>
  <c r="P1389" i="1"/>
  <c r="O1389" i="1"/>
  <c r="E1389" i="1"/>
  <c r="D1389" i="1"/>
  <c r="C1389" i="1"/>
  <c r="U1388" i="1"/>
  <c r="R1388" i="1"/>
  <c r="S1388" i="1" s="1"/>
  <c r="P1388" i="1"/>
  <c r="O1388" i="1"/>
  <c r="E1388" i="1"/>
  <c r="D1388" i="1"/>
  <c r="C1388" i="1"/>
  <c r="U1387" i="1"/>
  <c r="S1387" i="1"/>
  <c r="R1387" i="1"/>
  <c r="P1387" i="1"/>
  <c r="O1387" i="1"/>
  <c r="E1387" i="1"/>
  <c r="D1387" i="1"/>
  <c r="C1387" i="1"/>
  <c r="U1386" i="1"/>
  <c r="R1386" i="1"/>
  <c r="S1386" i="1" s="1"/>
  <c r="P1386" i="1"/>
  <c r="O1386" i="1"/>
  <c r="E1386" i="1"/>
  <c r="D1386" i="1"/>
  <c r="C1386" i="1"/>
  <c r="U1385" i="1"/>
  <c r="S1385" i="1"/>
  <c r="R1385" i="1"/>
  <c r="P1385" i="1"/>
  <c r="O1385" i="1"/>
  <c r="E1385" i="1"/>
  <c r="D1385" i="1"/>
  <c r="C1385" i="1"/>
  <c r="U1384" i="1"/>
  <c r="R1384" i="1"/>
  <c r="S1384" i="1" s="1"/>
  <c r="P1384" i="1"/>
  <c r="O1384" i="1"/>
  <c r="E1384" i="1"/>
  <c r="D1384" i="1"/>
  <c r="C1384" i="1"/>
  <c r="U1383" i="1"/>
  <c r="S1383" i="1"/>
  <c r="R1383" i="1"/>
  <c r="P1383" i="1"/>
  <c r="O1383" i="1"/>
  <c r="E1383" i="1"/>
  <c r="D1383" i="1"/>
  <c r="C1383" i="1"/>
  <c r="U1382" i="1"/>
  <c r="R1382" i="1"/>
  <c r="S1382" i="1" s="1"/>
  <c r="P1382" i="1"/>
  <c r="O1382" i="1"/>
  <c r="E1382" i="1"/>
  <c r="D1382" i="1"/>
  <c r="C1382" i="1"/>
  <c r="U1381" i="1"/>
  <c r="S1381" i="1"/>
  <c r="R1381" i="1"/>
  <c r="P1381" i="1"/>
  <c r="O1381" i="1"/>
  <c r="E1381" i="1"/>
  <c r="D1381" i="1"/>
  <c r="C1381" i="1"/>
  <c r="U1380" i="1"/>
  <c r="R1380" i="1"/>
  <c r="S1380" i="1" s="1"/>
  <c r="P1380" i="1"/>
  <c r="O1380" i="1"/>
  <c r="E1380" i="1"/>
  <c r="D1380" i="1"/>
  <c r="C1380" i="1"/>
  <c r="U1379" i="1"/>
  <c r="R1379" i="1"/>
  <c r="S1379" i="1" s="1"/>
  <c r="P1379" i="1"/>
  <c r="O1379" i="1"/>
  <c r="E1379" i="1"/>
  <c r="D1379" i="1"/>
  <c r="C1379" i="1"/>
  <c r="U1378" i="1"/>
  <c r="R1378" i="1"/>
  <c r="S1378" i="1" s="1"/>
  <c r="P1378" i="1"/>
  <c r="O1378" i="1"/>
  <c r="E1378" i="1"/>
  <c r="D1378" i="1"/>
  <c r="C1378" i="1"/>
  <c r="U1377" i="1"/>
  <c r="R1377" i="1"/>
  <c r="S1377" i="1" s="1"/>
  <c r="P1377" i="1"/>
  <c r="O1377" i="1"/>
  <c r="E1377" i="1"/>
  <c r="D1377" i="1"/>
  <c r="C1377" i="1"/>
  <c r="U1376" i="1"/>
  <c r="R1376" i="1"/>
  <c r="S1376" i="1" s="1"/>
  <c r="P1376" i="1"/>
  <c r="O1376" i="1"/>
  <c r="E1376" i="1"/>
  <c r="D1376" i="1"/>
  <c r="C1376" i="1"/>
  <c r="U1375" i="1"/>
  <c r="R1375" i="1"/>
  <c r="S1375" i="1" s="1"/>
  <c r="P1375" i="1"/>
  <c r="O1375" i="1"/>
  <c r="E1375" i="1"/>
  <c r="D1375" i="1"/>
  <c r="C1375" i="1"/>
  <c r="U1374" i="1"/>
  <c r="R1374" i="1"/>
  <c r="S1374" i="1" s="1"/>
  <c r="P1374" i="1"/>
  <c r="O1374" i="1"/>
  <c r="E1374" i="1"/>
  <c r="D1374" i="1"/>
  <c r="C1374" i="1"/>
  <c r="U1373" i="1"/>
  <c r="R1373" i="1"/>
  <c r="S1373" i="1" s="1"/>
  <c r="P1373" i="1"/>
  <c r="O1373" i="1"/>
  <c r="E1373" i="1"/>
  <c r="D1373" i="1"/>
  <c r="C1373" i="1"/>
  <c r="U1372" i="1"/>
  <c r="R1372" i="1"/>
  <c r="S1372" i="1" s="1"/>
  <c r="P1372" i="1"/>
  <c r="O1372" i="1"/>
  <c r="E1372" i="1"/>
  <c r="D1372" i="1"/>
  <c r="C1372" i="1"/>
  <c r="U1371" i="1"/>
  <c r="R1371" i="1"/>
  <c r="S1371" i="1" s="1"/>
  <c r="P1371" i="1"/>
  <c r="O1371" i="1"/>
  <c r="E1371" i="1"/>
  <c r="D1371" i="1"/>
  <c r="C1371" i="1"/>
  <c r="U1370" i="1"/>
  <c r="R1370" i="1"/>
  <c r="S1370" i="1" s="1"/>
  <c r="P1370" i="1"/>
  <c r="O1370" i="1"/>
  <c r="E1370" i="1"/>
  <c r="D1370" i="1"/>
  <c r="C1370" i="1"/>
  <c r="U1369" i="1"/>
  <c r="R1369" i="1"/>
  <c r="S1369" i="1" s="1"/>
  <c r="P1369" i="1"/>
  <c r="O1369" i="1"/>
  <c r="E1369" i="1"/>
  <c r="D1369" i="1"/>
  <c r="C1369" i="1"/>
  <c r="U1368" i="1"/>
  <c r="R1368" i="1"/>
  <c r="S1368" i="1" s="1"/>
  <c r="P1368" i="1"/>
  <c r="O1368" i="1"/>
  <c r="E1368" i="1"/>
  <c r="D1368" i="1"/>
  <c r="C1368" i="1"/>
  <c r="U1367" i="1"/>
  <c r="R1367" i="1"/>
  <c r="S1367" i="1" s="1"/>
  <c r="P1367" i="1"/>
  <c r="O1367" i="1"/>
  <c r="E1367" i="1"/>
  <c r="D1367" i="1"/>
  <c r="C1367" i="1"/>
  <c r="U1366" i="1"/>
  <c r="R1366" i="1"/>
  <c r="S1366" i="1" s="1"/>
  <c r="P1366" i="1"/>
  <c r="O1366" i="1"/>
  <c r="E1366" i="1"/>
  <c r="D1366" i="1"/>
  <c r="C1366" i="1"/>
  <c r="U1365" i="1"/>
  <c r="R1365" i="1"/>
  <c r="S1365" i="1" s="1"/>
  <c r="P1365" i="1"/>
  <c r="O1365" i="1"/>
  <c r="E1365" i="1"/>
  <c r="D1365" i="1"/>
  <c r="C1365" i="1"/>
  <c r="U1364" i="1"/>
  <c r="R1364" i="1"/>
  <c r="S1364" i="1" s="1"/>
  <c r="P1364" i="1"/>
  <c r="O1364" i="1"/>
  <c r="E1364" i="1"/>
  <c r="D1364" i="1"/>
  <c r="C1364" i="1"/>
  <c r="U1363" i="1"/>
  <c r="R1363" i="1"/>
  <c r="S1363" i="1" s="1"/>
  <c r="P1363" i="1"/>
  <c r="O1363" i="1"/>
  <c r="E1363" i="1"/>
  <c r="D1363" i="1"/>
  <c r="C1363" i="1"/>
  <c r="U1362" i="1"/>
  <c r="R1362" i="1"/>
  <c r="S1362" i="1" s="1"/>
  <c r="P1362" i="1"/>
  <c r="O1362" i="1"/>
  <c r="E1362" i="1"/>
  <c r="D1362" i="1"/>
  <c r="C1362" i="1"/>
  <c r="U1361" i="1"/>
  <c r="R1361" i="1"/>
  <c r="S1361" i="1" s="1"/>
  <c r="P1361" i="1"/>
  <c r="O1361" i="1"/>
  <c r="E1361" i="1"/>
  <c r="D1361" i="1"/>
  <c r="C1361" i="1"/>
  <c r="U1360" i="1"/>
  <c r="R1360" i="1"/>
  <c r="S1360" i="1" s="1"/>
  <c r="P1360" i="1"/>
  <c r="O1360" i="1"/>
  <c r="E1360" i="1"/>
  <c r="D1360" i="1"/>
  <c r="C1360" i="1"/>
  <c r="U1359" i="1"/>
  <c r="R1359" i="1"/>
  <c r="S1359" i="1" s="1"/>
  <c r="P1359" i="1"/>
  <c r="O1359" i="1"/>
  <c r="E1359" i="1"/>
  <c r="D1359" i="1"/>
  <c r="C1359" i="1"/>
  <c r="U1358" i="1"/>
  <c r="R1358" i="1"/>
  <c r="S1358" i="1" s="1"/>
  <c r="P1358" i="1"/>
  <c r="O1358" i="1"/>
  <c r="E1358" i="1"/>
  <c r="D1358" i="1"/>
  <c r="C1358" i="1"/>
  <c r="U1357" i="1"/>
  <c r="R1357" i="1"/>
  <c r="S1357" i="1" s="1"/>
  <c r="P1357" i="1"/>
  <c r="O1357" i="1"/>
  <c r="E1357" i="1"/>
  <c r="D1357" i="1"/>
  <c r="C1357" i="1"/>
  <c r="U1356" i="1"/>
  <c r="R1356" i="1"/>
  <c r="S1356" i="1" s="1"/>
  <c r="P1356" i="1"/>
  <c r="O1356" i="1"/>
  <c r="E1356" i="1"/>
  <c r="D1356" i="1"/>
  <c r="C1356" i="1"/>
  <c r="U1355" i="1"/>
  <c r="R1355" i="1"/>
  <c r="S1355" i="1" s="1"/>
  <c r="P1355" i="1"/>
  <c r="O1355" i="1"/>
  <c r="E1355" i="1"/>
  <c r="D1355" i="1"/>
  <c r="C1355" i="1"/>
  <c r="U1354" i="1"/>
  <c r="R1354" i="1"/>
  <c r="S1354" i="1" s="1"/>
  <c r="P1354" i="1"/>
  <c r="O1354" i="1"/>
  <c r="E1354" i="1"/>
  <c r="D1354" i="1"/>
  <c r="C1354" i="1"/>
  <c r="U1353" i="1"/>
  <c r="R1353" i="1"/>
  <c r="S1353" i="1" s="1"/>
  <c r="P1353" i="1"/>
  <c r="O1353" i="1"/>
  <c r="E1353" i="1"/>
  <c r="D1353" i="1"/>
  <c r="C1353" i="1"/>
  <c r="U1352" i="1"/>
  <c r="R1352" i="1"/>
  <c r="S1352" i="1" s="1"/>
  <c r="P1352" i="1"/>
  <c r="O1352" i="1"/>
  <c r="E1352" i="1"/>
  <c r="D1352" i="1"/>
  <c r="C1352" i="1"/>
  <c r="U1351" i="1"/>
  <c r="R1351" i="1"/>
  <c r="S1351" i="1" s="1"/>
  <c r="P1351" i="1"/>
  <c r="O1351" i="1"/>
  <c r="E1351" i="1"/>
  <c r="D1351" i="1"/>
  <c r="C1351" i="1"/>
  <c r="U1350" i="1"/>
  <c r="R1350" i="1"/>
  <c r="S1350" i="1" s="1"/>
  <c r="P1350" i="1"/>
  <c r="O1350" i="1"/>
  <c r="E1350" i="1"/>
  <c r="D1350" i="1"/>
  <c r="C1350" i="1"/>
  <c r="U1349" i="1"/>
  <c r="R1349" i="1"/>
  <c r="S1349" i="1" s="1"/>
  <c r="P1349" i="1"/>
  <c r="O1349" i="1"/>
  <c r="E1349" i="1"/>
  <c r="D1349" i="1"/>
  <c r="C1349" i="1"/>
  <c r="U1348" i="1"/>
  <c r="R1348" i="1"/>
  <c r="S1348" i="1" s="1"/>
  <c r="P1348" i="1"/>
  <c r="O1348" i="1"/>
  <c r="E1348" i="1"/>
  <c r="D1348" i="1"/>
  <c r="C1348" i="1"/>
  <c r="U1347" i="1"/>
  <c r="R1347" i="1"/>
  <c r="S1347" i="1" s="1"/>
  <c r="P1347" i="1"/>
  <c r="O1347" i="1"/>
  <c r="E1347" i="1"/>
  <c r="D1347" i="1"/>
  <c r="C1347" i="1"/>
  <c r="U1346" i="1"/>
  <c r="R1346" i="1"/>
  <c r="S1346" i="1" s="1"/>
  <c r="P1346" i="1"/>
  <c r="O1346" i="1"/>
  <c r="E1346" i="1"/>
  <c r="D1346" i="1"/>
  <c r="C1346" i="1"/>
  <c r="U1345" i="1"/>
  <c r="R1345" i="1"/>
  <c r="S1345" i="1" s="1"/>
  <c r="P1345" i="1"/>
  <c r="O1345" i="1"/>
  <c r="E1345" i="1"/>
  <c r="D1345" i="1"/>
  <c r="C1345" i="1"/>
  <c r="U1344" i="1"/>
  <c r="R1344" i="1"/>
  <c r="S1344" i="1" s="1"/>
  <c r="P1344" i="1"/>
  <c r="O1344" i="1"/>
  <c r="E1344" i="1"/>
  <c r="D1344" i="1"/>
  <c r="C1344" i="1"/>
  <c r="U1343" i="1"/>
  <c r="R1343" i="1"/>
  <c r="S1343" i="1" s="1"/>
  <c r="P1343" i="1"/>
  <c r="O1343" i="1"/>
  <c r="E1343" i="1"/>
  <c r="D1343" i="1"/>
  <c r="C1343" i="1"/>
  <c r="U1342" i="1"/>
  <c r="R1342" i="1"/>
  <c r="S1342" i="1" s="1"/>
  <c r="P1342" i="1"/>
  <c r="O1342" i="1"/>
  <c r="E1342" i="1"/>
  <c r="D1342" i="1"/>
  <c r="C1342" i="1"/>
  <c r="U1341" i="1"/>
  <c r="R1341" i="1"/>
  <c r="S1341" i="1" s="1"/>
  <c r="P1341" i="1"/>
  <c r="O1341" i="1"/>
  <c r="E1341" i="1"/>
  <c r="D1341" i="1"/>
  <c r="C1341" i="1"/>
  <c r="U1340" i="1"/>
  <c r="R1340" i="1"/>
  <c r="S1340" i="1" s="1"/>
  <c r="P1340" i="1"/>
  <c r="O1340" i="1"/>
  <c r="E1340" i="1"/>
  <c r="D1340" i="1"/>
  <c r="C1340" i="1"/>
  <c r="U1339" i="1"/>
  <c r="R1339" i="1"/>
  <c r="S1339" i="1" s="1"/>
  <c r="P1339" i="1"/>
  <c r="O1339" i="1"/>
  <c r="E1339" i="1"/>
  <c r="D1339" i="1"/>
  <c r="C1339" i="1"/>
  <c r="U1338" i="1"/>
  <c r="S1338" i="1"/>
  <c r="R1338" i="1"/>
  <c r="P1338" i="1"/>
  <c r="O1338" i="1"/>
  <c r="E1338" i="1"/>
  <c r="D1338" i="1"/>
  <c r="C1338" i="1"/>
  <c r="U1337" i="1"/>
  <c r="R1337" i="1"/>
  <c r="S1337" i="1" s="1"/>
  <c r="P1337" i="1"/>
  <c r="O1337" i="1"/>
  <c r="E1337" i="1"/>
  <c r="D1337" i="1"/>
  <c r="C1337" i="1"/>
  <c r="U1336" i="1"/>
  <c r="R1336" i="1"/>
  <c r="S1336" i="1" s="1"/>
  <c r="P1336" i="1"/>
  <c r="O1336" i="1"/>
  <c r="E1336" i="1"/>
  <c r="D1336" i="1"/>
  <c r="C1336" i="1"/>
  <c r="U1335" i="1"/>
  <c r="R1335" i="1"/>
  <c r="S1335" i="1" s="1"/>
  <c r="P1335" i="1"/>
  <c r="O1335" i="1"/>
  <c r="E1335" i="1"/>
  <c r="D1335" i="1"/>
  <c r="C1335" i="1"/>
  <c r="U1334" i="1"/>
  <c r="S1334" i="1"/>
  <c r="R1334" i="1"/>
  <c r="P1334" i="1"/>
  <c r="O1334" i="1"/>
  <c r="E1334" i="1"/>
  <c r="D1334" i="1"/>
  <c r="C1334" i="1"/>
  <c r="U1333" i="1"/>
  <c r="R1333" i="1"/>
  <c r="S1333" i="1" s="1"/>
  <c r="P1333" i="1"/>
  <c r="O1333" i="1"/>
  <c r="E1333" i="1"/>
  <c r="D1333" i="1"/>
  <c r="C1333" i="1"/>
  <c r="U1332" i="1"/>
  <c r="S1332" i="1"/>
  <c r="R1332" i="1"/>
  <c r="P1332" i="1"/>
  <c r="O1332" i="1"/>
  <c r="E1332" i="1"/>
  <c r="D1332" i="1"/>
  <c r="C1332" i="1"/>
  <c r="U1331" i="1"/>
  <c r="R1331" i="1"/>
  <c r="S1331" i="1" s="1"/>
  <c r="P1331" i="1"/>
  <c r="O1331" i="1"/>
  <c r="E1331" i="1"/>
  <c r="D1331" i="1"/>
  <c r="C1331" i="1"/>
  <c r="U1330" i="1"/>
  <c r="R1330" i="1"/>
  <c r="S1330" i="1" s="1"/>
  <c r="P1330" i="1"/>
  <c r="O1330" i="1"/>
  <c r="E1330" i="1"/>
  <c r="D1330" i="1"/>
  <c r="C1330" i="1"/>
  <c r="U1329" i="1"/>
  <c r="R1329" i="1"/>
  <c r="S1329" i="1" s="1"/>
  <c r="P1329" i="1"/>
  <c r="O1329" i="1"/>
  <c r="E1329" i="1"/>
  <c r="D1329" i="1"/>
  <c r="C1329" i="1"/>
  <c r="U1328" i="1"/>
  <c r="S1328" i="1"/>
  <c r="R1328" i="1"/>
  <c r="P1328" i="1"/>
  <c r="O1328" i="1"/>
  <c r="E1328" i="1"/>
  <c r="D1328" i="1"/>
  <c r="C1328" i="1"/>
  <c r="U1327" i="1"/>
  <c r="R1327" i="1"/>
  <c r="S1327" i="1" s="1"/>
  <c r="P1327" i="1"/>
  <c r="O1327" i="1"/>
  <c r="E1327" i="1"/>
  <c r="D1327" i="1"/>
  <c r="C1327" i="1"/>
  <c r="U1326" i="1"/>
  <c r="R1326" i="1"/>
  <c r="S1326" i="1" s="1"/>
  <c r="P1326" i="1"/>
  <c r="O1326" i="1"/>
  <c r="E1326" i="1"/>
  <c r="D1326" i="1"/>
  <c r="C1326" i="1"/>
  <c r="U1325" i="1"/>
  <c r="R1325" i="1"/>
  <c r="S1325" i="1" s="1"/>
  <c r="P1325" i="1"/>
  <c r="O1325" i="1"/>
  <c r="E1325" i="1"/>
  <c r="D1325" i="1"/>
  <c r="C1325" i="1"/>
  <c r="U1324" i="1"/>
  <c r="R1324" i="1"/>
  <c r="S1324" i="1" s="1"/>
  <c r="P1324" i="1"/>
  <c r="O1324" i="1"/>
  <c r="E1324" i="1"/>
  <c r="D1324" i="1"/>
  <c r="C1324" i="1"/>
  <c r="U1323" i="1"/>
  <c r="R1323" i="1"/>
  <c r="S1323" i="1" s="1"/>
  <c r="P1323" i="1"/>
  <c r="O1323" i="1"/>
  <c r="E1323" i="1"/>
  <c r="D1323" i="1"/>
  <c r="C1323" i="1"/>
  <c r="U1322" i="1"/>
  <c r="R1322" i="1"/>
  <c r="S1322" i="1" s="1"/>
  <c r="P1322" i="1"/>
  <c r="O1322" i="1"/>
  <c r="E1322" i="1"/>
  <c r="D1322" i="1"/>
  <c r="C1322" i="1"/>
  <c r="U1321" i="1"/>
  <c r="R1321" i="1"/>
  <c r="S1321" i="1" s="1"/>
  <c r="P1321" i="1"/>
  <c r="O1321" i="1"/>
  <c r="E1321" i="1"/>
  <c r="D1321" i="1"/>
  <c r="C1321" i="1"/>
  <c r="U1320" i="1"/>
  <c r="S1320" i="1"/>
  <c r="R1320" i="1"/>
  <c r="P1320" i="1"/>
  <c r="O1320" i="1"/>
  <c r="E1320" i="1"/>
  <c r="D1320" i="1"/>
  <c r="C1320" i="1"/>
  <c r="U1319" i="1"/>
  <c r="R1319" i="1"/>
  <c r="S1319" i="1" s="1"/>
  <c r="P1319" i="1"/>
  <c r="O1319" i="1"/>
  <c r="E1319" i="1"/>
  <c r="D1319" i="1"/>
  <c r="C1319" i="1"/>
  <c r="U1318" i="1"/>
  <c r="S1318" i="1"/>
  <c r="R1318" i="1"/>
  <c r="P1318" i="1"/>
  <c r="O1318" i="1"/>
  <c r="E1318" i="1"/>
  <c r="D1318" i="1"/>
  <c r="C1318" i="1"/>
  <c r="U1317" i="1"/>
  <c r="R1317" i="1"/>
  <c r="S1317" i="1" s="1"/>
  <c r="P1317" i="1"/>
  <c r="O1317" i="1"/>
  <c r="E1317" i="1"/>
  <c r="D1317" i="1"/>
  <c r="C1317" i="1"/>
  <c r="U1316" i="1"/>
  <c r="R1316" i="1"/>
  <c r="S1316" i="1" s="1"/>
  <c r="P1316" i="1"/>
  <c r="O1316" i="1"/>
  <c r="E1316" i="1"/>
  <c r="D1316" i="1"/>
  <c r="C1316" i="1"/>
  <c r="U1315" i="1"/>
  <c r="R1315" i="1"/>
  <c r="S1315" i="1" s="1"/>
  <c r="P1315" i="1"/>
  <c r="O1315" i="1"/>
  <c r="E1315" i="1"/>
  <c r="D1315" i="1"/>
  <c r="C1315" i="1"/>
  <c r="U1314" i="1"/>
  <c r="R1314" i="1"/>
  <c r="S1314" i="1" s="1"/>
  <c r="P1314" i="1"/>
  <c r="O1314" i="1"/>
  <c r="E1314" i="1"/>
  <c r="D1314" i="1"/>
  <c r="C1314" i="1"/>
  <c r="U1313" i="1"/>
  <c r="R1313" i="1"/>
  <c r="S1313" i="1" s="1"/>
  <c r="P1313" i="1"/>
  <c r="O1313" i="1"/>
  <c r="E1313" i="1"/>
  <c r="D1313" i="1"/>
  <c r="C1313" i="1"/>
  <c r="U1312" i="1"/>
  <c r="S1312" i="1"/>
  <c r="R1312" i="1"/>
  <c r="P1312" i="1"/>
  <c r="O1312" i="1"/>
  <c r="E1312" i="1"/>
  <c r="D1312" i="1"/>
  <c r="C1312" i="1"/>
  <c r="U1311" i="1"/>
  <c r="R1311" i="1"/>
  <c r="S1311" i="1" s="1"/>
  <c r="P1311" i="1"/>
  <c r="O1311" i="1"/>
  <c r="E1311" i="1"/>
  <c r="D1311" i="1"/>
  <c r="C1311" i="1"/>
  <c r="U1310" i="1"/>
  <c r="S1310" i="1"/>
  <c r="R1310" i="1"/>
  <c r="P1310" i="1"/>
  <c r="O1310" i="1"/>
  <c r="E1310" i="1"/>
  <c r="D1310" i="1"/>
  <c r="C1310" i="1"/>
  <c r="U1309" i="1"/>
  <c r="R1309" i="1"/>
  <c r="S1309" i="1" s="1"/>
  <c r="P1309" i="1"/>
  <c r="O1309" i="1"/>
  <c r="E1309" i="1"/>
  <c r="D1309" i="1"/>
  <c r="C1309" i="1"/>
  <c r="U1308" i="1"/>
  <c r="R1308" i="1"/>
  <c r="S1308" i="1" s="1"/>
  <c r="P1308" i="1"/>
  <c r="O1308" i="1"/>
  <c r="E1308" i="1"/>
  <c r="D1308" i="1"/>
  <c r="C1308" i="1"/>
  <c r="U1307" i="1"/>
  <c r="R1307" i="1"/>
  <c r="S1307" i="1" s="1"/>
  <c r="P1307" i="1"/>
  <c r="O1307" i="1"/>
  <c r="E1307" i="1"/>
  <c r="D1307" i="1"/>
  <c r="C1307" i="1"/>
  <c r="U1306" i="1"/>
  <c r="S1306" i="1"/>
  <c r="R1306" i="1"/>
  <c r="P1306" i="1"/>
  <c r="O1306" i="1"/>
  <c r="E1306" i="1"/>
  <c r="D1306" i="1"/>
  <c r="C1306" i="1"/>
  <c r="U1305" i="1"/>
  <c r="R1305" i="1"/>
  <c r="S1305" i="1" s="1"/>
  <c r="P1305" i="1"/>
  <c r="O1305" i="1"/>
  <c r="E1305" i="1"/>
  <c r="D1305" i="1"/>
  <c r="C1305" i="1"/>
  <c r="U1304" i="1"/>
  <c r="R1304" i="1"/>
  <c r="S1304" i="1" s="1"/>
  <c r="P1304" i="1"/>
  <c r="O1304" i="1"/>
  <c r="E1304" i="1"/>
  <c r="D1304" i="1"/>
  <c r="C1304" i="1"/>
  <c r="U1303" i="1"/>
  <c r="R1303" i="1"/>
  <c r="S1303" i="1" s="1"/>
  <c r="P1303" i="1"/>
  <c r="O1303" i="1"/>
  <c r="E1303" i="1"/>
  <c r="D1303" i="1"/>
  <c r="C1303" i="1"/>
  <c r="U1302" i="1"/>
  <c r="S1302" i="1"/>
  <c r="R1302" i="1"/>
  <c r="P1302" i="1"/>
  <c r="O1302" i="1"/>
  <c r="E1302" i="1"/>
  <c r="D1302" i="1"/>
  <c r="C1302" i="1"/>
  <c r="U1301" i="1"/>
  <c r="R1301" i="1"/>
  <c r="S1301" i="1" s="1"/>
  <c r="P1301" i="1"/>
  <c r="O1301" i="1"/>
  <c r="E1301" i="1"/>
  <c r="D1301" i="1"/>
  <c r="C1301" i="1"/>
  <c r="U1300" i="1"/>
  <c r="S1300" i="1"/>
  <c r="R1300" i="1"/>
  <c r="P1300" i="1"/>
  <c r="O1300" i="1"/>
  <c r="E1300" i="1"/>
  <c r="D1300" i="1"/>
  <c r="C1300" i="1"/>
  <c r="U1299" i="1"/>
  <c r="R1299" i="1"/>
  <c r="S1299" i="1" s="1"/>
  <c r="P1299" i="1"/>
  <c r="O1299" i="1"/>
  <c r="E1299" i="1"/>
  <c r="D1299" i="1"/>
  <c r="C1299" i="1"/>
  <c r="U1298" i="1"/>
  <c r="R1298" i="1"/>
  <c r="S1298" i="1" s="1"/>
  <c r="P1298" i="1"/>
  <c r="O1298" i="1"/>
  <c r="E1298" i="1"/>
  <c r="D1298" i="1"/>
  <c r="C1298" i="1"/>
  <c r="U1297" i="1"/>
  <c r="R1297" i="1"/>
  <c r="S1297" i="1" s="1"/>
  <c r="P1297" i="1"/>
  <c r="O1297" i="1"/>
  <c r="E1297" i="1"/>
  <c r="D1297" i="1"/>
  <c r="C1297" i="1"/>
  <c r="U1296" i="1"/>
  <c r="S1296" i="1"/>
  <c r="R1296" i="1"/>
  <c r="P1296" i="1"/>
  <c r="O1296" i="1"/>
  <c r="E1296" i="1"/>
  <c r="D1296" i="1"/>
  <c r="C1296" i="1"/>
  <c r="U1295" i="1"/>
  <c r="R1295" i="1"/>
  <c r="S1295" i="1" s="1"/>
  <c r="P1295" i="1"/>
  <c r="O1295" i="1"/>
  <c r="E1295" i="1"/>
  <c r="D1295" i="1"/>
  <c r="C1295" i="1"/>
  <c r="U1294" i="1"/>
  <c r="R1294" i="1"/>
  <c r="S1294" i="1" s="1"/>
  <c r="P1294" i="1"/>
  <c r="O1294" i="1"/>
  <c r="E1294" i="1"/>
  <c r="D1294" i="1"/>
  <c r="C1294" i="1"/>
  <c r="U1293" i="1"/>
  <c r="R1293" i="1"/>
  <c r="S1293" i="1" s="1"/>
  <c r="P1293" i="1"/>
  <c r="O1293" i="1"/>
  <c r="E1293" i="1"/>
  <c r="D1293" i="1"/>
  <c r="C1293" i="1"/>
  <c r="U1292" i="1"/>
  <c r="R1292" i="1"/>
  <c r="S1292" i="1" s="1"/>
  <c r="P1292" i="1"/>
  <c r="O1292" i="1"/>
  <c r="E1292" i="1"/>
  <c r="D1292" i="1"/>
  <c r="C1292" i="1"/>
  <c r="U1291" i="1"/>
  <c r="R1291" i="1"/>
  <c r="S1291" i="1" s="1"/>
  <c r="P1291" i="1"/>
  <c r="O1291" i="1"/>
  <c r="E1291" i="1"/>
  <c r="D1291" i="1"/>
  <c r="C1291" i="1"/>
  <c r="U1290" i="1"/>
  <c r="S1290" i="1"/>
  <c r="R1290" i="1"/>
  <c r="P1290" i="1"/>
  <c r="O1290" i="1"/>
  <c r="E1290" i="1"/>
  <c r="D1290" i="1"/>
  <c r="C1290" i="1"/>
  <c r="U1289" i="1"/>
  <c r="R1289" i="1"/>
  <c r="S1289" i="1" s="1"/>
  <c r="P1289" i="1"/>
  <c r="O1289" i="1"/>
  <c r="E1289" i="1"/>
  <c r="D1289" i="1"/>
  <c r="C1289" i="1"/>
  <c r="U1288" i="1"/>
  <c r="S1288" i="1"/>
  <c r="R1288" i="1"/>
  <c r="P1288" i="1"/>
  <c r="O1288" i="1"/>
  <c r="E1288" i="1"/>
  <c r="D1288" i="1"/>
  <c r="C1288" i="1"/>
  <c r="U1287" i="1"/>
  <c r="R1287" i="1"/>
  <c r="S1287" i="1" s="1"/>
  <c r="P1287" i="1"/>
  <c r="O1287" i="1"/>
  <c r="E1287" i="1"/>
  <c r="D1287" i="1"/>
  <c r="C1287" i="1"/>
  <c r="U1286" i="1"/>
  <c r="S1286" i="1"/>
  <c r="R1286" i="1"/>
  <c r="P1286" i="1"/>
  <c r="O1286" i="1"/>
  <c r="E1286" i="1"/>
  <c r="D1286" i="1"/>
  <c r="C1286" i="1"/>
  <c r="U1285" i="1"/>
  <c r="R1285" i="1"/>
  <c r="S1285" i="1" s="1"/>
  <c r="P1285" i="1"/>
  <c r="O1285" i="1"/>
  <c r="E1285" i="1"/>
  <c r="D1285" i="1"/>
  <c r="C1285" i="1"/>
  <c r="U1284" i="1"/>
  <c r="R1284" i="1"/>
  <c r="S1284" i="1" s="1"/>
  <c r="P1284" i="1"/>
  <c r="O1284" i="1"/>
  <c r="E1284" i="1"/>
  <c r="D1284" i="1"/>
  <c r="C1284" i="1"/>
  <c r="U1283" i="1"/>
  <c r="R1283" i="1"/>
  <c r="S1283" i="1" s="1"/>
  <c r="P1283" i="1"/>
  <c r="O1283" i="1"/>
  <c r="E1283" i="1"/>
  <c r="D1283" i="1"/>
  <c r="C1283" i="1"/>
  <c r="U1282" i="1"/>
  <c r="R1282" i="1"/>
  <c r="S1282" i="1" s="1"/>
  <c r="P1282" i="1"/>
  <c r="O1282" i="1"/>
  <c r="E1282" i="1"/>
  <c r="D1282" i="1"/>
  <c r="C1282" i="1"/>
  <c r="U1281" i="1"/>
  <c r="R1281" i="1"/>
  <c r="S1281" i="1" s="1"/>
  <c r="P1281" i="1"/>
  <c r="O1281" i="1"/>
  <c r="E1281" i="1"/>
  <c r="D1281" i="1"/>
  <c r="C1281" i="1"/>
  <c r="U1280" i="1"/>
  <c r="S1280" i="1"/>
  <c r="R1280" i="1"/>
  <c r="P1280" i="1"/>
  <c r="O1280" i="1"/>
  <c r="E1280" i="1"/>
  <c r="D1280" i="1"/>
  <c r="C1280" i="1"/>
  <c r="U1279" i="1"/>
  <c r="R1279" i="1"/>
  <c r="S1279" i="1" s="1"/>
  <c r="P1279" i="1"/>
  <c r="O1279" i="1"/>
  <c r="E1279" i="1"/>
  <c r="D1279" i="1"/>
  <c r="C1279" i="1"/>
  <c r="U1278" i="1"/>
  <c r="S1278" i="1"/>
  <c r="R1278" i="1"/>
  <c r="P1278" i="1"/>
  <c r="O1278" i="1"/>
  <c r="E1278" i="1"/>
  <c r="D1278" i="1"/>
  <c r="C1278" i="1"/>
  <c r="U1277" i="1"/>
  <c r="R1277" i="1"/>
  <c r="S1277" i="1" s="1"/>
  <c r="P1277" i="1"/>
  <c r="O1277" i="1"/>
  <c r="E1277" i="1"/>
  <c r="D1277" i="1"/>
  <c r="C1277" i="1"/>
  <c r="U1276" i="1"/>
  <c r="R1276" i="1"/>
  <c r="S1276" i="1" s="1"/>
  <c r="P1276" i="1"/>
  <c r="O1276" i="1"/>
  <c r="E1276" i="1"/>
  <c r="D1276" i="1"/>
  <c r="C1276" i="1"/>
  <c r="U1275" i="1"/>
  <c r="R1275" i="1"/>
  <c r="S1275" i="1" s="1"/>
  <c r="P1275" i="1"/>
  <c r="O1275" i="1"/>
  <c r="E1275" i="1"/>
  <c r="D1275" i="1"/>
  <c r="C1275" i="1"/>
  <c r="U1274" i="1"/>
  <c r="S1274" i="1"/>
  <c r="R1274" i="1"/>
  <c r="P1274" i="1"/>
  <c r="O1274" i="1"/>
  <c r="E1274" i="1"/>
  <c r="D1274" i="1"/>
  <c r="C1274" i="1"/>
  <c r="U1273" i="1"/>
  <c r="R1273" i="1"/>
  <c r="S1273" i="1" s="1"/>
  <c r="P1273" i="1"/>
  <c r="O1273" i="1"/>
  <c r="E1273" i="1"/>
  <c r="D1273" i="1"/>
  <c r="C1273" i="1"/>
  <c r="U1272" i="1"/>
  <c r="R1272" i="1"/>
  <c r="S1272" i="1" s="1"/>
  <c r="P1272" i="1"/>
  <c r="O1272" i="1"/>
  <c r="E1272" i="1"/>
  <c r="D1272" i="1"/>
  <c r="C1272" i="1"/>
  <c r="U1271" i="1"/>
  <c r="R1271" i="1"/>
  <c r="S1271" i="1" s="1"/>
  <c r="P1271" i="1"/>
  <c r="O1271" i="1"/>
  <c r="E1271" i="1"/>
  <c r="D1271" i="1"/>
  <c r="C1271" i="1"/>
  <c r="U1270" i="1"/>
  <c r="S1270" i="1"/>
  <c r="R1270" i="1"/>
  <c r="P1270" i="1"/>
  <c r="O1270" i="1"/>
  <c r="E1270" i="1"/>
  <c r="D1270" i="1"/>
  <c r="C1270" i="1"/>
  <c r="U1269" i="1"/>
  <c r="R1269" i="1"/>
  <c r="S1269" i="1" s="1"/>
  <c r="P1269" i="1"/>
  <c r="O1269" i="1"/>
  <c r="E1269" i="1"/>
  <c r="D1269" i="1"/>
  <c r="C1269" i="1"/>
  <c r="U1268" i="1"/>
  <c r="S1268" i="1"/>
  <c r="R1268" i="1"/>
  <c r="P1268" i="1"/>
  <c r="O1268" i="1"/>
  <c r="E1268" i="1"/>
  <c r="D1268" i="1"/>
  <c r="C1268" i="1"/>
  <c r="U1267" i="1"/>
  <c r="R1267" i="1"/>
  <c r="S1267" i="1" s="1"/>
  <c r="P1267" i="1"/>
  <c r="O1267" i="1"/>
  <c r="E1267" i="1"/>
  <c r="D1267" i="1"/>
  <c r="C1267" i="1"/>
  <c r="U1266" i="1"/>
  <c r="S1266" i="1"/>
  <c r="R1266" i="1"/>
  <c r="P1266" i="1"/>
  <c r="O1266" i="1"/>
  <c r="E1266" i="1"/>
  <c r="D1266" i="1"/>
  <c r="C1266" i="1"/>
  <c r="U1265" i="1"/>
  <c r="R1265" i="1"/>
  <c r="S1265" i="1" s="1"/>
  <c r="P1265" i="1"/>
  <c r="O1265" i="1"/>
  <c r="E1265" i="1"/>
  <c r="D1265" i="1"/>
  <c r="C1265" i="1"/>
  <c r="U1264" i="1"/>
  <c r="S1264" i="1"/>
  <c r="R1264" i="1"/>
  <c r="P1264" i="1"/>
  <c r="O1264" i="1"/>
  <c r="E1264" i="1"/>
  <c r="D1264" i="1"/>
  <c r="C1264" i="1"/>
  <c r="U1263" i="1"/>
  <c r="R1263" i="1"/>
  <c r="S1263" i="1" s="1"/>
  <c r="P1263" i="1"/>
  <c r="O1263" i="1"/>
  <c r="E1263" i="1"/>
  <c r="D1263" i="1"/>
  <c r="C1263" i="1"/>
  <c r="U1262" i="1"/>
  <c r="R1262" i="1"/>
  <c r="S1262" i="1" s="1"/>
  <c r="P1262" i="1"/>
  <c r="O1262" i="1"/>
  <c r="E1262" i="1"/>
  <c r="D1262" i="1"/>
  <c r="C1262" i="1"/>
  <c r="U1261" i="1"/>
  <c r="R1261" i="1"/>
  <c r="S1261" i="1" s="1"/>
  <c r="P1261" i="1"/>
  <c r="O1261" i="1"/>
  <c r="E1261" i="1"/>
  <c r="D1261" i="1"/>
  <c r="C1261" i="1"/>
  <c r="U1260" i="1"/>
  <c r="R1260" i="1"/>
  <c r="S1260" i="1" s="1"/>
  <c r="P1260" i="1"/>
  <c r="O1260" i="1"/>
  <c r="E1260" i="1"/>
  <c r="D1260" i="1"/>
  <c r="C1260" i="1"/>
  <c r="U1259" i="1"/>
  <c r="R1259" i="1"/>
  <c r="S1259" i="1" s="1"/>
  <c r="P1259" i="1"/>
  <c r="O1259" i="1"/>
  <c r="E1259" i="1"/>
  <c r="D1259" i="1"/>
  <c r="C1259" i="1"/>
  <c r="U1258" i="1"/>
  <c r="S1258" i="1"/>
  <c r="R1258" i="1"/>
  <c r="P1258" i="1"/>
  <c r="O1258" i="1"/>
  <c r="E1258" i="1"/>
  <c r="D1258" i="1"/>
  <c r="C1258" i="1"/>
  <c r="U1257" i="1"/>
  <c r="R1257" i="1"/>
  <c r="S1257" i="1" s="1"/>
  <c r="P1257" i="1"/>
  <c r="O1257" i="1"/>
  <c r="E1257" i="1"/>
  <c r="D1257" i="1"/>
  <c r="C1257" i="1"/>
  <c r="U1256" i="1"/>
  <c r="S1256" i="1"/>
  <c r="R1256" i="1"/>
  <c r="P1256" i="1"/>
  <c r="O1256" i="1"/>
  <c r="E1256" i="1"/>
  <c r="D1256" i="1"/>
  <c r="C1256" i="1"/>
  <c r="U1255" i="1"/>
  <c r="R1255" i="1"/>
  <c r="S1255" i="1" s="1"/>
  <c r="P1255" i="1"/>
  <c r="O1255" i="1"/>
  <c r="E1255" i="1"/>
  <c r="D1255" i="1"/>
  <c r="C1255" i="1"/>
  <c r="U1254" i="1"/>
  <c r="S1254" i="1"/>
  <c r="R1254" i="1"/>
  <c r="P1254" i="1"/>
  <c r="O1254" i="1"/>
  <c r="E1254" i="1"/>
  <c r="D1254" i="1"/>
  <c r="C1254" i="1"/>
  <c r="U1253" i="1"/>
  <c r="R1253" i="1"/>
  <c r="S1253" i="1" s="1"/>
  <c r="P1253" i="1"/>
  <c r="O1253" i="1"/>
  <c r="E1253" i="1"/>
  <c r="D1253" i="1"/>
  <c r="C1253" i="1"/>
  <c r="U1252" i="1"/>
  <c r="R1252" i="1"/>
  <c r="S1252" i="1" s="1"/>
  <c r="P1252" i="1"/>
  <c r="O1252" i="1"/>
  <c r="E1252" i="1"/>
  <c r="D1252" i="1"/>
  <c r="C1252" i="1"/>
  <c r="U1251" i="1"/>
  <c r="R1251" i="1"/>
  <c r="S1251" i="1" s="1"/>
  <c r="P1251" i="1"/>
  <c r="O1251" i="1"/>
  <c r="E1251" i="1"/>
  <c r="D1251" i="1"/>
  <c r="C1251" i="1"/>
  <c r="U1250" i="1"/>
  <c r="S1250" i="1"/>
  <c r="R1250" i="1"/>
  <c r="P1250" i="1"/>
  <c r="O1250" i="1"/>
  <c r="E1250" i="1"/>
  <c r="D1250" i="1"/>
  <c r="C1250" i="1"/>
  <c r="U1249" i="1"/>
  <c r="R1249" i="1"/>
  <c r="S1249" i="1" s="1"/>
  <c r="P1249" i="1"/>
  <c r="O1249" i="1"/>
  <c r="E1249" i="1"/>
  <c r="D1249" i="1"/>
  <c r="C1249" i="1"/>
  <c r="U1248" i="1"/>
  <c r="S1248" i="1"/>
  <c r="R1248" i="1"/>
  <c r="P1248" i="1"/>
  <c r="O1248" i="1"/>
  <c r="E1248" i="1"/>
  <c r="D1248" i="1"/>
  <c r="C1248" i="1"/>
  <c r="U1247" i="1"/>
  <c r="R1247" i="1"/>
  <c r="S1247" i="1" s="1"/>
  <c r="P1247" i="1"/>
  <c r="O1247" i="1"/>
  <c r="E1247" i="1"/>
  <c r="D1247" i="1"/>
  <c r="C1247" i="1"/>
  <c r="U1246" i="1"/>
  <c r="S1246" i="1"/>
  <c r="R1246" i="1"/>
  <c r="P1246" i="1"/>
  <c r="O1246" i="1"/>
  <c r="E1246" i="1"/>
  <c r="D1246" i="1"/>
  <c r="C1246" i="1"/>
  <c r="U1245" i="1"/>
  <c r="R1245" i="1"/>
  <c r="S1245" i="1" s="1"/>
  <c r="P1245" i="1"/>
  <c r="O1245" i="1"/>
  <c r="E1245" i="1"/>
  <c r="D1245" i="1"/>
  <c r="C1245" i="1"/>
  <c r="U1244" i="1"/>
  <c r="R1244" i="1"/>
  <c r="S1244" i="1" s="1"/>
  <c r="P1244" i="1"/>
  <c r="O1244" i="1"/>
  <c r="E1244" i="1"/>
  <c r="D1244" i="1"/>
  <c r="C1244" i="1"/>
  <c r="U1243" i="1"/>
  <c r="R1243" i="1"/>
  <c r="S1243" i="1" s="1"/>
  <c r="P1243" i="1"/>
  <c r="O1243" i="1"/>
  <c r="E1243" i="1"/>
  <c r="D1243" i="1"/>
  <c r="C1243" i="1"/>
  <c r="U1242" i="1"/>
  <c r="S1242" i="1"/>
  <c r="R1242" i="1"/>
  <c r="P1242" i="1"/>
  <c r="O1242" i="1"/>
  <c r="E1242" i="1"/>
  <c r="D1242" i="1"/>
  <c r="C1242" i="1"/>
  <c r="U1241" i="1"/>
  <c r="R1241" i="1"/>
  <c r="S1241" i="1" s="1"/>
  <c r="P1241" i="1"/>
  <c r="O1241" i="1"/>
  <c r="E1241" i="1"/>
  <c r="D1241" i="1"/>
  <c r="C1241" i="1"/>
  <c r="U1240" i="1"/>
  <c r="R1240" i="1"/>
  <c r="S1240" i="1" s="1"/>
  <c r="P1240" i="1"/>
  <c r="O1240" i="1"/>
  <c r="E1240" i="1"/>
  <c r="D1240" i="1"/>
  <c r="C1240" i="1"/>
  <c r="U1239" i="1"/>
  <c r="R1239" i="1"/>
  <c r="S1239" i="1" s="1"/>
  <c r="P1239" i="1"/>
  <c r="O1239" i="1"/>
  <c r="E1239" i="1"/>
  <c r="D1239" i="1"/>
  <c r="C1239" i="1"/>
  <c r="U1238" i="1"/>
  <c r="S1238" i="1"/>
  <c r="R1238" i="1"/>
  <c r="P1238" i="1"/>
  <c r="O1238" i="1"/>
  <c r="E1238" i="1"/>
  <c r="D1238" i="1"/>
  <c r="C1238" i="1"/>
  <c r="U1237" i="1"/>
  <c r="R1237" i="1"/>
  <c r="S1237" i="1" s="1"/>
  <c r="P1237" i="1"/>
  <c r="O1237" i="1"/>
  <c r="E1237" i="1"/>
  <c r="D1237" i="1"/>
  <c r="C1237" i="1"/>
  <c r="U1236" i="1"/>
  <c r="S1236" i="1"/>
  <c r="R1236" i="1"/>
  <c r="P1236" i="1"/>
  <c r="O1236" i="1"/>
  <c r="E1236" i="1"/>
  <c r="D1236" i="1"/>
  <c r="C1236" i="1"/>
  <c r="U1235" i="1"/>
  <c r="R1235" i="1"/>
  <c r="S1235" i="1" s="1"/>
  <c r="P1235" i="1"/>
  <c r="O1235" i="1"/>
  <c r="E1235" i="1"/>
  <c r="D1235" i="1"/>
  <c r="C1235" i="1"/>
  <c r="U1234" i="1"/>
  <c r="S1234" i="1"/>
  <c r="R1234" i="1"/>
  <c r="P1234" i="1"/>
  <c r="O1234" i="1"/>
  <c r="E1234" i="1"/>
  <c r="D1234" i="1"/>
  <c r="C1234" i="1"/>
  <c r="U1233" i="1"/>
  <c r="R1233" i="1"/>
  <c r="S1233" i="1" s="1"/>
  <c r="P1233" i="1"/>
  <c r="O1233" i="1"/>
  <c r="E1233" i="1"/>
  <c r="D1233" i="1"/>
  <c r="C1233" i="1"/>
  <c r="U1232" i="1"/>
  <c r="S1232" i="1"/>
  <c r="R1232" i="1"/>
  <c r="P1232" i="1"/>
  <c r="O1232" i="1"/>
  <c r="E1232" i="1"/>
  <c r="D1232" i="1"/>
  <c r="C1232" i="1"/>
  <c r="U1231" i="1"/>
  <c r="R1231" i="1"/>
  <c r="S1231" i="1" s="1"/>
  <c r="P1231" i="1"/>
  <c r="O1231" i="1"/>
  <c r="E1231" i="1"/>
  <c r="D1231" i="1"/>
  <c r="C1231" i="1"/>
  <c r="U1230" i="1"/>
  <c r="R1230" i="1"/>
  <c r="S1230" i="1" s="1"/>
  <c r="P1230" i="1"/>
  <c r="O1230" i="1"/>
  <c r="E1230" i="1"/>
  <c r="D1230" i="1"/>
  <c r="C1230" i="1"/>
  <c r="U1229" i="1"/>
  <c r="R1229" i="1"/>
  <c r="S1229" i="1" s="1"/>
  <c r="P1229" i="1"/>
  <c r="O1229" i="1"/>
  <c r="E1229" i="1"/>
  <c r="D1229" i="1"/>
  <c r="C1229" i="1"/>
  <c r="U1228" i="1"/>
  <c r="R1228" i="1"/>
  <c r="S1228" i="1" s="1"/>
  <c r="P1228" i="1"/>
  <c r="O1228" i="1"/>
  <c r="E1228" i="1"/>
  <c r="D1228" i="1"/>
  <c r="C1228" i="1"/>
  <c r="U1227" i="1"/>
  <c r="R1227" i="1"/>
  <c r="S1227" i="1" s="1"/>
  <c r="P1227" i="1"/>
  <c r="O1227" i="1"/>
  <c r="E1227" i="1"/>
  <c r="D1227" i="1"/>
  <c r="C1227" i="1"/>
  <c r="U1226" i="1"/>
  <c r="S1226" i="1"/>
  <c r="R1226" i="1"/>
  <c r="P1226" i="1"/>
  <c r="O1226" i="1"/>
  <c r="E1226" i="1"/>
  <c r="D1226" i="1"/>
  <c r="C1226" i="1"/>
  <c r="U1225" i="1"/>
  <c r="R1225" i="1"/>
  <c r="S1225" i="1" s="1"/>
  <c r="P1225" i="1"/>
  <c r="O1225" i="1"/>
  <c r="E1225" i="1"/>
  <c r="D1225" i="1"/>
  <c r="C1225" i="1"/>
  <c r="U1224" i="1"/>
  <c r="S1224" i="1"/>
  <c r="R1224" i="1"/>
  <c r="P1224" i="1"/>
  <c r="O1224" i="1"/>
  <c r="E1224" i="1"/>
  <c r="D1224" i="1"/>
  <c r="C1224" i="1"/>
  <c r="U1223" i="1"/>
  <c r="R1223" i="1"/>
  <c r="S1223" i="1" s="1"/>
  <c r="P1223" i="1"/>
  <c r="O1223" i="1"/>
  <c r="E1223" i="1"/>
  <c r="D1223" i="1"/>
  <c r="C1223" i="1"/>
  <c r="U1222" i="1"/>
  <c r="S1222" i="1"/>
  <c r="R1222" i="1"/>
  <c r="P1222" i="1"/>
  <c r="O1222" i="1"/>
  <c r="E1222" i="1"/>
  <c r="D1222" i="1"/>
  <c r="C1222" i="1"/>
  <c r="U1221" i="1"/>
  <c r="R1221" i="1"/>
  <c r="S1221" i="1" s="1"/>
  <c r="P1221" i="1"/>
  <c r="O1221" i="1"/>
  <c r="E1221" i="1"/>
  <c r="D1221" i="1"/>
  <c r="C1221" i="1"/>
  <c r="U1220" i="1"/>
  <c r="R1220" i="1"/>
  <c r="S1220" i="1" s="1"/>
  <c r="P1220" i="1"/>
  <c r="O1220" i="1"/>
  <c r="E1220" i="1"/>
  <c r="D1220" i="1"/>
  <c r="C1220" i="1"/>
  <c r="U1219" i="1"/>
  <c r="R1219" i="1"/>
  <c r="S1219" i="1" s="1"/>
  <c r="P1219" i="1"/>
  <c r="O1219" i="1"/>
  <c r="E1219" i="1"/>
  <c r="D1219" i="1"/>
  <c r="C1219" i="1"/>
  <c r="U1218" i="1"/>
  <c r="S1218" i="1"/>
  <c r="R1218" i="1"/>
  <c r="P1218" i="1"/>
  <c r="O1218" i="1"/>
  <c r="E1218" i="1"/>
  <c r="D1218" i="1"/>
  <c r="C1218" i="1"/>
  <c r="U1217" i="1"/>
  <c r="R1217" i="1"/>
  <c r="S1217" i="1" s="1"/>
  <c r="P1217" i="1"/>
  <c r="O1217" i="1"/>
  <c r="E1217" i="1"/>
  <c r="D1217" i="1"/>
  <c r="C1217" i="1"/>
  <c r="U1216" i="1"/>
  <c r="S1216" i="1"/>
  <c r="R1216" i="1"/>
  <c r="P1216" i="1"/>
  <c r="O1216" i="1"/>
  <c r="E1216" i="1"/>
  <c r="D1216" i="1"/>
  <c r="C1216" i="1"/>
  <c r="U1215" i="1"/>
  <c r="R1215" i="1"/>
  <c r="S1215" i="1" s="1"/>
  <c r="P1215" i="1"/>
  <c r="O1215" i="1"/>
  <c r="E1215" i="1"/>
  <c r="D1215" i="1"/>
  <c r="C1215" i="1"/>
  <c r="U1214" i="1"/>
  <c r="S1214" i="1"/>
  <c r="R1214" i="1"/>
  <c r="P1214" i="1"/>
  <c r="O1214" i="1"/>
  <c r="E1214" i="1"/>
  <c r="D1214" i="1"/>
  <c r="C1214" i="1"/>
  <c r="U1213" i="1"/>
  <c r="R1213" i="1"/>
  <c r="S1213" i="1" s="1"/>
  <c r="P1213" i="1"/>
  <c r="O1213" i="1"/>
  <c r="E1213" i="1"/>
  <c r="D1213" i="1"/>
  <c r="C1213" i="1"/>
  <c r="U1212" i="1"/>
  <c r="S1212" i="1"/>
  <c r="R1212" i="1"/>
  <c r="P1212" i="1"/>
  <c r="O1212" i="1"/>
  <c r="E1212" i="1"/>
  <c r="D1212" i="1"/>
  <c r="C1212" i="1"/>
  <c r="U1211" i="1"/>
  <c r="R1211" i="1"/>
  <c r="S1211" i="1" s="1"/>
  <c r="P1211" i="1"/>
  <c r="O1211" i="1"/>
  <c r="E1211" i="1"/>
  <c r="D1211" i="1"/>
  <c r="C1211" i="1"/>
  <c r="U1210" i="1"/>
  <c r="R1210" i="1"/>
  <c r="S1210" i="1" s="1"/>
  <c r="P1210" i="1"/>
  <c r="O1210" i="1"/>
  <c r="E1210" i="1"/>
  <c r="D1210" i="1"/>
  <c r="C1210" i="1"/>
  <c r="U1209" i="1"/>
  <c r="R1209" i="1"/>
  <c r="S1209" i="1" s="1"/>
  <c r="P1209" i="1"/>
  <c r="O1209" i="1"/>
  <c r="E1209" i="1"/>
  <c r="D1209" i="1"/>
  <c r="C1209" i="1"/>
  <c r="U1208" i="1"/>
  <c r="S1208" i="1"/>
  <c r="R1208" i="1"/>
  <c r="P1208" i="1"/>
  <c r="O1208" i="1"/>
  <c r="E1208" i="1"/>
  <c r="D1208" i="1"/>
  <c r="C1208" i="1"/>
  <c r="U1207" i="1"/>
  <c r="R1207" i="1"/>
  <c r="S1207" i="1" s="1"/>
  <c r="P1207" i="1"/>
  <c r="O1207" i="1"/>
  <c r="E1207" i="1"/>
  <c r="D1207" i="1"/>
  <c r="C1207" i="1"/>
  <c r="U1206" i="1"/>
  <c r="R1206" i="1"/>
  <c r="S1206" i="1" s="1"/>
  <c r="P1206" i="1"/>
  <c r="O1206" i="1"/>
  <c r="E1206" i="1"/>
  <c r="D1206" i="1"/>
  <c r="C1206" i="1"/>
  <c r="U1205" i="1"/>
  <c r="R1205" i="1"/>
  <c r="S1205" i="1" s="1"/>
  <c r="P1205" i="1"/>
  <c r="O1205" i="1"/>
  <c r="E1205" i="1"/>
  <c r="D1205" i="1"/>
  <c r="C1205" i="1"/>
  <c r="U1204" i="1"/>
  <c r="R1204" i="1"/>
  <c r="S1204" i="1" s="1"/>
  <c r="P1204" i="1"/>
  <c r="O1204" i="1"/>
  <c r="E1204" i="1"/>
  <c r="D1204" i="1"/>
  <c r="C1204" i="1"/>
  <c r="U1203" i="1"/>
  <c r="R1203" i="1"/>
  <c r="S1203" i="1" s="1"/>
  <c r="P1203" i="1"/>
  <c r="O1203" i="1"/>
  <c r="E1203" i="1"/>
  <c r="D1203" i="1"/>
  <c r="C1203" i="1"/>
  <c r="U1202" i="1"/>
  <c r="S1202" i="1"/>
  <c r="R1202" i="1"/>
  <c r="P1202" i="1"/>
  <c r="O1202" i="1"/>
  <c r="E1202" i="1"/>
  <c r="D1202" i="1"/>
  <c r="C1202" i="1"/>
  <c r="U1201" i="1"/>
  <c r="R1201" i="1"/>
  <c r="S1201" i="1" s="1"/>
  <c r="P1201" i="1"/>
  <c r="O1201" i="1"/>
  <c r="E1201" i="1"/>
  <c r="D1201" i="1"/>
  <c r="C1201" i="1"/>
  <c r="U1200" i="1"/>
  <c r="R1200" i="1"/>
  <c r="S1200" i="1" s="1"/>
  <c r="P1200" i="1"/>
  <c r="O1200" i="1"/>
  <c r="E1200" i="1"/>
  <c r="D1200" i="1"/>
  <c r="C1200" i="1"/>
  <c r="U1199" i="1"/>
  <c r="R1199" i="1"/>
  <c r="S1199" i="1" s="1"/>
  <c r="P1199" i="1"/>
  <c r="O1199" i="1"/>
  <c r="E1199" i="1"/>
  <c r="D1199" i="1"/>
  <c r="C1199" i="1"/>
  <c r="U1198" i="1"/>
  <c r="S1198" i="1"/>
  <c r="R1198" i="1"/>
  <c r="P1198" i="1"/>
  <c r="O1198" i="1"/>
  <c r="E1198" i="1"/>
  <c r="D1198" i="1"/>
  <c r="C1198" i="1"/>
  <c r="U1197" i="1"/>
  <c r="R1197" i="1"/>
  <c r="S1197" i="1" s="1"/>
  <c r="P1197" i="1"/>
  <c r="O1197" i="1"/>
  <c r="E1197" i="1"/>
  <c r="D1197" i="1"/>
  <c r="C1197" i="1"/>
  <c r="U1196" i="1"/>
  <c r="R1196" i="1"/>
  <c r="S1196" i="1" s="1"/>
  <c r="P1196" i="1"/>
  <c r="O1196" i="1"/>
  <c r="E1196" i="1"/>
  <c r="D1196" i="1"/>
  <c r="C1196" i="1"/>
  <c r="U1195" i="1"/>
  <c r="R1195" i="1"/>
  <c r="S1195" i="1" s="1"/>
  <c r="P1195" i="1"/>
  <c r="O1195" i="1"/>
  <c r="E1195" i="1"/>
  <c r="D1195" i="1"/>
  <c r="C1195" i="1"/>
  <c r="R1194" i="1"/>
  <c r="S1194" i="1" s="1"/>
  <c r="P1194" i="1"/>
  <c r="O1194" i="1"/>
  <c r="U1194" i="1" s="1"/>
  <c r="E1194" i="1"/>
  <c r="D1194" i="1"/>
  <c r="C1194" i="1"/>
  <c r="U1193" i="1"/>
  <c r="R1193" i="1"/>
  <c r="S1193" i="1" s="1"/>
  <c r="P1193" i="1"/>
  <c r="O1193" i="1"/>
  <c r="E1193" i="1"/>
  <c r="D1193" i="1"/>
  <c r="C1193" i="1"/>
  <c r="P1192" i="1"/>
  <c r="O1192" i="1"/>
  <c r="U1192" i="1" s="1"/>
  <c r="E1192" i="1"/>
  <c r="D1192" i="1"/>
  <c r="C1192" i="1"/>
  <c r="U1191" i="1"/>
  <c r="R1191" i="1"/>
  <c r="S1191" i="1" s="1"/>
  <c r="P1191" i="1"/>
  <c r="O1191" i="1"/>
  <c r="E1191" i="1"/>
  <c r="D1191" i="1"/>
  <c r="C1191" i="1"/>
  <c r="P1190" i="1"/>
  <c r="O1190" i="1"/>
  <c r="U1190" i="1" s="1"/>
  <c r="E1190" i="1"/>
  <c r="D1190" i="1"/>
  <c r="C1190" i="1"/>
  <c r="U1189" i="1"/>
  <c r="R1189" i="1"/>
  <c r="S1189" i="1" s="1"/>
  <c r="P1189" i="1"/>
  <c r="O1189" i="1"/>
  <c r="E1189" i="1"/>
  <c r="D1189" i="1"/>
  <c r="C1189" i="1"/>
  <c r="S1188" i="1"/>
  <c r="R1188" i="1"/>
  <c r="P1188" i="1"/>
  <c r="O1188" i="1"/>
  <c r="U1188" i="1" s="1"/>
  <c r="E1188" i="1"/>
  <c r="D1188" i="1"/>
  <c r="C1188" i="1"/>
  <c r="U1187" i="1"/>
  <c r="R1187" i="1"/>
  <c r="S1187" i="1" s="1"/>
  <c r="P1187" i="1"/>
  <c r="O1187" i="1"/>
  <c r="E1187" i="1"/>
  <c r="D1187" i="1"/>
  <c r="C1187" i="1"/>
  <c r="S1186" i="1"/>
  <c r="R1186" i="1"/>
  <c r="P1186" i="1"/>
  <c r="O1186" i="1"/>
  <c r="U1186" i="1" s="1"/>
  <c r="E1186" i="1"/>
  <c r="D1186" i="1"/>
  <c r="C1186" i="1"/>
  <c r="U1185" i="1"/>
  <c r="R1185" i="1"/>
  <c r="S1185" i="1" s="1"/>
  <c r="P1185" i="1"/>
  <c r="O1185" i="1"/>
  <c r="E1185" i="1"/>
  <c r="D1185" i="1"/>
  <c r="C1185" i="1"/>
  <c r="P1184" i="1"/>
  <c r="O1184" i="1"/>
  <c r="U1184" i="1" s="1"/>
  <c r="E1184" i="1"/>
  <c r="D1184" i="1"/>
  <c r="C1184" i="1"/>
  <c r="U1183" i="1"/>
  <c r="R1183" i="1"/>
  <c r="S1183" i="1" s="1"/>
  <c r="P1183" i="1"/>
  <c r="O1183" i="1"/>
  <c r="E1183" i="1"/>
  <c r="D1183" i="1"/>
  <c r="C1183" i="1"/>
  <c r="R1182" i="1"/>
  <c r="S1182" i="1" s="1"/>
  <c r="P1182" i="1"/>
  <c r="O1182" i="1"/>
  <c r="U1182" i="1" s="1"/>
  <c r="E1182" i="1"/>
  <c r="D1182" i="1"/>
  <c r="C1182" i="1"/>
  <c r="U1181" i="1"/>
  <c r="R1181" i="1"/>
  <c r="S1181" i="1" s="1"/>
  <c r="P1181" i="1"/>
  <c r="O1181" i="1"/>
  <c r="E1181" i="1"/>
  <c r="D1181" i="1"/>
  <c r="C1181" i="1"/>
  <c r="P1180" i="1"/>
  <c r="O1180" i="1"/>
  <c r="E1180" i="1"/>
  <c r="D1180" i="1"/>
  <c r="C1180" i="1"/>
  <c r="U1179" i="1"/>
  <c r="R1179" i="1"/>
  <c r="S1179" i="1" s="1"/>
  <c r="P1179" i="1"/>
  <c r="O1179" i="1"/>
  <c r="E1179" i="1"/>
  <c r="D1179" i="1"/>
  <c r="C1179" i="1"/>
  <c r="P1178" i="1"/>
  <c r="O1178" i="1"/>
  <c r="U1178" i="1" s="1"/>
  <c r="E1178" i="1"/>
  <c r="D1178" i="1"/>
  <c r="C1178" i="1"/>
  <c r="U1177" i="1"/>
  <c r="R1177" i="1"/>
  <c r="S1177" i="1" s="1"/>
  <c r="P1177" i="1"/>
  <c r="O1177" i="1"/>
  <c r="E1177" i="1"/>
  <c r="D1177" i="1"/>
  <c r="C1177" i="1"/>
  <c r="P1176" i="1"/>
  <c r="O1176" i="1"/>
  <c r="U1176" i="1" s="1"/>
  <c r="E1176" i="1"/>
  <c r="D1176" i="1"/>
  <c r="C1176" i="1"/>
  <c r="U1175" i="1"/>
  <c r="R1175" i="1"/>
  <c r="S1175" i="1" s="1"/>
  <c r="P1175" i="1"/>
  <c r="O1175" i="1"/>
  <c r="E1175" i="1"/>
  <c r="D1175" i="1"/>
  <c r="C1175" i="1"/>
  <c r="P1174" i="1"/>
  <c r="O1174" i="1"/>
  <c r="U1174" i="1" s="1"/>
  <c r="E1174" i="1"/>
  <c r="D1174" i="1"/>
  <c r="C1174" i="1"/>
  <c r="U1173" i="1"/>
  <c r="R1173" i="1"/>
  <c r="S1173" i="1" s="1"/>
  <c r="P1173" i="1"/>
  <c r="O1173" i="1"/>
  <c r="E1173" i="1"/>
  <c r="D1173" i="1"/>
  <c r="C1173" i="1"/>
  <c r="S1172" i="1"/>
  <c r="R1172" i="1"/>
  <c r="P1172" i="1"/>
  <c r="O1172" i="1"/>
  <c r="U1172" i="1" s="1"/>
  <c r="E1172" i="1"/>
  <c r="D1172" i="1"/>
  <c r="C1172" i="1"/>
  <c r="U1171" i="1"/>
  <c r="R1171" i="1"/>
  <c r="S1171" i="1" s="1"/>
  <c r="P1171" i="1"/>
  <c r="O1171" i="1"/>
  <c r="E1171" i="1"/>
  <c r="D1171" i="1"/>
  <c r="C1171" i="1"/>
  <c r="S1170" i="1"/>
  <c r="R1170" i="1"/>
  <c r="P1170" i="1"/>
  <c r="O1170" i="1"/>
  <c r="U1170" i="1" s="1"/>
  <c r="E1170" i="1"/>
  <c r="D1170" i="1"/>
  <c r="C1170" i="1"/>
  <c r="U1169" i="1"/>
  <c r="R1169" i="1"/>
  <c r="S1169" i="1" s="1"/>
  <c r="P1169" i="1"/>
  <c r="O1169" i="1"/>
  <c r="E1169" i="1"/>
  <c r="D1169" i="1"/>
  <c r="C1169" i="1"/>
  <c r="P1168" i="1"/>
  <c r="O1168" i="1"/>
  <c r="U1168" i="1" s="1"/>
  <c r="E1168" i="1"/>
  <c r="D1168" i="1"/>
  <c r="C1168" i="1"/>
  <c r="U1167" i="1"/>
  <c r="R1167" i="1"/>
  <c r="S1167" i="1" s="1"/>
  <c r="P1167" i="1"/>
  <c r="O1167" i="1"/>
  <c r="E1167" i="1"/>
  <c r="D1167" i="1"/>
  <c r="C1167" i="1"/>
  <c r="R1166" i="1"/>
  <c r="S1166" i="1" s="1"/>
  <c r="P1166" i="1"/>
  <c r="O1166" i="1"/>
  <c r="U1166" i="1" s="1"/>
  <c r="E1166" i="1"/>
  <c r="D1166" i="1"/>
  <c r="C1166" i="1"/>
  <c r="U1165" i="1"/>
  <c r="R1165" i="1"/>
  <c r="S1165" i="1" s="1"/>
  <c r="P1165" i="1"/>
  <c r="O1165" i="1"/>
  <c r="E1165" i="1"/>
  <c r="D1165" i="1"/>
  <c r="C1165" i="1"/>
  <c r="P1164" i="1"/>
  <c r="O1164" i="1"/>
  <c r="E1164" i="1"/>
  <c r="D1164" i="1"/>
  <c r="C1164" i="1"/>
  <c r="U1163" i="1"/>
  <c r="R1163" i="1"/>
  <c r="S1163" i="1" s="1"/>
  <c r="P1163" i="1"/>
  <c r="O1163" i="1"/>
  <c r="E1163" i="1"/>
  <c r="D1163" i="1"/>
  <c r="C1163" i="1"/>
  <c r="P1162" i="1"/>
  <c r="O1162" i="1"/>
  <c r="U1162" i="1" s="1"/>
  <c r="E1162" i="1"/>
  <c r="D1162" i="1"/>
  <c r="C1162" i="1"/>
  <c r="U1161" i="1"/>
  <c r="R1161" i="1"/>
  <c r="S1161" i="1" s="1"/>
  <c r="P1161" i="1"/>
  <c r="O1161" i="1"/>
  <c r="E1161" i="1"/>
  <c r="D1161" i="1"/>
  <c r="C1161" i="1"/>
  <c r="P1160" i="1"/>
  <c r="O1160" i="1"/>
  <c r="U1160" i="1" s="1"/>
  <c r="E1160" i="1"/>
  <c r="D1160" i="1"/>
  <c r="C1160" i="1"/>
  <c r="U1159" i="1"/>
  <c r="R1159" i="1"/>
  <c r="S1159" i="1" s="1"/>
  <c r="P1159" i="1"/>
  <c r="O1159" i="1"/>
  <c r="E1159" i="1"/>
  <c r="D1159" i="1"/>
  <c r="C1159" i="1"/>
  <c r="P1158" i="1"/>
  <c r="O1158" i="1"/>
  <c r="U1158" i="1" s="1"/>
  <c r="E1158" i="1"/>
  <c r="D1158" i="1"/>
  <c r="C1158" i="1"/>
  <c r="U1157" i="1"/>
  <c r="R1157" i="1"/>
  <c r="S1157" i="1" s="1"/>
  <c r="P1157" i="1"/>
  <c r="O1157" i="1"/>
  <c r="E1157" i="1"/>
  <c r="D1157" i="1"/>
  <c r="C1157" i="1"/>
  <c r="S1156" i="1"/>
  <c r="R1156" i="1"/>
  <c r="P1156" i="1"/>
  <c r="O1156" i="1"/>
  <c r="U1156" i="1" s="1"/>
  <c r="E1156" i="1"/>
  <c r="D1156" i="1"/>
  <c r="C1156" i="1"/>
  <c r="U1155" i="1"/>
  <c r="R1155" i="1"/>
  <c r="S1155" i="1" s="1"/>
  <c r="P1155" i="1"/>
  <c r="O1155" i="1"/>
  <c r="E1155" i="1"/>
  <c r="D1155" i="1"/>
  <c r="C1155" i="1"/>
  <c r="S1154" i="1"/>
  <c r="R1154" i="1"/>
  <c r="P1154" i="1"/>
  <c r="O1154" i="1"/>
  <c r="U1154" i="1" s="1"/>
  <c r="E1154" i="1"/>
  <c r="D1154" i="1"/>
  <c r="C1154" i="1"/>
  <c r="U1153" i="1"/>
  <c r="R1153" i="1"/>
  <c r="S1153" i="1" s="1"/>
  <c r="P1153" i="1"/>
  <c r="O1153" i="1"/>
  <c r="E1153" i="1"/>
  <c r="D1153" i="1"/>
  <c r="C1153" i="1"/>
  <c r="P1152" i="1"/>
  <c r="O1152" i="1"/>
  <c r="U1152" i="1" s="1"/>
  <c r="E1152" i="1"/>
  <c r="D1152" i="1"/>
  <c r="C1152" i="1"/>
  <c r="U1151" i="1"/>
  <c r="R1151" i="1"/>
  <c r="S1151" i="1" s="1"/>
  <c r="P1151" i="1"/>
  <c r="O1151" i="1"/>
  <c r="E1151" i="1"/>
  <c r="D1151" i="1"/>
  <c r="C1151" i="1"/>
  <c r="R1150" i="1"/>
  <c r="S1150" i="1" s="1"/>
  <c r="P1150" i="1"/>
  <c r="O1150" i="1"/>
  <c r="U1150" i="1" s="1"/>
  <c r="E1150" i="1"/>
  <c r="D1150" i="1"/>
  <c r="C1150" i="1"/>
  <c r="U1149" i="1"/>
  <c r="R1149" i="1"/>
  <c r="S1149" i="1" s="1"/>
  <c r="P1149" i="1"/>
  <c r="O1149" i="1"/>
  <c r="E1149" i="1"/>
  <c r="D1149" i="1"/>
  <c r="C1149" i="1"/>
  <c r="P1148" i="1"/>
  <c r="O1148" i="1"/>
  <c r="E1148" i="1"/>
  <c r="D1148" i="1"/>
  <c r="C1148" i="1"/>
  <c r="U1147" i="1"/>
  <c r="R1147" i="1"/>
  <c r="S1147" i="1" s="1"/>
  <c r="P1147" i="1"/>
  <c r="O1147" i="1"/>
  <c r="E1147" i="1"/>
  <c r="D1147" i="1"/>
  <c r="C1147" i="1"/>
  <c r="P1146" i="1"/>
  <c r="O1146" i="1"/>
  <c r="U1146" i="1" s="1"/>
  <c r="E1146" i="1"/>
  <c r="D1146" i="1"/>
  <c r="C1146" i="1"/>
  <c r="U1145" i="1"/>
  <c r="R1145" i="1"/>
  <c r="S1145" i="1" s="1"/>
  <c r="P1145" i="1"/>
  <c r="O1145" i="1"/>
  <c r="E1145" i="1"/>
  <c r="D1145" i="1"/>
  <c r="C1145" i="1"/>
  <c r="P1144" i="1"/>
  <c r="O1144" i="1"/>
  <c r="U1144" i="1" s="1"/>
  <c r="E1144" i="1"/>
  <c r="D1144" i="1"/>
  <c r="C1144" i="1"/>
  <c r="U1143" i="1"/>
  <c r="R1143" i="1"/>
  <c r="S1143" i="1" s="1"/>
  <c r="P1143" i="1"/>
  <c r="O1143" i="1"/>
  <c r="E1143" i="1"/>
  <c r="D1143" i="1"/>
  <c r="C1143" i="1"/>
  <c r="P1142" i="1"/>
  <c r="O1142" i="1"/>
  <c r="U1142" i="1" s="1"/>
  <c r="E1142" i="1"/>
  <c r="D1142" i="1"/>
  <c r="C1142" i="1"/>
  <c r="U1141" i="1"/>
  <c r="R1141" i="1"/>
  <c r="S1141" i="1" s="1"/>
  <c r="P1141" i="1"/>
  <c r="O1141" i="1"/>
  <c r="E1141" i="1"/>
  <c r="D1141" i="1"/>
  <c r="C1141" i="1"/>
  <c r="S1140" i="1"/>
  <c r="R1140" i="1"/>
  <c r="P1140" i="1"/>
  <c r="O1140" i="1"/>
  <c r="U1140" i="1" s="1"/>
  <c r="E1140" i="1"/>
  <c r="D1140" i="1"/>
  <c r="C1140" i="1"/>
  <c r="U1139" i="1"/>
  <c r="R1139" i="1"/>
  <c r="S1139" i="1" s="1"/>
  <c r="P1139" i="1"/>
  <c r="O1139" i="1"/>
  <c r="E1139" i="1"/>
  <c r="D1139" i="1"/>
  <c r="C1139" i="1"/>
  <c r="S1138" i="1"/>
  <c r="R1138" i="1"/>
  <c r="P1138" i="1"/>
  <c r="O1138" i="1"/>
  <c r="U1138" i="1" s="1"/>
  <c r="E1138" i="1"/>
  <c r="D1138" i="1"/>
  <c r="C1138" i="1"/>
  <c r="U1137" i="1"/>
  <c r="R1137" i="1"/>
  <c r="S1137" i="1" s="1"/>
  <c r="P1137" i="1"/>
  <c r="O1137" i="1"/>
  <c r="E1137" i="1"/>
  <c r="D1137" i="1"/>
  <c r="C1137" i="1"/>
  <c r="P1136" i="1"/>
  <c r="O1136" i="1"/>
  <c r="U1136" i="1" s="1"/>
  <c r="E1136" i="1"/>
  <c r="D1136" i="1"/>
  <c r="C1136" i="1"/>
  <c r="U1135" i="1"/>
  <c r="R1135" i="1"/>
  <c r="S1135" i="1" s="1"/>
  <c r="P1135" i="1"/>
  <c r="O1135" i="1"/>
  <c r="E1135" i="1"/>
  <c r="D1135" i="1"/>
  <c r="C1135" i="1"/>
  <c r="R1134" i="1"/>
  <c r="S1134" i="1" s="1"/>
  <c r="P1134" i="1"/>
  <c r="O1134" i="1"/>
  <c r="U1134" i="1" s="1"/>
  <c r="E1134" i="1"/>
  <c r="D1134" i="1"/>
  <c r="C1134" i="1"/>
  <c r="U1133" i="1"/>
  <c r="R1133" i="1"/>
  <c r="S1133" i="1" s="1"/>
  <c r="P1133" i="1"/>
  <c r="O1133" i="1"/>
  <c r="E1133" i="1"/>
  <c r="D1133" i="1"/>
  <c r="C1133" i="1"/>
  <c r="P1132" i="1"/>
  <c r="O1132" i="1"/>
  <c r="E1132" i="1"/>
  <c r="D1132" i="1"/>
  <c r="C1132" i="1"/>
  <c r="U1131" i="1"/>
  <c r="R1131" i="1"/>
  <c r="S1131" i="1" s="1"/>
  <c r="P1131" i="1"/>
  <c r="O1131" i="1"/>
  <c r="E1131" i="1"/>
  <c r="D1131" i="1"/>
  <c r="C1131" i="1"/>
  <c r="R1130" i="1"/>
  <c r="S1130" i="1" s="1"/>
  <c r="P1130" i="1"/>
  <c r="O1130" i="1"/>
  <c r="U1130" i="1" s="1"/>
  <c r="E1130" i="1"/>
  <c r="D1130" i="1"/>
  <c r="C1130" i="1"/>
  <c r="U1129" i="1"/>
  <c r="R1129" i="1"/>
  <c r="S1129" i="1" s="1"/>
  <c r="P1129" i="1"/>
  <c r="O1129" i="1"/>
  <c r="E1129" i="1"/>
  <c r="D1129" i="1"/>
  <c r="C1129" i="1"/>
  <c r="P1128" i="1"/>
  <c r="O1128" i="1"/>
  <c r="U1128" i="1" s="1"/>
  <c r="E1128" i="1"/>
  <c r="D1128" i="1"/>
  <c r="C1128" i="1"/>
  <c r="U1127" i="1"/>
  <c r="R1127" i="1"/>
  <c r="S1127" i="1" s="1"/>
  <c r="P1127" i="1"/>
  <c r="O1127" i="1"/>
  <c r="E1127" i="1"/>
  <c r="D1127" i="1"/>
  <c r="C1127" i="1"/>
  <c r="P1126" i="1"/>
  <c r="O1126" i="1"/>
  <c r="U1126" i="1" s="1"/>
  <c r="E1126" i="1"/>
  <c r="D1126" i="1"/>
  <c r="C1126" i="1"/>
  <c r="U1125" i="1"/>
  <c r="R1125" i="1"/>
  <c r="S1125" i="1" s="1"/>
  <c r="P1125" i="1"/>
  <c r="O1125" i="1"/>
  <c r="E1125" i="1"/>
  <c r="D1125" i="1"/>
  <c r="C1125" i="1"/>
  <c r="S1124" i="1"/>
  <c r="R1124" i="1"/>
  <c r="P1124" i="1"/>
  <c r="O1124" i="1"/>
  <c r="U1124" i="1" s="1"/>
  <c r="E1124" i="1"/>
  <c r="D1124" i="1"/>
  <c r="C1124" i="1"/>
  <c r="U1123" i="1"/>
  <c r="R1123" i="1"/>
  <c r="S1123" i="1" s="1"/>
  <c r="P1123" i="1"/>
  <c r="O1123" i="1"/>
  <c r="E1123" i="1"/>
  <c r="D1123" i="1"/>
  <c r="C1123" i="1"/>
  <c r="P1122" i="1"/>
  <c r="O1122" i="1"/>
  <c r="U1122" i="1" s="1"/>
  <c r="E1122" i="1"/>
  <c r="D1122" i="1"/>
  <c r="C1122" i="1"/>
  <c r="U1121" i="1"/>
  <c r="R1121" i="1"/>
  <c r="S1121" i="1" s="1"/>
  <c r="P1121" i="1"/>
  <c r="O1121" i="1"/>
  <c r="E1121" i="1"/>
  <c r="D1121" i="1"/>
  <c r="C1121" i="1"/>
  <c r="R1120" i="1"/>
  <c r="S1120" i="1" s="1"/>
  <c r="P1120" i="1"/>
  <c r="O1120" i="1"/>
  <c r="U1120" i="1" s="1"/>
  <c r="E1120" i="1"/>
  <c r="D1120" i="1"/>
  <c r="C1120" i="1"/>
  <c r="U1119" i="1"/>
  <c r="R1119" i="1"/>
  <c r="S1119" i="1" s="1"/>
  <c r="P1119" i="1"/>
  <c r="O1119" i="1"/>
  <c r="E1119" i="1"/>
  <c r="D1119" i="1"/>
  <c r="C1119" i="1"/>
  <c r="P1118" i="1"/>
  <c r="O1118" i="1"/>
  <c r="U1118" i="1" s="1"/>
  <c r="E1118" i="1"/>
  <c r="D1118" i="1"/>
  <c r="C1118" i="1"/>
  <c r="U1117" i="1"/>
  <c r="R1117" i="1"/>
  <c r="S1117" i="1" s="1"/>
  <c r="P1117" i="1"/>
  <c r="O1117" i="1"/>
  <c r="E1117" i="1"/>
  <c r="D1117" i="1"/>
  <c r="C1117" i="1"/>
  <c r="P1116" i="1"/>
  <c r="O1116" i="1"/>
  <c r="E1116" i="1"/>
  <c r="D1116" i="1"/>
  <c r="C1116" i="1"/>
  <c r="U1115" i="1"/>
  <c r="R1115" i="1"/>
  <c r="S1115" i="1" s="1"/>
  <c r="P1115" i="1"/>
  <c r="O1115" i="1"/>
  <c r="E1115" i="1"/>
  <c r="D1115" i="1"/>
  <c r="C1115" i="1"/>
  <c r="R1114" i="1"/>
  <c r="S1114" i="1" s="1"/>
  <c r="P1114" i="1"/>
  <c r="O1114" i="1"/>
  <c r="U1114" i="1" s="1"/>
  <c r="E1114" i="1"/>
  <c r="D1114" i="1"/>
  <c r="C1114" i="1"/>
  <c r="U1113" i="1"/>
  <c r="R1113" i="1"/>
  <c r="S1113" i="1" s="1"/>
  <c r="P1113" i="1"/>
  <c r="O1113" i="1"/>
  <c r="E1113" i="1"/>
  <c r="D1113" i="1"/>
  <c r="C1113" i="1"/>
  <c r="P1112" i="1"/>
  <c r="O1112" i="1"/>
  <c r="U1112" i="1" s="1"/>
  <c r="E1112" i="1"/>
  <c r="D1112" i="1"/>
  <c r="C1112" i="1"/>
  <c r="U1111" i="1"/>
  <c r="R1111" i="1"/>
  <c r="S1111" i="1" s="1"/>
  <c r="P1111" i="1"/>
  <c r="O1111" i="1"/>
  <c r="E1111" i="1"/>
  <c r="D1111" i="1"/>
  <c r="C1111" i="1"/>
  <c r="P1110" i="1"/>
  <c r="O1110" i="1"/>
  <c r="U1110" i="1" s="1"/>
  <c r="E1110" i="1"/>
  <c r="D1110" i="1"/>
  <c r="C1110" i="1"/>
  <c r="U1109" i="1"/>
  <c r="R1109" i="1"/>
  <c r="S1109" i="1" s="1"/>
  <c r="P1109" i="1"/>
  <c r="O1109" i="1"/>
  <c r="E1109" i="1"/>
  <c r="D1109" i="1"/>
  <c r="C1109" i="1"/>
  <c r="S1108" i="1"/>
  <c r="R1108" i="1"/>
  <c r="P1108" i="1"/>
  <c r="O1108" i="1"/>
  <c r="U1108" i="1" s="1"/>
  <c r="E1108" i="1"/>
  <c r="D1108" i="1"/>
  <c r="C1108" i="1"/>
  <c r="U1107" i="1"/>
  <c r="R1107" i="1"/>
  <c r="S1107" i="1" s="1"/>
  <c r="P1107" i="1"/>
  <c r="O1107" i="1"/>
  <c r="E1107" i="1"/>
  <c r="D1107" i="1"/>
  <c r="C1107" i="1"/>
  <c r="P1106" i="1"/>
  <c r="O1106" i="1"/>
  <c r="E1106" i="1"/>
  <c r="D1106" i="1"/>
  <c r="C1106" i="1"/>
  <c r="U1105" i="1"/>
  <c r="R1105" i="1"/>
  <c r="S1105" i="1" s="1"/>
  <c r="P1105" i="1"/>
  <c r="O1105" i="1"/>
  <c r="E1105" i="1"/>
  <c r="D1105" i="1"/>
  <c r="C1105" i="1"/>
  <c r="R1104" i="1"/>
  <c r="S1104" i="1" s="1"/>
  <c r="P1104" i="1"/>
  <c r="O1104" i="1"/>
  <c r="U1104" i="1" s="1"/>
  <c r="E1104" i="1"/>
  <c r="D1104" i="1"/>
  <c r="C1104" i="1"/>
  <c r="U1103" i="1"/>
  <c r="R1103" i="1"/>
  <c r="S1103" i="1" s="1"/>
  <c r="P1103" i="1"/>
  <c r="O1103" i="1"/>
  <c r="E1103" i="1"/>
  <c r="D1103" i="1"/>
  <c r="C1103" i="1"/>
  <c r="R1102" i="1"/>
  <c r="S1102" i="1" s="1"/>
  <c r="P1102" i="1"/>
  <c r="O1102" i="1"/>
  <c r="U1102" i="1" s="1"/>
  <c r="E1102" i="1"/>
  <c r="D1102" i="1"/>
  <c r="C1102" i="1"/>
  <c r="U1101" i="1"/>
  <c r="R1101" i="1"/>
  <c r="S1101" i="1" s="1"/>
  <c r="P1101" i="1"/>
  <c r="O1101" i="1"/>
  <c r="E1101" i="1"/>
  <c r="D1101" i="1"/>
  <c r="C1101" i="1"/>
  <c r="P1100" i="1"/>
  <c r="O1100" i="1"/>
  <c r="E1100" i="1"/>
  <c r="D1100" i="1"/>
  <c r="C1100" i="1"/>
  <c r="U1099" i="1"/>
  <c r="R1099" i="1"/>
  <c r="S1099" i="1" s="1"/>
  <c r="P1099" i="1"/>
  <c r="O1099" i="1"/>
  <c r="E1099" i="1"/>
  <c r="D1099" i="1"/>
  <c r="C1099" i="1"/>
  <c r="R1098" i="1"/>
  <c r="S1098" i="1" s="1"/>
  <c r="P1098" i="1"/>
  <c r="O1098" i="1"/>
  <c r="U1098" i="1" s="1"/>
  <c r="E1098" i="1"/>
  <c r="D1098" i="1"/>
  <c r="C1098" i="1"/>
  <c r="U1097" i="1"/>
  <c r="R1097" i="1"/>
  <c r="S1097" i="1" s="1"/>
  <c r="P1097" i="1"/>
  <c r="O1097" i="1"/>
  <c r="E1097" i="1"/>
  <c r="D1097" i="1"/>
  <c r="C1097" i="1"/>
  <c r="P1096" i="1"/>
  <c r="O1096" i="1"/>
  <c r="E1096" i="1"/>
  <c r="D1096" i="1"/>
  <c r="C1096" i="1"/>
  <c r="U1095" i="1"/>
  <c r="R1095" i="1"/>
  <c r="S1095" i="1" s="1"/>
  <c r="P1095" i="1"/>
  <c r="O1095" i="1"/>
  <c r="E1095" i="1"/>
  <c r="D1095" i="1"/>
  <c r="C1095" i="1"/>
  <c r="P1094" i="1"/>
  <c r="O1094" i="1"/>
  <c r="U1094" i="1" s="1"/>
  <c r="E1094" i="1"/>
  <c r="D1094" i="1"/>
  <c r="C1094" i="1"/>
  <c r="U1093" i="1"/>
  <c r="R1093" i="1"/>
  <c r="S1093" i="1" s="1"/>
  <c r="P1093" i="1"/>
  <c r="O1093" i="1"/>
  <c r="E1093" i="1"/>
  <c r="D1093" i="1"/>
  <c r="C1093" i="1"/>
  <c r="S1092" i="1"/>
  <c r="R1092" i="1"/>
  <c r="P1092" i="1"/>
  <c r="O1092" i="1"/>
  <c r="U1092" i="1" s="1"/>
  <c r="E1092" i="1"/>
  <c r="D1092" i="1"/>
  <c r="C1092" i="1"/>
  <c r="U1091" i="1"/>
  <c r="R1091" i="1"/>
  <c r="S1091" i="1" s="1"/>
  <c r="P1091" i="1"/>
  <c r="O1091" i="1"/>
  <c r="E1091" i="1"/>
  <c r="D1091" i="1"/>
  <c r="C1091" i="1"/>
  <c r="P1090" i="1"/>
  <c r="O1090" i="1"/>
  <c r="E1090" i="1"/>
  <c r="D1090" i="1"/>
  <c r="C1090" i="1"/>
  <c r="U1089" i="1"/>
  <c r="R1089" i="1"/>
  <c r="S1089" i="1" s="1"/>
  <c r="P1089" i="1"/>
  <c r="O1089" i="1"/>
  <c r="E1089" i="1"/>
  <c r="D1089" i="1"/>
  <c r="C1089" i="1"/>
  <c r="R1088" i="1"/>
  <c r="S1088" i="1" s="1"/>
  <c r="P1088" i="1"/>
  <c r="O1088" i="1"/>
  <c r="U1088" i="1" s="1"/>
  <c r="E1088" i="1"/>
  <c r="D1088" i="1"/>
  <c r="C1088" i="1"/>
  <c r="U1087" i="1"/>
  <c r="R1087" i="1"/>
  <c r="S1087" i="1" s="1"/>
  <c r="P1087" i="1"/>
  <c r="O1087" i="1"/>
  <c r="E1087" i="1"/>
  <c r="D1087" i="1"/>
  <c r="C1087" i="1"/>
  <c r="R1086" i="1"/>
  <c r="S1086" i="1" s="1"/>
  <c r="P1086" i="1"/>
  <c r="O1086" i="1"/>
  <c r="U1086" i="1" s="1"/>
  <c r="E1086" i="1"/>
  <c r="D1086" i="1"/>
  <c r="C1086" i="1"/>
  <c r="U1085" i="1"/>
  <c r="R1085" i="1"/>
  <c r="S1085" i="1" s="1"/>
  <c r="P1085" i="1"/>
  <c r="O1085" i="1"/>
  <c r="E1085" i="1"/>
  <c r="D1085" i="1"/>
  <c r="C1085" i="1"/>
  <c r="P1084" i="1"/>
  <c r="O1084" i="1"/>
  <c r="E1084" i="1"/>
  <c r="D1084" i="1"/>
  <c r="C1084" i="1"/>
  <c r="U1083" i="1"/>
  <c r="R1083" i="1"/>
  <c r="S1083" i="1" s="1"/>
  <c r="P1083" i="1"/>
  <c r="O1083" i="1"/>
  <c r="E1083" i="1"/>
  <c r="D1083" i="1"/>
  <c r="C1083" i="1"/>
  <c r="R1082" i="1"/>
  <c r="S1082" i="1" s="1"/>
  <c r="P1082" i="1"/>
  <c r="O1082" i="1"/>
  <c r="U1082" i="1" s="1"/>
  <c r="E1082" i="1"/>
  <c r="D1082" i="1"/>
  <c r="C1082" i="1"/>
  <c r="U1081" i="1"/>
  <c r="R1081" i="1"/>
  <c r="S1081" i="1" s="1"/>
  <c r="P1081" i="1"/>
  <c r="O1081" i="1"/>
  <c r="E1081" i="1"/>
  <c r="D1081" i="1"/>
  <c r="C1081" i="1"/>
  <c r="P1080" i="1"/>
  <c r="O1080" i="1"/>
  <c r="U1080" i="1" s="1"/>
  <c r="E1080" i="1"/>
  <c r="D1080" i="1"/>
  <c r="C1080" i="1"/>
  <c r="U1079" i="1"/>
  <c r="R1079" i="1"/>
  <c r="S1079" i="1" s="1"/>
  <c r="P1079" i="1"/>
  <c r="O1079" i="1"/>
  <c r="E1079" i="1"/>
  <c r="D1079" i="1"/>
  <c r="C1079" i="1"/>
  <c r="P1078" i="1"/>
  <c r="O1078" i="1"/>
  <c r="E1078" i="1"/>
  <c r="D1078" i="1"/>
  <c r="C1078" i="1"/>
  <c r="U1077" i="1"/>
  <c r="R1077" i="1"/>
  <c r="S1077" i="1" s="1"/>
  <c r="P1077" i="1"/>
  <c r="O1077" i="1"/>
  <c r="E1077" i="1"/>
  <c r="D1077" i="1"/>
  <c r="C1077" i="1"/>
  <c r="S1076" i="1"/>
  <c r="R1076" i="1"/>
  <c r="P1076" i="1"/>
  <c r="O1076" i="1"/>
  <c r="U1076" i="1" s="1"/>
  <c r="E1076" i="1"/>
  <c r="D1076" i="1"/>
  <c r="C1076" i="1"/>
  <c r="U1075" i="1"/>
  <c r="R1075" i="1"/>
  <c r="S1075" i="1" s="1"/>
  <c r="P1075" i="1"/>
  <c r="O1075" i="1"/>
  <c r="E1075" i="1"/>
  <c r="D1075" i="1"/>
  <c r="C1075" i="1"/>
  <c r="P1074" i="1"/>
  <c r="O1074" i="1"/>
  <c r="E1074" i="1"/>
  <c r="D1074" i="1"/>
  <c r="C1074" i="1"/>
  <c r="U1073" i="1"/>
  <c r="R1073" i="1"/>
  <c r="S1073" i="1" s="1"/>
  <c r="P1073" i="1"/>
  <c r="O1073" i="1"/>
  <c r="E1073" i="1"/>
  <c r="D1073" i="1"/>
  <c r="C1073" i="1"/>
  <c r="R1072" i="1"/>
  <c r="S1072" i="1" s="1"/>
  <c r="P1072" i="1"/>
  <c r="O1072" i="1"/>
  <c r="U1072" i="1" s="1"/>
  <c r="E1072" i="1"/>
  <c r="D1072" i="1"/>
  <c r="C1072" i="1"/>
  <c r="U1071" i="1"/>
  <c r="R1071" i="1"/>
  <c r="S1071" i="1" s="1"/>
  <c r="P1071" i="1"/>
  <c r="O1071" i="1"/>
  <c r="E1071" i="1"/>
  <c r="D1071" i="1"/>
  <c r="C1071" i="1"/>
  <c r="R1070" i="1"/>
  <c r="S1070" i="1" s="1"/>
  <c r="P1070" i="1"/>
  <c r="O1070" i="1"/>
  <c r="U1070" i="1" s="1"/>
  <c r="E1070" i="1"/>
  <c r="D1070" i="1"/>
  <c r="C1070" i="1"/>
  <c r="U1069" i="1"/>
  <c r="R1069" i="1"/>
  <c r="S1069" i="1" s="1"/>
  <c r="P1069" i="1"/>
  <c r="O1069" i="1"/>
  <c r="E1069" i="1"/>
  <c r="D1069" i="1"/>
  <c r="C1069" i="1"/>
  <c r="P1068" i="1"/>
  <c r="O1068" i="1"/>
  <c r="U1068" i="1" s="1"/>
  <c r="E1068" i="1"/>
  <c r="D1068" i="1"/>
  <c r="C1068" i="1"/>
  <c r="U1067" i="1"/>
  <c r="R1067" i="1"/>
  <c r="S1067" i="1" s="1"/>
  <c r="P1067" i="1"/>
  <c r="O1067" i="1"/>
  <c r="E1067" i="1"/>
  <c r="D1067" i="1"/>
  <c r="C1067" i="1"/>
  <c r="U1066" i="1"/>
  <c r="P1066" i="1"/>
  <c r="O1066" i="1"/>
  <c r="R1066" i="1" s="1"/>
  <c r="S1066" i="1" s="1"/>
  <c r="E1066" i="1"/>
  <c r="D1066" i="1"/>
  <c r="C1066" i="1"/>
  <c r="U1065" i="1"/>
  <c r="R1065" i="1"/>
  <c r="S1065" i="1" s="1"/>
  <c r="P1065" i="1"/>
  <c r="O1065" i="1"/>
  <c r="E1065" i="1"/>
  <c r="D1065" i="1"/>
  <c r="C1065" i="1"/>
  <c r="U1064" i="1"/>
  <c r="P1064" i="1"/>
  <c r="O1064" i="1"/>
  <c r="R1064" i="1" s="1"/>
  <c r="S1064" i="1" s="1"/>
  <c r="E1064" i="1"/>
  <c r="D1064" i="1"/>
  <c r="C1064" i="1"/>
  <c r="U1063" i="1"/>
  <c r="R1063" i="1"/>
  <c r="S1063" i="1" s="1"/>
  <c r="P1063" i="1"/>
  <c r="O1063" i="1"/>
  <c r="E1063" i="1"/>
  <c r="D1063" i="1"/>
  <c r="C1063" i="1"/>
  <c r="U1062" i="1"/>
  <c r="R1062" i="1"/>
  <c r="S1062" i="1" s="1"/>
  <c r="P1062" i="1"/>
  <c r="O1062" i="1"/>
  <c r="E1062" i="1"/>
  <c r="D1062" i="1"/>
  <c r="C1062" i="1"/>
  <c r="U1061" i="1"/>
  <c r="R1061" i="1"/>
  <c r="S1061" i="1" s="1"/>
  <c r="P1061" i="1"/>
  <c r="O1061" i="1"/>
  <c r="E1061" i="1"/>
  <c r="D1061" i="1"/>
  <c r="C1061" i="1"/>
  <c r="S1060" i="1"/>
  <c r="R1060" i="1"/>
  <c r="P1060" i="1"/>
  <c r="O1060" i="1"/>
  <c r="U1060" i="1" s="1"/>
  <c r="E1060" i="1"/>
  <c r="D1060" i="1"/>
  <c r="C1060" i="1"/>
  <c r="U1059" i="1"/>
  <c r="R1059" i="1"/>
  <c r="S1059" i="1" s="1"/>
  <c r="P1059" i="1"/>
  <c r="O1059" i="1"/>
  <c r="E1059" i="1"/>
  <c r="D1059" i="1"/>
  <c r="C1059" i="1"/>
  <c r="R1058" i="1"/>
  <c r="S1058" i="1" s="1"/>
  <c r="P1058" i="1"/>
  <c r="O1058" i="1"/>
  <c r="U1058" i="1" s="1"/>
  <c r="E1058" i="1"/>
  <c r="D1058" i="1"/>
  <c r="C1058" i="1"/>
  <c r="U1057" i="1"/>
  <c r="R1057" i="1"/>
  <c r="S1057" i="1" s="1"/>
  <c r="P1057" i="1"/>
  <c r="O1057" i="1"/>
  <c r="E1057" i="1"/>
  <c r="D1057" i="1"/>
  <c r="C1057" i="1"/>
  <c r="U1056" i="1"/>
  <c r="P1056" i="1"/>
  <c r="O1056" i="1"/>
  <c r="R1056" i="1" s="1"/>
  <c r="S1056" i="1" s="1"/>
  <c r="E1056" i="1"/>
  <c r="D1056" i="1"/>
  <c r="C1056" i="1"/>
  <c r="U1055" i="1"/>
  <c r="R1055" i="1"/>
  <c r="S1055" i="1" s="1"/>
  <c r="P1055" i="1"/>
  <c r="O1055" i="1"/>
  <c r="E1055" i="1"/>
  <c r="D1055" i="1"/>
  <c r="C1055" i="1"/>
  <c r="U1054" i="1"/>
  <c r="S1054" i="1"/>
  <c r="P1054" i="1"/>
  <c r="O1054" i="1"/>
  <c r="R1054" i="1" s="1"/>
  <c r="E1054" i="1"/>
  <c r="D1054" i="1"/>
  <c r="C1054" i="1"/>
  <c r="U1053" i="1"/>
  <c r="R1053" i="1"/>
  <c r="S1053" i="1" s="1"/>
  <c r="P1053" i="1"/>
  <c r="O1053" i="1"/>
  <c r="E1053" i="1"/>
  <c r="D1053" i="1"/>
  <c r="C1053" i="1"/>
  <c r="U1052" i="1"/>
  <c r="R1052" i="1"/>
  <c r="S1052" i="1" s="1"/>
  <c r="P1052" i="1"/>
  <c r="O1052" i="1"/>
  <c r="E1052" i="1"/>
  <c r="D1052" i="1"/>
  <c r="C1052" i="1"/>
  <c r="U1051" i="1"/>
  <c r="S1051" i="1"/>
  <c r="R1051" i="1"/>
  <c r="P1051" i="1"/>
  <c r="O1051" i="1"/>
  <c r="E1051" i="1"/>
  <c r="D1051" i="1"/>
  <c r="C1051" i="1"/>
  <c r="U1050" i="1"/>
  <c r="R1050" i="1"/>
  <c r="S1050" i="1" s="1"/>
  <c r="P1050" i="1"/>
  <c r="O1050" i="1"/>
  <c r="E1050" i="1"/>
  <c r="D1050" i="1"/>
  <c r="C1050" i="1"/>
  <c r="U1049" i="1"/>
  <c r="S1049" i="1"/>
  <c r="R1049" i="1"/>
  <c r="P1049" i="1"/>
  <c r="O1049" i="1"/>
  <c r="E1049" i="1"/>
  <c r="D1049" i="1"/>
  <c r="C1049" i="1"/>
  <c r="U1048" i="1"/>
  <c r="R1048" i="1"/>
  <c r="S1048" i="1" s="1"/>
  <c r="P1048" i="1"/>
  <c r="O1048" i="1"/>
  <c r="E1048" i="1"/>
  <c r="D1048" i="1"/>
  <c r="C1048" i="1"/>
  <c r="U1047" i="1"/>
  <c r="S1047" i="1"/>
  <c r="R1047" i="1"/>
  <c r="P1047" i="1"/>
  <c r="O1047" i="1"/>
  <c r="E1047" i="1"/>
  <c r="D1047" i="1"/>
  <c r="C1047" i="1"/>
  <c r="U1046" i="1"/>
  <c r="R1046" i="1"/>
  <c r="S1046" i="1" s="1"/>
  <c r="P1046" i="1"/>
  <c r="O1046" i="1"/>
  <c r="E1046" i="1"/>
  <c r="D1046" i="1"/>
  <c r="C1046" i="1"/>
  <c r="U1045" i="1"/>
  <c r="S1045" i="1"/>
  <c r="R1045" i="1"/>
  <c r="P1045" i="1"/>
  <c r="O1045" i="1"/>
  <c r="E1045" i="1"/>
  <c r="D1045" i="1"/>
  <c r="C1045" i="1"/>
  <c r="U1044" i="1"/>
  <c r="R1044" i="1"/>
  <c r="S1044" i="1" s="1"/>
  <c r="P1044" i="1"/>
  <c r="O1044" i="1"/>
  <c r="E1044" i="1"/>
  <c r="D1044" i="1"/>
  <c r="C1044" i="1"/>
  <c r="U1043" i="1"/>
  <c r="S1043" i="1"/>
  <c r="R1043" i="1"/>
  <c r="P1043" i="1"/>
  <c r="O1043" i="1"/>
  <c r="E1043" i="1"/>
  <c r="D1043" i="1"/>
  <c r="C1043" i="1"/>
  <c r="U1042" i="1"/>
  <c r="R1042" i="1"/>
  <c r="S1042" i="1" s="1"/>
  <c r="P1042" i="1"/>
  <c r="O1042" i="1"/>
  <c r="E1042" i="1"/>
  <c r="D1042" i="1"/>
  <c r="C1042" i="1"/>
  <c r="U1041" i="1"/>
  <c r="S1041" i="1"/>
  <c r="R1041" i="1"/>
  <c r="P1041" i="1"/>
  <c r="O1041" i="1"/>
  <c r="E1041" i="1"/>
  <c r="D1041" i="1"/>
  <c r="C1041" i="1"/>
  <c r="U1040" i="1"/>
  <c r="R1040" i="1"/>
  <c r="S1040" i="1" s="1"/>
  <c r="P1040" i="1"/>
  <c r="O1040" i="1"/>
  <c r="E1040" i="1"/>
  <c r="D1040" i="1"/>
  <c r="C1040" i="1"/>
  <c r="U1039" i="1"/>
  <c r="S1039" i="1"/>
  <c r="R1039" i="1"/>
  <c r="P1039" i="1"/>
  <c r="O1039" i="1"/>
  <c r="E1039" i="1"/>
  <c r="D1039" i="1"/>
  <c r="C1039" i="1"/>
  <c r="U1038" i="1"/>
  <c r="R1038" i="1"/>
  <c r="S1038" i="1" s="1"/>
  <c r="P1038" i="1"/>
  <c r="O1038" i="1"/>
  <c r="E1038" i="1"/>
  <c r="D1038" i="1"/>
  <c r="C1038" i="1"/>
  <c r="U1037" i="1"/>
  <c r="S1037" i="1"/>
  <c r="R1037" i="1"/>
  <c r="P1037" i="1"/>
  <c r="O1037" i="1"/>
  <c r="E1037" i="1"/>
  <c r="D1037" i="1"/>
  <c r="C1037" i="1"/>
  <c r="U1036" i="1"/>
  <c r="R1036" i="1"/>
  <c r="S1036" i="1" s="1"/>
  <c r="P1036" i="1"/>
  <c r="O1036" i="1"/>
  <c r="E1036" i="1"/>
  <c r="D1036" i="1"/>
  <c r="C1036" i="1"/>
  <c r="U1035" i="1"/>
  <c r="S1035" i="1"/>
  <c r="R1035" i="1"/>
  <c r="P1035" i="1"/>
  <c r="O1035" i="1"/>
  <c r="E1035" i="1"/>
  <c r="D1035" i="1"/>
  <c r="C1035" i="1"/>
  <c r="U1034" i="1"/>
  <c r="R1034" i="1"/>
  <c r="S1034" i="1" s="1"/>
  <c r="P1034" i="1"/>
  <c r="O1034" i="1"/>
  <c r="E1034" i="1"/>
  <c r="D1034" i="1"/>
  <c r="C1034" i="1"/>
  <c r="U1033" i="1"/>
  <c r="S1033" i="1"/>
  <c r="R1033" i="1"/>
  <c r="P1033" i="1"/>
  <c r="O1033" i="1"/>
  <c r="E1033" i="1"/>
  <c r="D1033" i="1"/>
  <c r="C1033" i="1"/>
  <c r="U1032" i="1"/>
  <c r="R1032" i="1"/>
  <c r="S1032" i="1" s="1"/>
  <c r="P1032" i="1"/>
  <c r="O1032" i="1"/>
  <c r="E1032" i="1"/>
  <c r="D1032" i="1"/>
  <c r="C1032" i="1"/>
  <c r="U1031" i="1"/>
  <c r="S1031" i="1"/>
  <c r="R1031" i="1"/>
  <c r="P1031" i="1"/>
  <c r="O1031" i="1"/>
  <c r="E1031" i="1"/>
  <c r="D1031" i="1"/>
  <c r="C1031" i="1"/>
  <c r="U1030" i="1"/>
  <c r="R1030" i="1"/>
  <c r="S1030" i="1" s="1"/>
  <c r="P1030" i="1"/>
  <c r="O1030" i="1"/>
  <c r="E1030" i="1"/>
  <c r="D1030" i="1"/>
  <c r="C1030" i="1"/>
  <c r="U1029" i="1"/>
  <c r="S1029" i="1"/>
  <c r="R1029" i="1"/>
  <c r="P1029" i="1"/>
  <c r="O1029" i="1"/>
  <c r="E1029" i="1"/>
  <c r="D1029" i="1"/>
  <c r="C1029" i="1"/>
  <c r="U1028" i="1"/>
  <c r="R1028" i="1"/>
  <c r="S1028" i="1" s="1"/>
  <c r="P1028" i="1"/>
  <c r="O1028" i="1"/>
  <c r="E1028" i="1"/>
  <c r="D1028" i="1"/>
  <c r="C1028" i="1"/>
  <c r="U1027" i="1"/>
  <c r="S1027" i="1"/>
  <c r="R1027" i="1"/>
  <c r="P1027" i="1"/>
  <c r="O1027" i="1"/>
  <c r="E1027" i="1"/>
  <c r="D1027" i="1"/>
  <c r="C1027" i="1"/>
  <c r="U1026" i="1"/>
  <c r="R1026" i="1"/>
  <c r="S1026" i="1" s="1"/>
  <c r="P1026" i="1"/>
  <c r="O1026" i="1"/>
  <c r="E1026" i="1"/>
  <c r="D1026" i="1"/>
  <c r="C1026" i="1"/>
  <c r="U1025" i="1"/>
  <c r="S1025" i="1"/>
  <c r="R1025" i="1"/>
  <c r="P1025" i="1"/>
  <c r="O1025" i="1"/>
  <c r="E1025" i="1"/>
  <c r="D1025" i="1"/>
  <c r="C1025" i="1"/>
  <c r="U1024" i="1"/>
  <c r="R1024" i="1"/>
  <c r="S1024" i="1" s="1"/>
  <c r="P1024" i="1"/>
  <c r="O1024" i="1"/>
  <c r="E1024" i="1"/>
  <c r="D1024" i="1"/>
  <c r="C1024" i="1"/>
  <c r="U1023" i="1"/>
  <c r="S1023" i="1"/>
  <c r="R1023" i="1"/>
  <c r="P1023" i="1"/>
  <c r="O1023" i="1"/>
  <c r="E1023" i="1"/>
  <c r="D1023" i="1"/>
  <c r="C1023" i="1"/>
  <c r="U1022" i="1"/>
  <c r="R1022" i="1"/>
  <c r="S1022" i="1" s="1"/>
  <c r="P1022" i="1"/>
  <c r="O1022" i="1"/>
  <c r="E1022" i="1"/>
  <c r="D1022" i="1"/>
  <c r="C1022" i="1"/>
  <c r="U1021" i="1"/>
  <c r="S1021" i="1"/>
  <c r="R1021" i="1"/>
  <c r="P1021" i="1"/>
  <c r="O1021" i="1"/>
  <c r="E1021" i="1"/>
  <c r="D1021" i="1"/>
  <c r="C1021" i="1"/>
  <c r="U1020" i="1"/>
  <c r="R1020" i="1"/>
  <c r="S1020" i="1" s="1"/>
  <c r="P1020" i="1"/>
  <c r="O1020" i="1"/>
  <c r="E1020" i="1"/>
  <c r="D1020" i="1"/>
  <c r="C1020" i="1"/>
  <c r="U1019" i="1"/>
  <c r="S1019" i="1"/>
  <c r="R1019" i="1"/>
  <c r="P1019" i="1"/>
  <c r="O1019" i="1"/>
  <c r="E1019" i="1"/>
  <c r="D1019" i="1"/>
  <c r="C1019" i="1"/>
  <c r="U1018" i="1"/>
  <c r="R1018" i="1"/>
  <c r="S1018" i="1" s="1"/>
  <c r="P1018" i="1"/>
  <c r="O1018" i="1"/>
  <c r="E1018" i="1"/>
  <c r="D1018" i="1"/>
  <c r="C1018" i="1"/>
  <c r="U1017" i="1"/>
  <c r="S1017" i="1"/>
  <c r="R1017" i="1"/>
  <c r="P1017" i="1"/>
  <c r="O1017" i="1"/>
  <c r="E1017" i="1"/>
  <c r="D1017" i="1"/>
  <c r="C1017" i="1"/>
  <c r="U1016" i="1"/>
  <c r="R1016" i="1"/>
  <c r="S1016" i="1" s="1"/>
  <c r="P1016" i="1"/>
  <c r="O1016" i="1"/>
  <c r="E1016" i="1"/>
  <c r="D1016" i="1"/>
  <c r="C1016" i="1"/>
  <c r="U1015" i="1"/>
  <c r="S1015" i="1"/>
  <c r="R1015" i="1"/>
  <c r="P1015" i="1"/>
  <c r="O1015" i="1"/>
  <c r="E1015" i="1"/>
  <c r="D1015" i="1"/>
  <c r="C1015" i="1"/>
  <c r="U1014" i="1"/>
  <c r="R1014" i="1"/>
  <c r="S1014" i="1" s="1"/>
  <c r="P1014" i="1"/>
  <c r="O1014" i="1"/>
  <c r="E1014" i="1"/>
  <c r="D1014" i="1"/>
  <c r="C1014" i="1"/>
  <c r="U1013" i="1"/>
  <c r="S1013" i="1"/>
  <c r="R1013" i="1"/>
  <c r="P1013" i="1"/>
  <c r="O1013" i="1"/>
  <c r="E1013" i="1"/>
  <c r="D1013" i="1"/>
  <c r="C1013" i="1"/>
  <c r="U1012" i="1"/>
  <c r="R1012" i="1"/>
  <c r="S1012" i="1" s="1"/>
  <c r="P1012" i="1"/>
  <c r="O1012" i="1"/>
  <c r="E1012" i="1"/>
  <c r="D1012" i="1"/>
  <c r="C1012" i="1"/>
  <c r="U1011" i="1"/>
  <c r="S1011" i="1"/>
  <c r="R1011" i="1"/>
  <c r="P1011" i="1"/>
  <c r="O1011" i="1"/>
  <c r="E1011" i="1"/>
  <c r="D1011" i="1"/>
  <c r="C1011" i="1"/>
  <c r="U1010" i="1"/>
  <c r="R1010" i="1"/>
  <c r="S1010" i="1" s="1"/>
  <c r="P1010" i="1"/>
  <c r="O1010" i="1"/>
  <c r="E1010" i="1"/>
  <c r="D1010" i="1"/>
  <c r="C1010" i="1"/>
  <c r="U1009" i="1"/>
  <c r="S1009" i="1"/>
  <c r="R1009" i="1"/>
  <c r="P1009" i="1"/>
  <c r="O1009" i="1"/>
  <c r="E1009" i="1"/>
  <c r="D1009" i="1"/>
  <c r="C1009" i="1"/>
  <c r="U1008" i="1"/>
  <c r="R1008" i="1"/>
  <c r="S1008" i="1" s="1"/>
  <c r="P1008" i="1"/>
  <c r="O1008" i="1"/>
  <c r="E1008" i="1"/>
  <c r="D1008" i="1"/>
  <c r="C1008" i="1"/>
  <c r="U1007" i="1"/>
  <c r="S1007" i="1"/>
  <c r="R1007" i="1"/>
  <c r="P1007" i="1"/>
  <c r="O1007" i="1"/>
  <c r="E1007" i="1"/>
  <c r="D1007" i="1"/>
  <c r="C1007" i="1"/>
  <c r="U1006" i="1"/>
  <c r="R1006" i="1"/>
  <c r="S1006" i="1" s="1"/>
  <c r="P1006" i="1"/>
  <c r="O1006" i="1"/>
  <c r="E1006" i="1"/>
  <c r="D1006" i="1"/>
  <c r="C1006" i="1"/>
  <c r="U1005" i="1"/>
  <c r="S1005" i="1"/>
  <c r="R1005" i="1"/>
  <c r="P1005" i="1"/>
  <c r="O1005" i="1"/>
  <c r="E1005" i="1"/>
  <c r="D1005" i="1"/>
  <c r="C1005" i="1"/>
  <c r="U1004" i="1"/>
  <c r="R1004" i="1"/>
  <c r="S1004" i="1" s="1"/>
  <c r="P1004" i="1"/>
  <c r="O1004" i="1"/>
  <c r="E1004" i="1"/>
  <c r="D1004" i="1"/>
  <c r="C1004" i="1"/>
  <c r="U1003" i="1"/>
  <c r="S1003" i="1"/>
  <c r="R1003" i="1"/>
  <c r="P1003" i="1"/>
  <c r="O1003" i="1"/>
  <c r="E1003" i="1"/>
  <c r="D1003" i="1"/>
  <c r="C1003" i="1"/>
  <c r="U1002" i="1"/>
  <c r="R1002" i="1"/>
  <c r="S1002" i="1" s="1"/>
  <c r="P1002" i="1"/>
  <c r="O1002" i="1"/>
  <c r="E1002" i="1"/>
  <c r="D1002" i="1"/>
  <c r="C1002" i="1"/>
  <c r="U1001" i="1"/>
  <c r="S1001" i="1"/>
  <c r="R1001" i="1"/>
  <c r="P1001" i="1"/>
  <c r="O1001" i="1"/>
  <c r="E1001" i="1"/>
  <c r="D1001" i="1"/>
  <c r="C1001" i="1"/>
  <c r="U1000" i="1"/>
  <c r="R1000" i="1"/>
  <c r="S1000" i="1" s="1"/>
  <c r="P1000" i="1"/>
  <c r="O1000" i="1"/>
  <c r="E1000" i="1"/>
  <c r="D1000" i="1"/>
  <c r="C1000" i="1"/>
  <c r="U999" i="1"/>
  <c r="S999" i="1"/>
  <c r="R999" i="1"/>
  <c r="P999" i="1"/>
  <c r="O999" i="1"/>
  <c r="E999" i="1"/>
  <c r="D999" i="1"/>
  <c r="C999" i="1"/>
  <c r="U998" i="1"/>
  <c r="R998" i="1"/>
  <c r="S998" i="1" s="1"/>
  <c r="P998" i="1"/>
  <c r="O998" i="1"/>
  <c r="E998" i="1"/>
  <c r="D998" i="1"/>
  <c r="C998" i="1"/>
  <c r="U997" i="1"/>
  <c r="S997" i="1"/>
  <c r="R997" i="1"/>
  <c r="P997" i="1"/>
  <c r="O997" i="1"/>
  <c r="E997" i="1"/>
  <c r="D997" i="1"/>
  <c r="C997" i="1"/>
  <c r="U996" i="1"/>
  <c r="R996" i="1"/>
  <c r="S996" i="1" s="1"/>
  <c r="P996" i="1"/>
  <c r="O996" i="1"/>
  <c r="E996" i="1"/>
  <c r="D996" i="1"/>
  <c r="C996" i="1"/>
  <c r="R995" i="1"/>
  <c r="S995" i="1" s="1"/>
  <c r="P995" i="1"/>
  <c r="O995" i="1"/>
  <c r="U995" i="1" s="1"/>
  <c r="E995" i="1"/>
  <c r="D995" i="1"/>
  <c r="C995" i="1"/>
  <c r="U994" i="1"/>
  <c r="R994" i="1"/>
  <c r="S994" i="1" s="1"/>
  <c r="P994" i="1"/>
  <c r="O994" i="1"/>
  <c r="E994" i="1"/>
  <c r="D994" i="1"/>
  <c r="C994" i="1"/>
  <c r="S993" i="1"/>
  <c r="R993" i="1"/>
  <c r="P993" i="1"/>
  <c r="O993" i="1"/>
  <c r="U993" i="1" s="1"/>
  <c r="E993" i="1"/>
  <c r="D993" i="1"/>
  <c r="C993" i="1"/>
  <c r="U992" i="1"/>
  <c r="P992" i="1"/>
  <c r="O992" i="1"/>
  <c r="R992" i="1" s="1"/>
  <c r="S992" i="1" s="1"/>
  <c r="E992" i="1"/>
  <c r="D992" i="1"/>
  <c r="C992" i="1"/>
  <c r="S991" i="1"/>
  <c r="R991" i="1"/>
  <c r="P991" i="1"/>
  <c r="O991" i="1"/>
  <c r="U991" i="1" s="1"/>
  <c r="E991" i="1"/>
  <c r="D991" i="1"/>
  <c r="C991" i="1"/>
  <c r="P990" i="1"/>
  <c r="O990" i="1"/>
  <c r="E990" i="1"/>
  <c r="D990" i="1"/>
  <c r="C990" i="1"/>
  <c r="R989" i="1"/>
  <c r="S989" i="1" s="1"/>
  <c r="P989" i="1"/>
  <c r="O989" i="1"/>
  <c r="U989" i="1" s="1"/>
  <c r="E989" i="1"/>
  <c r="D989" i="1"/>
  <c r="C989" i="1"/>
  <c r="P988" i="1"/>
  <c r="O988" i="1"/>
  <c r="U988" i="1" s="1"/>
  <c r="E988" i="1"/>
  <c r="D988" i="1"/>
  <c r="C988" i="1"/>
  <c r="R987" i="1"/>
  <c r="S987" i="1" s="1"/>
  <c r="P987" i="1"/>
  <c r="O987" i="1"/>
  <c r="U987" i="1" s="1"/>
  <c r="E987" i="1"/>
  <c r="D987" i="1"/>
  <c r="C987" i="1"/>
  <c r="P986" i="1"/>
  <c r="O986" i="1"/>
  <c r="U986" i="1" s="1"/>
  <c r="E986" i="1"/>
  <c r="D986" i="1"/>
  <c r="C986" i="1"/>
  <c r="P985" i="1"/>
  <c r="O985" i="1"/>
  <c r="E985" i="1"/>
  <c r="D985" i="1"/>
  <c r="C985" i="1"/>
  <c r="P984" i="1"/>
  <c r="O984" i="1"/>
  <c r="E984" i="1"/>
  <c r="D984" i="1"/>
  <c r="C984" i="1"/>
  <c r="P983" i="1"/>
  <c r="O983" i="1"/>
  <c r="R983" i="1" s="1"/>
  <c r="S983" i="1" s="1"/>
  <c r="E983" i="1"/>
  <c r="D983" i="1"/>
  <c r="C983" i="1"/>
  <c r="P982" i="1"/>
  <c r="O982" i="1"/>
  <c r="E982" i="1"/>
  <c r="D982" i="1"/>
  <c r="C982" i="1"/>
  <c r="U981" i="1"/>
  <c r="P981" i="1"/>
  <c r="O981" i="1"/>
  <c r="R981" i="1" s="1"/>
  <c r="S981" i="1" s="1"/>
  <c r="E981" i="1"/>
  <c r="D981" i="1"/>
  <c r="C981" i="1"/>
  <c r="P980" i="1"/>
  <c r="O980" i="1"/>
  <c r="E980" i="1"/>
  <c r="D980" i="1"/>
  <c r="C980" i="1"/>
  <c r="U979" i="1"/>
  <c r="P979" i="1"/>
  <c r="O979" i="1"/>
  <c r="R979" i="1" s="1"/>
  <c r="S979" i="1" s="1"/>
  <c r="E979" i="1"/>
  <c r="D979" i="1"/>
  <c r="C979" i="1"/>
  <c r="P978" i="1"/>
  <c r="O978" i="1"/>
  <c r="E978" i="1"/>
  <c r="D978" i="1"/>
  <c r="C978" i="1"/>
  <c r="P977" i="1"/>
  <c r="O977" i="1"/>
  <c r="E977" i="1"/>
  <c r="D977" i="1"/>
  <c r="C977" i="1"/>
  <c r="P976" i="1"/>
  <c r="O976" i="1"/>
  <c r="E976" i="1"/>
  <c r="D976" i="1"/>
  <c r="C976" i="1"/>
  <c r="P975" i="1"/>
  <c r="O975" i="1"/>
  <c r="R975" i="1" s="1"/>
  <c r="S975" i="1" s="1"/>
  <c r="E975" i="1"/>
  <c r="D975" i="1"/>
  <c r="C975" i="1"/>
  <c r="P974" i="1"/>
  <c r="O974" i="1"/>
  <c r="E974" i="1"/>
  <c r="D974" i="1"/>
  <c r="C974" i="1"/>
  <c r="U973" i="1"/>
  <c r="P973" i="1"/>
  <c r="O973" i="1"/>
  <c r="R973" i="1" s="1"/>
  <c r="S973" i="1" s="1"/>
  <c r="E973" i="1"/>
  <c r="D973" i="1"/>
  <c r="C973" i="1"/>
  <c r="P972" i="1"/>
  <c r="O972" i="1"/>
  <c r="E972" i="1"/>
  <c r="D972" i="1"/>
  <c r="C972" i="1"/>
  <c r="U971" i="1"/>
  <c r="P971" i="1"/>
  <c r="O971" i="1"/>
  <c r="R971" i="1" s="1"/>
  <c r="S971" i="1" s="1"/>
  <c r="E971" i="1"/>
  <c r="D971" i="1"/>
  <c r="C971" i="1"/>
  <c r="P970" i="1"/>
  <c r="O970" i="1"/>
  <c r="E970" i="1"/>
  <c r="D970" i="1"/>
  <c r="C970" i="1"/>
  <c r="P969" i="1"/>
  <c r="O969" i="1"/>
  <c r="E969" i="1"/>
  <c r="D969" i="1"/>
  <c r="C969" i="1"/>
  <c r="P968" i="1"/>
  <c r="O968" i="1"/>
  <c r="E968" i="1"/>
  <c r="D968" i="1"/>
  <c r="C968" i="1"/>
  <c r="P967" i="1"/>
  <c r="O967" i="1"/>
  <c r="R967" i="1" s="1"/>
  <c r="S967" i="1" s="1"/>
  <c r="E967" i="1"/>
  <c r="D967" i="1"/>
  <c r="C967" i="1"/>
  <c r="P966" i="1"/>
  <c r="O966" i="1"/>
  <c r="E966" i="1"/>
  <c r="D966" i="1"/>
  <c r="C966" i="1"/>
  <c r="U965" i="1"/>
  <c r="P965" i="1"/>
  <c r="O965" i="1"/>
  <c r="R965" i="1" s="1"/>
  <c r="S965" i="1" s="1"/>
  <c r="E965" i="1"/>
  <c r="D965" i="1"/>
  <c r="C965" i="1"/>
  <c r="P964" i="1"/>
  <c r="O964" i="1"/>
  <c r="E964" i="1"/>
  <c r="D964" i="1"/>
  <c r="C964" i="1"/>
  <c r="U963" i="1"/>
  <c r="P963" i="1"/>
  <c r="O963" i="1"/>
  <c r="R963" i="1" s="1"/>
  <c r="S963" i="1" s="1"/>
  <c r="E963" i="1"/>
  <c r="D963" i="1"/>
  <c r="C963" i="1"/>
  <c r="P962" i="1"/>
  <c r="O962" i="1"/>
  <c r="E962" i="1"/>
  <c r="D962" i="1"/>
  <c r="C962" i="1"/>
  <c r="P961" i="1"/>
  <c r="O961" i="1"/>
  <c r="E961" i="1"/>
  <c r="D961" i="1"/>
  <c r="C961" i="1"/>
  <c r="P960" i="1"/>
  <c r="O960" i="1"/>
  <c r="E960" i="1"/>
  <c r="D960" i="1"/>
  <c r="C960" i="1"/>
  <c r="P959" i="1"/>
  <c r="O959" i="1"/>
  <c r="R959" i="1" s="1"/>
  <c r="S959" i="1" s="1"/>
  <c r="E959" i="1"/>
  <c r="D959" i="1"/>
  <c r="C959" i="1"/>
  <c r="P958" i="1"/>
  <c r="O958" i="1"/>
  <c r="E958" i="1"/>
  <c r="D958" i="1"/>
  <c r="C958" i="1"/>
  <c r="U957" i="1"/>
  <c r="P957" i="1"/>
  <c r="O957" i="1"/>
  <c r="R957" i="1" s="1"/>
  <c r="S957" i="1" s="1"/>
  <c r="E957" i="1"/>
  <c r="D957" i="1"/>
  <c r="C957" i="1"/>
  <c r="P956" i="1"/>
  <c r="O956" i="1"/>
  <c r="E956" i="1"/>
  <c r="D956" i="1"/>
  <c r="C956" i="1"/>
  <c r="U955" i="1"/>
  <c r="P955" i="1"/>
  <c r="O955" i="1"/>
  <c r="R955" i="1" s="1"/>
  <c r="S955" i="1" s="1"/>
  <c r="E955" i="1"/>
  <c r="D955" i="1"/>
  <c r="C955" i="1"/>
  <c r="P954" i="1"/>
  <c r="O954" i="1"/>
  <c r="E954" i="1"/>
  <c r="D954" i="1"/>
  <c r="C954" i="1"/>
  <c r="P953" i="1"/>
  <c r="O953" i="1"/>
  <c r="E953" i="1"/>
  <c r="D953" i="1"/>
  <c r="C953" i="1"/>
  <c r="P952" i="1"/>
  <c r="O952" i="1"/>
  <c r="E952" i="1"/>
  <c r="D952" i="1"/>
  <c r="C952" i="1"/>
  <c r="P951" i="1"/>
  <c r="O951" i="1"/>
  <c r="R951" i="1" s="1"/>
  <c r="S951" i="1" s="1"/>
  <c r="E951" i="1"/>
  <c r="D951" i="1"/>
  <c r="C951" i="1"/>
  <c r="P950" i="1"/>
  <c r="O950" i="1"/>
  <c r="E950" i="1"/>
  <c r="D950" i="1"/>
  <c r="C950" i="1"/>
  <c r="U949" i="1"/>
  <c r="P949" i="1"/>
  <c r="O949" i="1"/>
  <c r="R949" i="1" s="1"/>
  <c r="S949" i="1" s="1"/>
  <c r="E949" i="1"/>
  <c r="D949" i="1"/>
  <c r="C949" i="1"/>
  <c r="P948" i="1"/>
  <c r="O948" i="1"/>
  <c r="E948" i="1"/>
  <c r="D948" i="1"/>
  <c r="C948" i="1"/>
  <c r="U947" i="1"/>
  <c r="P947" i="1"/>
  <c r="O947" i="1"/>
  <c r="R947" i="1" s="1"/>
  <c r="S947" i="1" s="1"/>
  <c r="E947" i="1"/>
  <c r="D947" i="1"/>
  <c r="C947" i="1"/>
  <c r="P946" i="1"/>
  <c r="O946" i="1"/>
  <c r="E946" i="1"/>
  <c r="D946" i="1"/>
  <c r="C946" i="1"/>
  <c r="P945" i="1"/>
  <c r="O945" i="1"/>
  <c r="E945" i="1"/>
  <c r="D945" i="1"/>
  <c r="C945" i="1"/>
  <c r="P944" i="1"/>
  <c r="O944" i="1"/>
  <c r="E944" i="1"/>
  <c r="D944" i="1"/>
  <c r="C944" i="1"/>
  <c r="P943" i="1"/>
  <c r="O943" i="1"/>
  <c r="R943" i="1" s="1"/>
  <c r="S943" i="1" s="1"/>
  <c r="E943" i="1"/>
  <c r="D943" i="1"/>
  <c r="C943" i="1"/>
  <c r="P942" i="1"/>
  <c r="O942" i="1"/>
  <c r="E942" i="1"/>
  <c r="D942" i="1"/>
  <c r="C942" i="1"/>
  <c r="U941" i="1"/>
  <c r="P941" i="1"/>
  <c r="O941" i="1"/>
  <c r="R941" i="1" s="1"/>
  <c r="S941" i="1" s="1"/>
  <c r="E941" i="1"/>
  <c r="D941" i="1"/>
  <c r="C941" i="1"/>
  <c r="P940" i="1"/>
  <c r="O940" i="1"/>
  <c r="E940" i="1"/>
  <c r="D940" i="1"/>
  <c r="C940" i="1"/>
  <c r="U939" i="1"/>
  <c r="P939" i="1"/>
  <c r="O939" i="1"/>
  <c r="R939" i="1" s="1"/>
  <c r="S939" i="1" s="1"/>
  <c r="E939" i="1"/>
  <c r="D939" i="1"/>
  <c r="C939" i="1"/>
  <c r="P938" i="1"/>
  <c r="O938" i="1"/>
  <c r="E938" i="1"/>
  <c r="D938" i="1"/>
  <c r="C938" i="1"/>
  <c r="P937" i="1"/>
  <c r="O937" i="1"/>
  <c r="E937" i="1"/>
  <c r="D937" i="1"/>
  <c r="C937" i="1"/>
  <c r="P936" i="1"/>
  <c r="O936" i="1"/>
  <c r="E936" i="1"/>
  <c r="D936" i="1"/>
  <c r="C936" i="1"/>
  <c r="P935" i="1"/>
  <c r="O935" i="1"/>
  <c r="R935" i="1" s="1"/>
  <c r="S935" i="1" s="1"/>
  <c r="E935" i="1"/>
  <c r="D935" i="1"/>
  <c r="C935" i="1"/>
  <c r="P934" i="1"/>
  <c r="O934" i="1"/>
  <c r="E934" i="1"/>
  <c r="D934" i="1"/>
  <c r="C934" i="1"/>
  <c r="U933" i="1"/>
  <c r="P933" i="1"/>
  <c r="O933" i="1"/>
  <c r="R933" i="1" s="1"/>
  <c r="S933" i="1" s="1"/>
  <c r="E933" i="1"/>
  <c r="D933" i="1"/>
  <c r="C933" i="1"/>
  <c r="P932" i="1"/>
  <c r="O932" i="1"/>
  <c r="E932" i="1"/>
  <c r="D932" i="1"/>
  <c r="C932" i="1"/>
  <c r="U931" i="1"/>
  <c r="P931" i="1"/>
  <c r="O931" i="1"/>
  <c r="R931" i="1" s="1"/>
  <c r="S931" i="1" s="1"/>
  <c r="E931" i="1"/>
  <c r="D931" i="1"/>
  <c r="C931" i="1"/>
  <c r="P930" i="1"/>
  <c r="O930" i="1"/>
  <c r="E930" i="1"/>
  <c r="D930" i="1"/>
  <c r="C930" i="1"/>
  <c r="P929" i="1"/>
  <c r="O929" i="1"/>
  <c r="E929" i="1"/>
  <c r="D929" i="1"/>
  <c r="C929" i="1"/>
  <c r="P928" i="1"/>
  <c r="O928" i="1"/>
  <c r="E928" i="1"/>
  <c r="D928" i="1"/>
  <c r="C928" i="1"/>
  <c r="P927" i="1"/>
  <c r="O927" i="1"/>
  <c r="R927" i="1" s="1"/>
  <c r="S927" i="1" s="1"/>
  <c r="E927" i="1"/>
  <c r="D927" i="1"/>
  <c r="C927" i="1"/>
  <c r="P926" i="1"/>
  <c r="O926" i="1"/>
  <c r="E926" i="1"/>
  <c r="D926" i="1"/>
  <c r="C926" i="1"/>
  <c r="U925" i="1"/>
  <c r="P925" i="1"/>
  <c r="O925" i="1"/>
  <c r="R925" i="1" s="1"/>
  <c r="S925" i="1" s="1"/>
  <c r="E925" i="1"/>
  <c r="D925" i="1"/>
  <c r="C925" i="1"/>
  <c r="P924" i="1"/>
  <c r="O924" i="1"/>
  <c r="E924" i="1"/>
  <c r="D924" i="1"/>
  <c r="C924" i="1"/>
  <c r="U923" i="1"/>
  <c r="P923" i="1"/>
  <c r="O923" i="1"/>
  <c r="R923" i="1" s="1"/>
  <c r="S923" i="1" s="1"/>
  <c r="E923" i="1"/>
  <c r="D923" i="1"/>
  <c r="C923" i="1"/>
  <c r="P922" i="1"/>
  <c r="O922" i="1"/>
  <c r="E922" i="1"/>
  <c r="D922" i="1"/>
  <c r="C922" i="1"/>
  <c r="P921" i="1"/>
  <c r="O921" i="1"/>
  <c r="E921" i="1"/>
  <c r="D921" i="1"/>
  <c r="C921" i="1"/>
  <c r="P920" i="1"/>
  <c r="O920" i="1"/>
  <c r="E920" i="1"/>
  <c r="D920" i="1"/>
  <c r="C920" i="1"/>
  <c r="P919" i="1"/>
  <c r="O919" i="1"/>
  <c r="R919" i="1" s="1"/>
  <c r="S919" i="1" s="1"/>
  <c r="E919" i="1"/>
  <c r="D919" i="1"/>
  <c r="C919" i="1"/>
  <c r="P918" i="1"/>
  <c r="O918" i="1"/>
  <c r="E918" i="1"/>
  <c r="D918" i="1"/>
  <c r="C918" i="1"/>
  <c r="U917" i="1"/>
  <c r="P917" i="1"/>
  <c r="O917" i="1"/>
  <c r="R917" i="1" s="1"/>
  <c r="S917" i="1" s="1"/>
  <c r="E917" i="1"/>
  <c r="D917" i="1"/>
  <c r="C917" i="1"/>
  <c r="P916" i="1"/>
  <c r="O916" i="1"/>
  <c r="E916" i="1"/>
  <c r="D916" i="1"/>
  <c r="C916" i="1"/>
  <c r="U915" i="1"/>
  <c r="P915" i="1"/>
  <c r="O915" i="1"/>
  <c r="R915" i="1" s="1"/>
  <c r="S915" i="1" s="1"/>
  <c r="E915" i="1"/>
  <c r="D915" i="1"/>
  <c r="C915" i="1"/>
  <c r="P914" i="1"/>
  <c r="O914" i="1"/>
  <c r="E914" i="1"/>
  <c r="D914" i="1"/>
  <c r="C914" i="1"/>
  <c r="P913" i="1"/>
  <c r="O913" i="1"/>
  <c r="E913" i="1"/>
  <c r="D913" i="1"/>
  <c r="C913" i="1"/>
  <c r="P912" i="1"/>
  <c r="O912" i="1"/>
  <c r="E912" i="1"/>
  <c r="D912" i="1"/>
  <c r="C912" i="1"/>
  <c r="P911" i="1"/>
  <c r="O911" i="1"/>
  <c r="R911" i="1" s="1"/>
  <c r="S911" i="1" s="1"/>
  <c r="E911" i="1"/>
  <c r="D911" i="1"/>
  <c r="C911" i="1"/>
  <c r="P910" i="1"/>
  <c r="O910" i="1"/>
  <c r="E910" i="1"/>
  <c r="D910" i="1"/>
  <c r="C910" i="1"/>
  <c r="P909" i="1"/>
  <c r="O909" i="1"/>
  <c r="R909" i="1" s="1"/>
  <c r="S909" i="1" s="1"/>
  <c r="E909" i="1"/>
  <c r="D909" i="1"/>
  <c r="C909" i="1"/>
  <c r="P908" i="1"/>
  <c r="O908" i="1"/>
  <c r="E908" i="1"/>
  <c r="D908" i="1"/>
  <c r="C908" i="1"/>
  <c r="U907" i="1"/>
  <c r="P907" i="1"/>
  <c r="O907" i="1"/>
  <c r="R907" i="1" s="1"/>
  <c r="S907" i="1" s="1"/>
  <c r="E907" i="1"/>
  <c r="D907" i="1"/>
  <c r="C907" i="1"/>
  <c r="P906" i="1"/>
  <c r="O906" i="1"/>
  <c r="E906" i="1"/>
  <c r="D906" i="1"/>
  <c r="C906" i="1"/>
  <c r="P905" i="1"/>
  <c r="O905" i="1"/>
  <c r="E905" i="1"/>
  <c r="D905" i="1"/>
  <c r="C905" i="1"/>
  <c r="P904" i="1"/>
  <c r="O904" i="1"/>
  <c r="E904" i="1"/>
  <c r="D904" i="1"/>
  <c r="C904" i="1"/>
  <c r="P903" i="1"/>
  <c r="O903" i="1"/>
  <c r="R903" i="1" s="1"/>
  <c r="S903" i="1" s="1"/>
  <c r="E903" i="1"/>
  <c r="D903" i="1"/>
  <c r="C903" i="1"/>
  <c r="P902" i="1"/>
  <c r="O902" i="1"/>
  <c r="E902" i="1"/>
  <c r="D902" i="1"/>
  <c r="C902" i="1"/>
  <c r="P901" i="1"/>
  <c r="O901" i="1"/>
  <c r="R901" i="1" s="1"/>
  <c r="S901" i="1" s="1"/>
  <c r="E901" i="1"/>
  <c r="D901" i="1"/>
  <c r="C901" i="1"/>
  <c r="P900" i="1"/>
  <c r="O900" i="1"/>
  <c r="E900" i="1"/>
  <c r="D900" i="1"/>
  <c r="C900" i="1"/>
  <c r="U899" i="1"/>
  <c r="P899" i="1"/>
  <c r="O899" i="1"/>
  <c r="R899" i="1" s="1"/>
  <c r="S899" i="1" s="1"/>
  <c r="E899" i="1"/>
  <c r="D899" i="1"/>
  <c r="C899" i="1"/>
  <c r="P898" i="1"/>
  <c r="O898" i="1"/>
  <c r="E898" i="1"/>
  <c r="D898" i="1"/>
  <c r="C898" i="1"/>
  <c r="P897" i="1"/>
  <c r="O897" i="1"/>
  <c r="E897" i="1"/>
  <c r="D897" i="1"/>
  <c r="C897" i="1"/>
  <c r="P896" i="1"/>
  <c r="O896" i="1"/>
  <c r="E896" i="1"/>
  <c r="D896" i="1"/>
  <c r="C896" i="1"/>
  <c r="P895" i="1"/>
  <c r="O895" i="1"/>
  <c r="R895" i="1" s="1"/>
  <c r="S895" i="1" s="1"/>
  <c r="E895" i="1"/>
  <c r="D895" i="1"/>
  <c r="C895" i="1"/>
  <c r="P894" i="1"/>
  <c r="O894" i="1"/>
  <c r="E894" i="1"/>
  <c r="D894" i="1"/>
  <c r="C894" i="1"/>
  <c r="P893" i="1"/>
  <c r="O893" i="1"/>
  <c r="R893" i="1" s="1"/>
  <c r="S893" i="1" s="1"/>
  <c r="E893" i="1"/>
  <c r="D893" i="1"/>
  <c r="C893" i="1"/>
  <c r="P892" i="1"/>
  <c r="O892" i="1"/>
  <c r="E892" i="1"/>
  <c r="D892" i="1"/>
  <c r="C892" i="1"/>
  <c r="U891" i="1"/>
  <c r="P891" i="1"/>
  <c r="O891" i="1"/>
  <c r="R891" i="1" s="1"/>
  <c r="S891" i="1" s="1"/>
  <c r="E891" i="1"/>
  <c r="D891" i="1"/>
  <c r="C891" i="1"/>
  <c r="P890" i="1"/>
  <c r="O890" i="1"/>
  <c r="E890" i="1"/>
  <c r="D890" i="1"/>
  <c r="C890" i="1"/>
  <c r="P889" i="1"/>
  <c r="O889" i="1"/>
  <c r="R889" i="1" s="1"/>
  <c r="S889" i="1" s="1"/>
  <c r="E889" i="1"/>
  <c r="D889" i="1"/>
  <c r="C889" i="1"/>
  <c r="P888" i="1"/>
  <c r="O888" i="1"/>
  <c r="E888" i="1"/>
  <c r="D888" i="1"/>
  <c r="C888" i="1"/>
  <c r="P887" i="1"/>
  <c r="O887" i="1"/>
  <c r="R887" i="1" s="1"/>
  <c r="S887" i="1" s="1"/>
  <c r="E887" i="1"/>
  <c r="D887" i="1"/>
  <c r="C887" i="1"/>
  <c r="P886" i="1"/>
  <c r="O886" i="1"/>
  <c r="E886" i="1"/>
  <c r="D886" i="1"/>
  <c r="C886" i="1"/>
  <c r="P885" i="1"/>
  <c r="O885" i="1"/>
  <c r="R885" i="1" s="1"/>
  <c r="S885" i="1" s="1"/>
  <c r="E885" i="1"/>
  <c r="D885" i="1"/>
  <c r="C885" i="1"/>
  <c r="P884" i="1"/>
  <c r="O884" i="1"/>
  <c r="E884" i="1"/>
  <c r="D884" i="1"/>
  <c r="C884" i="1"/>
  <c r="U883" i="1"/>
  <c r="P883" i="1"/>
  <c r="O883" i="1"/>
  <c r="R883" i="1" s="1"/>
  <c r="S883" i="1" s="1"/>
  <c r="E883" i="1"/>
  <c r="D883" i="1"/>
  <c r="C883" i="1"/>
  <c r="P882" i="1"/>
  <c r="O882" i="1"/>
  <c r="E882" i="1"/>
  <c r="D882" i="1"/>
  <c r="C882" i="1"/>
  <c r="P881" i="1"/>
  <c r="O881" i="1"/>
  <c r="R881" i="1" s="1"/>
  <c r="S881" i="1" s="1"/>
  <c r="E881" i="1"/>
  <c r="D881" i="1"/>
  <c r="C881" i="1"/>
  <c r="P880" i="1"/>
  <c r="O880" i="1"/>
  <c r="E880" i="1"/>
  <c r="D880" i="1"/>
  <c r="C880" i="1"/>
  <c r="P879" i="1"/>
  <c r="O879" i="1"/>
  <c r="R879" i="1" s="1"/>
  <c r="S879" i="1" s="1"/>
  <c r="E879" i="1"/>
  <c r="D879" i="1"/>
  <c r="C879" i="1"/>
  <c r="P878" i="1"/>
  <c r="O878" i="1"/>
  <c r="E878" i="1"/>
  <c r="D878" i="1"/>
  <c r="C878" i="1"/>
  <c r="P877" i="1"/>
  <c r="O877" i="1"/>
  <c r="R877" i="1" s="1"/>
  <c r="S877" i="1" s="1"/>
  <c r="E877" i="1"/>
  <c r="D877" i="1"/>
  <c r="C877" i="1"/>
  <c r="P876" i="1"/>
  <c r="O876" i="1"/>
  <c r="E876" i="1"/>
  <c r="D876" i="1"/>
  <c r="C876" i="1"/>
  <c r="U875" i="1"/>
  <c r="P875" i="1"/>
  <c r="O875" i="1"/>
  <c r="R875" i="1" s="1"/>
  <c r="S875" i="1" s="1"/>
  <c r="E875" i="1"/>
  <c r="D875" i="1"/>
  <c r="C875" i="1"/>
  <c r="P874" i="1"/>
  <c r="O874" i="1"/>
  <c r="E874" i="1"/>
  <c r="D874" i="1"/>
  <c r="C874" i="1"/>
  <c r="P873" i="1"/>
  <c r="O873" i="1"/>
  <c r="R873" i="1" s="1"/>
  <c r="S873" i="1" s="1"/>
  <c r="E873" i="1"/>
  <c r="D873" i="1"/>
  <c r="C873" i="1"/>
  <c r="P872" i="1"/>
  <c r="O872" i="1"/>
  <c r="E872" i="1"/>
  <c r="D872" i="1"/>
  <c r="C872" i="1"/>
  <c r="P871" i="1"/>
  <c r="O871" i="1"/>
  <c r="R871" i="1" s="1"/>
  <c r="S871" i="1" s="1"/>
  <c r="E871" i="1"/>
  <c r="D871" i="1"/>
  <c r="C871" i="1"/>
  <c r="P870" i="1"/>
  <c r="O870" i="1"/>
  <c r="E870" i="1"/>
  <c r="D870" i="1"/>
  <c r="C870" i="1"/>
  <c r="P869" i="1"/>
  <c r="O869" i="1"/>
  <c r="R869" i="1" s="1"/>
  <c r="S869" i="1" s="1"/>
  <c r="E869" i="1"/>
  <c r="D869" i="1"/>
  <c r="C869" i="1"/>
  <c r="P868" i="1"/>
  <c r="O868" i="1"/>
  <c r="E868" i="1"/>
  <c r="D868" i="1"/>
  <c r="C868" i="1"/>
  <c r="U867" i="1"/>
  <c r="P867" i="1"/>
  <c r="O867" i="1"/>
  <c r="R867" i="1" s="1"/>
  <c r="S867" i="1" s="1"/>
  <c r="E867" i="1"/>
  <c r="D867" i="1"/>
  <c r="C867" i="1"/>
  <c r="P866" i="1"/>
  <c r="O866" i="1"/>
  <c r="E866" i="1"/>
  <c r="D866" i="1"/>
  <c r="C866" i="1"/>
  <c r="U865" i="1"/>
  <c r="P865" i="1"/>
  <c r="O865" i="1"/>
  <c r="R865" i="1" s="1"/>
  <c r="S865" i="1" s="1"/>
  <c r="E865" i="1"/>
  <c r="D865" i="1"/>
  <c r="C865" i="1"/>
  <c r="P864" i="1"/>
  <c r="O864" i="1"/>
  <c r="E864" i="1"/>
  <c r="D864" i="1"/>
  <c r="C864" i="1"/>
  <c r="P863" i="1"/>
  <c r="O863" i="1"/>
  <c r="R863" i="1" s="1"/>
  <c r="S863" i="1" s="1"/>
  <c r="E863" i="1"/>
  <c r="D863" i="1"/>
  <c r="C863" i="1"/>
  <c r="U862" i="1"/>
  <c r="P862" i="1"/>
  <c r="O862" i="1"/>
  <c r="E862" i="1"/>
  <c r="D862" i="1"/>
  <c r="C862" i="1"/>
  <c r="U861" i="1"/>
  <c r="P861" i="1"/>
  <c r="O861" i="1"/>
  <c r="R861" i="1" s="1"/>
  <c r="S861" i="1" s="1"/>
  <c r="E861" i="1"/>
  <c r="D861" i="1"/>
  <c r="C861" i="1"/>
  <c r="P860" i="1"/>
  <c r="O860" i="1"/>
  <c r="E860" i="1"/>
  <c r="D860" i="1"/>
  <c r="C860" i="1"/>
  <c r="P859" i="1"/>
  <c r="O859" i="1"/>
  <c r="R859" i="1" s="1"/>
  <c r="S859" i="1" s="1"/>
  <c r="E859" i="1"/>
  <c r="D859" i="1"/>
  <c r="C859" i="1"/>
  <c r="P858" i="1"/>
  <c r="O858" i="1"/>
  <c r="R858" i="1" s="1"/>
  <c r="S858" i="1" s="1"/>
  <c r="E858" i="1"/>
  <c r="D858" i="1"/>
  <c r="C858" i="1"/>
  <c r="U857" i="1"/>
  <c r="P857" i="1"/>
  <c r="O857" i="1"/>
  <c r="R857" i="1" s="1"/>
  <c r="S857" i="1" s="1"/>
  <c r="E857" i="1"/>
  <c r="D857" i="1"/>
  <c r="C857" i="1"/>
  <c r="S856" i="1"/>
  <c r="P856" i="1"/>
  <c r="O856" i="1"/>
  <c r="R856" i="1" s="1"/>
  <c r="E856" i="1"/>
  <c r="D856" i="1"/>
  <c r="C856" i="1"/>
  <c r="U855" i="1"/>
  <c r="P855" i="1"/>
  <c r="O855" i="1"/>
  <c r="R855" i="1" s="1"/>
  <c r="S855" i="1" s="1"/>
  <c r="E855" i="1"/>
  <c r="D855" i="1"/>
  <c r="C855" i="1"/>
  <c r="U854" i="1"/>
  <c r="P854" i="1"/>
  <c r="O854" i="1"/>
  <c r="E854" i="1"/>
  <c r="D854" i="1"/>
  <c r="C854" i="1"/>
  <c r="P853" i="1"/>
  <c r="O853" i="1"/>
  <c r="R853" i="1" s="1"/>
  <c r="S853" i="1" s="1"/>
  <c r="E853" i="1"/>
  <c r="D853" i="1"/>
  <c r="C853" i="1"/>
  <c r="U852" i="1"/>
  <c r="P852" i="1"/>
  <c r="O852" i="1"/>
  <c r="E852" i="1"/>
  <c r="D852" i="1"/>
  <c r="C852" i="1"/>
  <c r="U851" i="1"/>
  <c r="P851" i="1"/>
  <c r="O851" i="1"/>
  <c r="R851" i="1" s="1"/>
  <c r="S851" i="1" s="1"/>
  <c r="E851" i="1"/>
  <c r="D851" i="1"/>
  <c r="C851" i="1"/>
  <c r="U850" i="1"/>
  <c r="P850" i="1"/>
  <c r="O850" i="1"/>
  <c r="E850" i="1"/>
  <c r="D850" i="1"/>
  <c r="C850" i="1"/>
  <c r="U849" i="1"/>
  <c r="P849" i="1"/>
  <c r="O849" i="1"/>
  <c r="R849" i="1" s="1"/>
  <c r="S849" i="1" s="1"/>
  <c r="E849" i="1"/>
  <c r="D849" i="1"/>
  <c r="C849" i="1"/>
  <c r="P848" i="1"/>
  <c r="O848" i="1"/>
  <c r="E848" i="1"/>
  <c r="D848" i="1"/>
  <c r="C848" i="1"/>
  <c r="U847" i="1"/>
  <c r="P847" i="1"/>
  <c r="O847" i="1"/>
  <c r="R847" i="1" s="1"/>
  <c r="S847" i="1" s="1"/>
  <c r="E847" i="1"/>
  <c r="D847" i="1"/>
  <c r="C847" i="1"/>
  <c r="U846" i="1"/>
  <c r="P846" i="1"/>
  <c r="O846" i="1"/>
  <c r="E846" i="1"/>
  <c r="D846" i="1"/>
  <c r="C846" i="1"/>
  <c r="P845" i="1"/>
  <c r="O845" i="1"/>
  <c r="R845" i="1" s="1"/>
  <c r="S845" i="1" s="1"/>
  <c r="E845" i="1"/>
  <c r="D845" i="1"/>
  <c r="C845" i="1"/>
  <c r="P844" i="1"/>
  <c r="O844" i="1"/>
  <c r="R844" i="1" s="1"/>
  <c r="S844" i="1" s="1"/>
  <c r="E844" i="1"/>
  <c r="D844" i="1"/>
  <c r="C844" i="1"/>
  <c r="P843" i="1"/>
  <c r="O843" i="1"/>
  <c r="E843" i="1"/>
  <c r="D843" i="1"/>
  <c r="C843" i="1"/>
  <c r="U842" i="1"/>
  <c r="P842" i="1"/>
  <c r="O842" i="1"/>
  <c r="R842" i="1" s="1"/>
  <c r="S842" i="1" s="1"/>
  <c r="E842" i="1"/>
  <c r="D842" i="1"/>
  <c r="C842" i="1"/>
  <c r="P841" i="1"/>
  <c r="O841" i="1"/>
  <c r="U841" i="1" s="1"/>
  <c r="E841" i="1"/>
  <c r="D841" i="1"/>
  <c r="C841" i="1"/>
  <c r="U840" i="1"/>
  <c r="P840" i="1"/>
  <c r="O840" i="1"/>
  <c r="E840" i="1"/>
  <c r="D840" i="1"/>
  <c r="C840" i="1"/>
  <c r="R839" i="1"/>
  <c r="S839" i="1" s="1"/>
  <c r="P839" i="1"/>
  <c r="O839" i="1"/>
  <c r="U839" i="1" s="1"/>
  <c r="E839" i="1"/>
  <c r="D839" i="1"/>
  <c r="C839" i="1"/>
  <c r="U838" i="1"/>
  <c r="P838" i="1"/>
  <c r="O838" i="1"/>
  <c r="E838" i="1"/>
  <c r="D838" i="1"/>
  <c r="C838" i="1"/>
  <c r="P837" i="1"/>
  <c r="O837" i="1"/>
  <c r="U837" i="1" s="1"/>
  <c r="E837" i="1"/>
  <c r="D837" i="1"/>
  <c r="C837" i="1"/>
  <c r="R836" i="1"/>
  <c r="S836" i="1" s="1"/>
  <c r="P836" i="1"/>
  <c r="O836" i="1"/>
  <c r="U836" i="1" s="1"/>
  <c r="E836" i="1"/>
  <c r="D836" i="1"/>
  <c r="C836" i="1"/>
  <c r="U835" i="1"/>
  <c r="R835" i="1"/>
  <c r="S835" i="1" s="1"/>
  <c r="P835" i="1"/>
  <c r="O835" i="1"/>
  <c r="E835" i="1"/>
  <c r="D835" i="1"/>
  <c r="C835" i="1"/>
  <c r="P834" i="1"/>
  <c r="R834" i="1" s="1"/>
  <c r="S834" i="1" s="1"/>
  <c r="O834" i="1"/>
  <c r="U834" i="1" s="1"/>
  <c r="E834" i="1"/>
  <c r="D834" i="1"/>
  <c r="C834" i="1"/>
  <c r="P833" i="1"/>
  <c r="O833" i="1"/>
  <c r="R833" i="1" s="1"/>
  <c r="S833" i="1" s="1"/>
  <c r="E833" i="1"/>
  <c r="D833" i="1"/>
  <c r="C833" i="1"/>
  <c r="P832" i="1"/>
  <c r="O832" i="1"/>
  <c r="E832" i="1"/>
  <c r="D832" i="1"/>
  <c r="C832" i="1"/>
  <c r="U831" i="1"/>
  <c r="P831" i="1"/>
  <c r="O831" i="1"/>
  <c r="R831" i="1" s="1"/>
  <c r="S831" i="1" s="1"/>
  <c r="E831" i="1"/>
  <c r="D831" i="1"/>
  <c r="C831" i="1"/>
  <c r="P830" i="1"/>
  <c r="O830" i="1"/>
  <c r="U830" i="1" s="1"/>
  <c r="E830" i="1"/>
  <c r="D830" i="1"/>
  <c r="C830" i="1"/>
  <c r="U829" i="1"/>
  <c r="R829" i="1"/>
  <c r="S829" i="1" s="1"/>
  <c r="P829" i="1"/>
  <c r="O829" i="1"/>
  <c r="E829" i="1"/>
  <c r="D829" i="1"/>
  <c r="C829" i="1"/>
  <c r="U828" i="1"/>
  <c r="P828" i="1"/>
  <c r="O828" i="1"/>
  <c r="R828" i="1" s="1"/>
  <c r="S828" i="1" s="1"/>
  <c r="E828" i="1"/>
  <c r="D828" i="1"/>
  <c r="C828" i="1"/>
  <c r="U827" i="1"/>
  <c r="R827" i="1"/>
  <c r="S827" i="1" s="1"/>
  <c r="P827" i="1"/>
  <c r="O827" i="1"/>
  <c r="E827" i="1"/>
  <c r="D827" i="1"/>
  <c r="C827" i="1"/>
  <c r="P826" i="1"/>
  <c r="O826" i="1"/>
  <c r="U826" i="1" s="1"/>
  <c r="E826" i="1"/>
  <c r="D826" i="1"/>
  <c r="C826" i="1"/>
  <c r="P825" i="1"/>
  <c r="O825" i="1"/>
  <c r="U825" i="1" s="1"/>
  <c r="E825" i="1"/>
  <c r="D825" i="1"/>
  <c r="C825" i="1"/>
  <c r="U824" i="1"/>
  <c r="R824" i="1"/>
  <c r="S824" i="1" s="1"/>
  <c r="P824" i="1"/>
  <c r="O824" i="1"/>
  <c r="E824" i="1"/>
  <c r="D824" i="1"/>
  <c r="C824" i="1"/>
  <c r="U823" i="1"/>
  <c r="P823" i="1"/>
  <c r="O823" i="1"/>
  <c r="R823" i="1" s="1"/>
  <c r="S823" i="1" s="1"/>
  <c r="E823" i="1"/>
  <c r="D823" i="1"/>
  <c r="C823" i="1"/>
  <c r="U822" i="1"/>
  <c r="P822" i="1"/>
  <c r="R822" i="1" s="1"/>
  <c r="S822" i="1" s="1"/>
  <c r="O822" i="1"/>
  <c r="E822" i="1"/>
  <c r="D822" i="1"/>
  <c r="C822" i="1"/>
  <c r="P821" i="1"/>
  <c r="O821" i="1"/>
  <c r="U821" i="1" s="1"/>
  <c r="E821" i="1"/>
  <c r="D821" i="1"/>
  <c r="C821" i="1"/>
  <c r="P820" i="1"/>
  <c r="O820" i="1"/>
  <c r="U820" i="1" s="1"/>
  <c r="E820" i="1"/>
  <c r="D820" i="1"/>
  <c r="C820" i="1"/>
  <c r="R819" i="1"/>
  <c r="S819" i="1" s="1"/>
  <c r="P819" i="1"/>
  <c r="O819" i="1"/>
  <c r="U819" i="1" s="1"/>
  <c r="E819" i="1"/>
  <c r="D819" i="1"/>
  <c r="C819" i="1"/>
  <c r="U818" i="1"/>
  <c r="P818" i="1"/>
  <c r="R818" i="1" s="1"/>
  <c r="S818" i="1" s="1"/>
  <c r="O818" i="1"/>
  <c r="E818" i="1"/>
  <c r="D818" i="1"/>
  <c r="C818" i="1"/>
  <c r="P817" i="1"/>
  <c r="O817" i="1"/>
  <c r="E817" i="1"/>
  <c r="D817" i="1"/>
  <c r="C817" i="1"/>
  <c r="U816" i="1"/>
  <c r="P816" i="1"/>
  <c r="O816" i="1"/>
  <c r="R816" i="1" s="1"/>
  <c r="S816" i="1" s="1"/>
  <c r="E816" i="1"/>
  <c r="D816" i="1"/>
  <c r="C816" i="1"/>
  <c r="P815" i="1"/>
  <c r="O815" i="1"/>
  <c r="U815" i="1" s="1"/>
  <c r="E815" i="1"/>
  <c r="D815" i="1"/>
  <c r="C815" i="1"/>
  <c r="U814" i="1"/>
  <c r="P814" i="1"/>
  <c r="O814" i="1"/>
  <c r="R814" i="1" s="1"/>
  <c r="S814" i="1" s="1"/>
  <c r="E814" i="1"/>
  <c r="D814" i="1"/>
  <c r="C814" i="1"/>
  <c r="P813" i="1"/>
  <c r="O813" i="1"/>
  <c r="U813" i="1" s="1"/>
  <c r="E813" i="1"/>
  <c r="D813" i="1"/>
  <c r="C813" i="1"/>
  <c r="U812" i="1"/>
  <c r="R812" i="1"/>
  <c r="S812" i="1" s="1"/>
  <c r="P812" i="1"/>
  <c r="O812" i="1"/>
  <c r="E812" i="1"/>
  <c r="D812" i="1"/>
  <c r="C812" i="1"/>
  <c r="U811" i="1"/>
  <c r="P811" i="1"/>
  <c r="O811" i="1"/>
  <c r="R811" i="1" s="1"/>
  <c r="S811" i="1" s="1"/>
  <c r="E811" i="1"/>
  <c r="D811" i="1"/>
  <c r="C811" i="1"/>
  <c r="U810" i="1"/>
  <c r="S810" i="1"/>
  <c r="P810" i="1"/>
  <c r="R810" i="1" s="1"/>
  <c r="O810" i="1"/>
  <c r="E810" i="1"/>
  <c r="D810" i="1"/>
  <c r="C810" i="1"/>
  <c r="R809" i="1"/>
  <c r="S809" i="1" s="1"/>
  <c r="P809" i="1"/>
  <c r="O809" i="1"/>
  <c r="U809" i="1" s="1"/>
  <c r="E809" i="1"/>
  <c r="D809" i="1"/>
  <c r="C809" i="1"/>
  <c r="P808" i="1"/>
  <c r="O808" i="1"/>
  <c r="U808" i="1" s="1"/>
  <c r="E808" i="1"/>
  <c r="D808" i="1"/>
  <c r="C808" i="1"/>
  <c r="U807" i="1"/>
  <c r="R807" i="1"/>
  <c r="S807" i="1" s="1"/>
  <c r="P807" i="1"/>
  <c r="O807" i="1"/>
  <c r="E807" i="1"/>
  <c r="D807" i="1"/>
  <c r="C807" i="1"/>
  <c r="U806" i="1"/>
  <c r="S806" i="1"/>
  <c r="P806" i="1"/>
  <c r="O806" i="1"/>
  <c r="R806" i="1" s="1"/>
  <c r="E806" i="1"/>
  <c r="D806" i="1"/>
  <c r="C806" i="1"/>
  <c r="P805" i="1"/>
  <c r="O805" i="1"/>
  <c r="E805" i="1"/>
  <c r="D805" i="1"/>
  <c r="C805" i="1"/>
  <c r="P804" i="1"/>
  <c r="O804" i="1"/>
  <c r="U804" i="1" s="1"/>
  <c r="E804" i="1"/>
  <c r="D804" i="1"/>
  <c r="C804" i="1"/>
  <c r="U803" i="1"/>
  <c r="R803" i="1"/>
  <c r="S803" i="1" s="1"/>
  <c r="P803" i="1"/>
  <c r="O803" i="1"/>
  <c r="E803" i="1"/>
  <c r="D803" i="1"/>
  <c r="C803" i="1"/>
  <c r="R802" i="1"/>
  <c r="S802" i="1" s="1"/>
  <c r="P802" i="1"/>
  <c r="O802" i="1"/>
  <c r="U802" i="1" s="1"/>
  <c r="E802" i="1"/>
  <c r="D802" i="1"/>
  <c r="C802" i="1"/>
  <c r="P801" i="1"/>
  <c r="O801" i="1"/>
  <c r="R801" i="1" s="1"/>
  <c r="S801" i="1" s="1"/>
  <c r="E801" i="1"/>
  <c r="D801" i="1"/>
  <c r="C801" i="1"/>
  <c r="P800" i="1"/>
  <c r="O800" i="1"/>
  <c r="E800" i="1"/>
  <c r="D800" i="1"/>
  <c r="C800" i="1"/>
  <c r="U799" i="1"/>
  <c r="P799" i="1"/>
  <c r="O799" i="1"/>
  <c r="R799" i="1" s="1"/>
  <c r="S799" i="1" s="1"/>
  <c r="E799" i="1"/>
  <c r="D799" i="1"/>
  <c r="C799" i="1"/>
  <c r="P798" i="1"/>
  <c r="O798" i="1"/>
  <c r="E798" i="1"/>
  <c r="D798" i="1"/>
  <c r="C798" i="1"/>
  <c r="U797" i="1"/>
  <c r="R797" i="1"/>
  <c r="S797" i="1" s="1"/>
  <c r="P797" i="1"/>
  <c r="O797" i="1"/>
  <c r="E797" i="1"/>
  <c r="D797" i="1"/>
  <c r="C797" i="1"/>
  <c r="U796" i="1"/>
  <c r="P796" i="1"/>
  <c r="O796" i="1"/>
  <c r="R796" i="1" s="1"/>
  <c r="S796" i="1" s="1"/>
  <c r="E796" i="1"/>
  <c r="D796" i="1"/>
  <c r="C796" i="1"/>
  <c r="U795" i="1"/>
  <c r="R795" i="1"/>
  <c r="S795" i="1" s="1"/>
  <c r="P795" i="1"/>
  <c r="O795" i="1"/>
  <c r="E795" i="1"/>
  <c r="D795" i="1"/>
  <c r="C795" i="1"/>
  <c r="U794" i="1"/>
  <c r="S794" i="1"/>
  <c r="P794" i="1"/>
  <c r="R794" i="1" s="1"/>
  <c r="O794" i="1"/>
  <c r="E794" i="1"/>
  <c r="D794" i="1"/>
  <c r="C794" i="1"/>
  <c r="R793" i="1"/>
  <c r="S793" i="1" s="1"/>
  <c r="P793" i="1"/>
  <c r="O793" i="1"/>
  <c r="U793" i="1" s="1"/>
  <c r="E793" i="1"/>
  <c r="D793" i="1"/>
  <c r="C793" i="1"/>
  <c r="U792" i="1"/>
  <c r="R792" i="1"/>
  <c r="S792" i="1" s="1"/>
  <c r="P792" i="1"/>
  <c r="O792" i="1"/>
  <c r="E792" i="1"/>
  <c r="D792" i="1"/>
  <c r="C792" i="1"/>
  <c r="P791" i="1"/>
  <c r="O791" i="1"/>
  <c r="R791" i="1" s="1"/>
  <c r="S791" i="1" s="1"/>
  <c r="E791" i="1"/>
  <c r="D791" i="1"/>
  <c r="C791" i="1"/>
  <c r="U790" i="1"/>
  <c r="P790" i="1"/>
  <c r="O790" i="1"/>
  <c r="R790" i="1" s="1"/>
  <c r="S790" i="1" s="1"/>
  <c r="E790" i="1"/>
  <c r="D790" i="1"/>
  <c r="C790" i="1"/>
  <c r="P789" i="1"/>
  <c r="O789" i="1"/>
  <c r="U789" i="1" s="1"/>
  <c r="E789" i="1"/>
  <c r="D789" i="1"/>
  <c r="C789" i="1"/>
  <c r="R788" i="1"/>
  <c r="S788" i="1" s="1"/>
  <c r="P788" i="1"/>
  <c r="O788" i="1"/>
  <c r="U788" i="1" s="1"/>
  <c r="E788" i="1"/>
  <c r="D788" i="1"/>
  <c r="C788" i="1"/>
  <c r="R787" i="1"/>
  <c r="S787" i="1" s="1"/>
  <c r="P787" i="1"/>
  <c r="O787" i="1"/>
  <c r="U787" i="1" s="1"/>
  <c r="E787" i="1"/>
  <c r="D787" i="1"/>
  <c r="C787" i="1"/>
  <c r="U786" i="1"/>
  <c r="P786" i="1"/>
  <c r="R786" i="1" s="1"/>
  <c r="S786" i="1" s="1"/>
  <c r="O786" i="1"/>
  <c r="E786" i="1"/>
  <c r="D786" i="1"/>
  <c r="C786" i="1"/>
  <c r="P785" i="1"/>
  <c r="O785" i="1"/>
  <c r="E785" i="1"/>
  <c r="D785" i="1"/>
  <c r="C785" i="1"/>
  <c r="U784" i="1"/>
  <c r="P784" i="1"/>
  <c r="O784" i="1"/>
  <c r="R784" i="1" s="1"/>
  <c r="S784" i="1" s="1"/>
  <c r="E784" i="1"/>
  <c r="D784" i="1"/>
  <c r="C784" i="1"/>
  <c r="P783" i="1"/>
  <c r="O783" i="1"/>
  <c r="E783" i="1"/>
  <c r="D783" i="1"/>
  <c r="C783" i="1"/>
  <c r="U782" i="1"/>
  <c r="P782" i="1"/>
  <c r="O782" i="1"/>
  <c r="R782" i="1" s="1"/>
  <c r="S782" i="1" s="1"/>
  <c r="E782" i="1"/>
  <c r="D782" i="1"/>
  <c r="C782" i="1"/>
  <c r="R781" i="1"/>
  <c r="S781" i="1" s="1"/>
  <c r="P781" i="1"/>
  <c r="O781" i="1"/>
  <c r="U781" i="1" s="1"/>
  <c r="E781" i="1"/>
  <c r="D781" i="1"/>
  <c r="C781" i="1"/>
  <c r="U780" i="1"/>
  <c r="S780" i="1"/>
  <c r="R780" i="1"/>
  <c r="P780" i="1"/>
  <c r="O780" i="1"/>
  <c r="E780" i="1"/>
  <c r="D780" i="1"/>
  <c r="C780" i="1"/>
  <c r="U779" i="1"/>
  <c r="R779" i="1"/>
  <c r="S779" i="1" s="1"/>
  <c r="P779" i="1"/>
  <c r="O779" i="1"/>
  <c r="E779" i="1"/>
  <c r="D779" i="1"/>
  <c r="C779" i="1"/>
  <c r="U778" i="1"/>
  <c r="S778" i="1"/>
  <c r="R778" i="1"/>
  <c r="P778" i="1"/>
  <c r="O778" i="1"/>
  <c r="E778" i="1"/>
  <c r="D778" i="1"/>
  <c r="C778" i="1"/>
  <c r="U777" i="1"/>
  <c r="R777" i="1"/>
  <c r="S777" i="1" s="1"/>
  <c r="P777" i="1"/>
  <c r="O777" i="1"/>
  <c r="E777" i="1"/>
  <c r="D777" i="1"/>
  <c r="C777" i="1"/>
  <c r="U776" i="1"/>
  <c r="R776" i="1"/>
  <c r="S776" i="1" s="1"/>
  <c r="P776" i="1"/>
  <c r="O776" i="1"/>
  <c r="E776" i="1"/>
  <c r="D776" i="1"/>
  <c r="C776" i="1"/>
  <c r="U775" i="1"/>
  <c r="R775" i="1"/>
  <c r="S775" i="1" s="1"/>
  <c r="P775" i="1"/>
  <c r="O775" i="1"/>
  <c r="E775" i="1"/>
  <c r="D775" i="1"/>
  <c r="C775" i="1"/>
  <c r="U774" i="1"/>
  <c r="R774" i="1"/>
  <c r="S774" i="1" s="1"/>
  <c r="P774" i="1"/>
  <c r="O774" i="1"/>
  <c r="E774" i="1"/>
  <c r="D774" i="1"/>
  <c r="C774" i="1"/>
  <c r="U773" i="1"/>
  <c r="R773" i="1"/>
  <c r="S773" i="1" s="1"/>
  <c r="P773" i="1"/>
  <c r="O773" i="1"/>
  <c r="E773" i="1"/>
  <c r="D773" i="1"/>
  <c r="C773" i="1"/>
  <c r="U772" i="1"/>
  <c r="R772" i="1"/>
  <c r="S772" i="1" s="1"/>
  <c r="P772" i="1"/>
  <c r="O772" i="1"/>
  <c r="E772" i="1"/>
  <c r="D772" i="1"/>
  <c r="C772" i="1"/>
  <c r="U771" i="1"/>
  <c r="R771" i="1"/>
  <c r="S771" i="1" s="1"/>
  <c r="P771" i="1"/>
  <c r="O771" i="1"/>
  <c r="E771" i="1"/>
  <c r="D771" i="1"/>
  <c r="C771" i="1"/>
  <c r="U770" i="1"/>
  <c r="S770" i="1"/>
  <c r="R770" i="1"/>
  <c r="P770" i="1"/>
  <c r="O770" i="1"/>
  <c r="E770" i="1"/>
  <c r="D770" i="1"/>
  <c r="C770" i="1"/>
  <c r="U769" i="1"/>
  <c r="R769" i="1"/>
  <c r="S769" i="1" s="1"/>
  <c r="P769" i="1"/>
  <c r="O769" i="1"/>
  <c r="E769" i="1"/>
  <c r="D769" i="1"/>
  <c r="C769" i="1"/>
  <c r="U768" i="1"/>
  <c r="R768" i="1"/>
  <c r="S768" i="1" s="1"/>
  <c r="P768" i="1"/>
  <c r="O768" i="1"/>
  <c r="E768" i="1"/>
  <c r="D768" i="1"/>
  <c r="C768" i="1"/>
  <c r="U767" i="1"/>
  <c r="R767" i="1"/>
  <c r="S767" i="1" s="1"/>
  <c r="P767" i="1"/>
  <c r="O767" i="1"/>
  <c r="E767" i="1"/>
  <c r="D767" i="1"/>
  <c r="C767" i="1"/>
  <c r="U766" i="1"/>
  <c r="S766" i="1"/>
  <c r="R766" i="1"/>
  <c r="P766" i="1"/>
  <c r="O766" i="1"/>
  <c r="E766" i="1"/>
  <c r="D766" i="1"/>
  <c r="C766" i="1"/>
  <c r="U765" i="1"/>
  <c r="R765" i="1"/>
  <c r="S765" i="1" s="1"/>
  <c r="P765" i="1"/>
  <c r="O765" i="1"/>
  <c r="E765" i="1"/>
  <c r="D765" i="1"/>
  <c r="C765" i="1"/>
  <c r="U764" i="1"/>
  <c r="S764" i="1"/>
  <c r="R764" i="1"/>
  <c r="P764" i="1"/>
  <c r="O764" i="1"/>
  <c r="E764" i="1"/>
  <c r="D764" i="1"/>
  <c r="C764" i="1"/>
  <c r="U763" i="1"/>
  <c r="R763" i="1"/>
  <c r="S763" i="1" s="1"/>
  <c r="P763" i="1"/>
  <c r="O763" i="1"/>
  <c r="E763" i="1"/>
  <c r="D763" i="1"/>
  <c r="C763" i="1"/>
  <c r="U762" i="1"/>
  <c r="S762" i="1"/>
  <c r="R762" i="1"/>
  <c r="P762" i="1"/>
  <c r="O762" i="1"/>
  <c r="E762" i="1"/>
  <c r="D762" i="1"/>
  <c r="C762" i="1"/>
  <c r="U761" i="1"/>
  <c r="R761" i="1"/>
  <c r="S761" i="1" s="1"/>
  <c r="P761" i="1"/>
  <c r="O761" i="1"/>
  <c r="E761" i="1"/>
  <c r="D761" i="1"/>
  <c r="C761" i="1"/>
  <c r="U760" i="1"/>
  <c r="R760" i="1"/>
  <c r="S760" i="1" s="1"/>
  <c r="P760" i="1"/>
  <c r="O760" i="1"/>
  <c r="E760" i="1"/>
  <c r="D760" i="1"/>
  <c r="C760" i="1"/>
  <c r="U759" i="1"/>
  <c r="R759" i="1"/>
  <c r="S759" i="1" s="1"/>
  <c r="P759" i="1"/>
  <c r="O759" i="1"/>
  <c r="E759" i="1"/>
  <c r="D759" i="1"/>
  <c r="C759" i="1"/>
  <c r="U758" i="1"/>
  <c r="S758" i="1"/>
  <c r="R758" i="1"/>
  <c r="P758" i="1"/>
  <c r="O758" i="1"/>
  <c r="E758" i="1"/>
  <c r="D758" i="1"/>
  <c r="C758" i="1"/>
  <c r="U757" i="1"/>
  <c r="R757" i="1"/>
  <c r="S757" i="1" s="1"/>
  <c r="P757" i="1"/>
  <c r="O757" i="1"/>
  <c r="E757" i="1"/>
  <c r="D757" i="1"/>
  <c r="C757" i="1"/>
  <c r="U756" i="1"/>
  <c r="R756" i="1"/>
  <c r="S756" i="1" s="1"/>
  <c r="P756" i="1"/>
  <c r="O756" i="1"/>
  <c r="E756" i="1"/>
  <c r="D756" i="1"/>
  <c r="C756" i="1"/>
  <c r="U755" i="1"/>
  <c r="R755" i="1"/>
  <c r="S755" i="1" s="1"/>
  <c r="P755" i="1"/>
  <c r="O755" i="1"/>
  <c r="E755" i="1"/>
  <c r="D755" i="1"/>
  <c r="C755" i="1"/>
  <c r="U754" i="1"/>
  <c r="S754" i="1"/>
  <c r="R754" i="1"/>
  <c r="P754" i="1"/>
  <c r="O754" i="1"/>
  <c r="E754" i="1"/>
  <c r="D754" i="1"/>
  <c r="C754" i="1"/>
  <c r="U753" i="1"/>
  <c r="R753" i="1"/>
  <c r="S753" i="1" s="1"/>
  <c r="P753" i="1"/>
  <c r="O753" i="1"/>
  <c r="E753" i="1"/>
  <c r="D753" i="1"/>
  <c r="C753" i="1"/>
  <c r="U752" i="1"/>
  <c r="R752" i="1"/>
  <c r="S752" i="1" s="1"/>
  <c r="P752" i="1"/>
  <c r="O752" i="1"/>
  <c r="E752" i="1"/>
  <c r="D752" i="1"/>
  <c r="C752" i="1"/>
  <c r="U751" i="1"/>
  <c r="R751" i="1"/>
  <c r="S751" i="1" s="1"/>
  <c r="P751" i="1"/>
  <c r="O751" i="1"/>
  <c r="E751" i="1"/>
  <c r="D751" i="1"/>
  <c r="C751" i="1"/>
  <c r="U750" i="1"/>
  <c r="R750" i="1"/>
  <c r="S750" i="1" s="1"/>
  <c r="P750" i="1"/>
  <c r="O750" i="1"/>
  <c r="E750" i="1"/>
  <c r="D750" i="1"/>
  <c r="C750" i="1"/>
  <c r="U749" i="1"/>
  <c r="R749" i="1"/>
  <c r="S749" i="1" s="1"/>
  <c r="P749" i="1"/>
  <c r="O749" i="1"/>
  <c r="E749" i="1"/>
  <c r="D749" i="1"/>
  <c r="C749" i="1"/>
  <c r="U748" i="1"/>
  <c r="S748" i="1"/>
  <c r="R748" i="1"/>
  <c r="P748" i="1"/>
  <c r="O748" i="1"/>
  <c r="E748" i="1"/>
  <c r="D748" i="1"/>
  <c r="C748" i="1"/>
  <c r="U747" i="1"/>
  <c r="R747" i="1"/>
  <c r="S747" i="1" s="1"/>
  <c r="P747" i="1"/>
  <c r="O747" i="1"/>
  <c r="E747" i="1"/>
  <c r="D747" i="1"/>
  <c r="C747" i="1"/>
  <c r="U746" i="1"/>
  <c r="S746" i="1"/>
  <c r="R746" i="1"/>
  <c r="P746" i="1"/>
  <c r="O746" i="1"/>
  <c r="E746" i="1"/>
  <c r="D746" i="1"/>
  <c r="C746" i="1"/>
  <c r="U745" i="1"/>
  <c r="R745" i="1"/>
  <c r="S745" i="1" s="1"/>
  <c r="P745" i="1"/>
  <c r="O745" i="1"/>
  <c r="E745" i="1"/>
  <c r="D745" i="1"/>
  <c r="C745" i="1"/>
  <c r="U744" i="1"/>
  <c r="R744" i="1"/>
  <c r="S744" i="1" s="1"/>
  <c r="P744" i="1"/>
  <c r="O744" i="1"/>
  <c r="E744" i="1"/>
  <c r="D744" i="1"/>
  <c r="C744" i="1"/>
  <c r="U743" i="1"/>
  <c r="R743" i="1"/>
  <c r="S743" i="1" s="1"/>
  <c r="P743" i="1"/>
  <c r="O743" i="1"/>
  <c r="E743" i="1"/>
  <c r="D743" i="1"/>
  <c r="C743" i="1"/>
  <c r="U742" i="1"/>
  <c r="R742" i="1"/>
  <c r="S742" i="1" s="1"/>
  <c r="P742" i="1"/>
  <c r="O742" i="1"/>
  <c r="E742" i="1"/>
  <c r="D742" i="1"/>
  <c r="C742" i="1"/>
  <c r="U741" i="1"/>
  <c r="R741" i="1"/>
  <c r="S741" i="1" s="1"/>
  <c r="P741" i="1"/>
  <c r="O741" i="1"/>
  <c r="E741" i="1"/>
  <c r="D741" i="1"/>
  <c r="C741" i="1"/>
  <c r="U740" i="1"/>
  <c r="R740" i="1"/>
  <c r="S740" i="1" s="1"/>
  <c r="P740" i="1"/>
  <c r="O740" i="1"/>
  <c r="E740" i="1"/>
  <c r="D740" i="1"/>
  <c r="C740" i="1"/>
  <c r="P739" i="1"/>
  <c r="O739" i="1"/>
  <c r="U739" i="1" s="1"/>
  <c r="E739" i="1"/>
  <c r="D739" i="1"/>
  <c r="C739" i="1"/>
  <c r="U738" i="1"/>
  <c r="S738" i="1"/>
  <c r="R738" i="1"/>
  <c r="P738" i="1"/>
  <c r="O738" i="1"/>
  <c r="E738" i="1"/>
  <c r="D738" i="1"/>
  <c r="C738" i="1"/>
  <c r="P737" i="1"/>
  <c r="O737" i="1"/>
  <c r="U737" i="1" s="1"/>
  <c r="E737" i="1"/>
  <c r="D737" i="1"/>
  <c r="C737" i="1"/>
  <c r="U736" i="1"/>
  <c r="R736" i="1"/>
  <c r="S736" i="1" s="1"/>
  <c r="P736" i="1"/>
  <c r="O736" i="1"/>
  <c r="E736" i="1"/>
  <c r="D736" i="1"/>
  <c r="C736" i="1"/>
  <c r="P735" i="1"/>
  <c r="O735" i="1"/>
  <c r="U735" i="1" s="1"/>
  <c r="E735" i="1"/>
  <c r="D735" i="1"/>
  <c r="C735" i="1"/>
  <c r="U734" i="1"/>
  <c r="S734" i="1"/>
  <c r="R734" i="1"/>
  <c r="P734" i="1"/>
  <c r="O734" i="1"/>
  <c r="E734" i="1"/>
  <c r="D734" i="1"/>
  <c r="C734" i="1"/>
  <c r="P733" i="1"/>
  <c r="O733" i="1"/>
  <c r="U733" i="1" s="1"/>
  <c r="E733" i="1"/>
  <c r="D733" i="1"/>
  <c r="C733" i="1"/>
  <c r="U732" i="1"/>
  <c r="S732" i="1"/>
  <c r="R732" i="1"/>
  <c r="P732" i="1"/>
  <c r="O732" i="1"/>
  <c r="E732" i="1"/>
  <c r="D732" i="1"/>
  <c r="C732" i="1"/>
  <c r="U731" i="1"/>
  <c r="R731" i="1"/>
  <c r="S731" i="1" s="1"/>
  <c r="P731" i="1"/>
  <c r="O731" i="1"/>
  <c r="E731" i="1"/>
  <c r="D731" i="1"/>
  <c r="C731" i="1"/>
  <c r="U730" i="1"/>
  <c r="S730" i="1"/>
  <c r="R730" i="1"/>
  <c r="P730" i="1"/>
  <c r="O730" i="1"/>
  <c r="E730" i="1"/>
  <c r="D730" i="1"/>
  <c r="C730" i="1"/>
  <c r="U729" i="1"/>
  <c r="R729" i="1"/>
  <c r="S729" i="1" s="1"/>
  <c r="P729" i="1"/>
  <c r="O729" i="1"/>
  <c r="E729" i="1"/>
  <c r="D729" i="1"/>
  <c r="C729" i="1"/>
  <c r="U728" i="1"/>
  <c r="R728" i="1"/>
  <c r="S728" i="1" s="1"/>
  <c r="P728" i="1"/>
  <c r="O728" i="1"/>
  <c r="E728" i="1"/>
  <c r="D728" i="1"/>
  <c r="C728" i="1"/>
  <c r="R727" i="1"/>
  <c r="S727" i="1" s="1"/>
  <c r="P727" i="1"/>
  <c r="O727" i="1"/>
  <c r="U727" i="1" s="1"/>
  <c r="E727" i="1"/>
  <c r="D727" i="1"/>
  <c r="C727" i="1"/>
  <c r="U726" i="1"/>
  <c r="S726" i="1"/>
  <c r="R726" i="1"/>
  <c r="P726" i="1"/>
  <c r="O726" i="1"/>
  <c r="E726" i="1"/>
  <c r="D726" i="1"/>
  <c r="C726" i="1"/>
  <c r="P725" i="1"/>
  <c r="O725" i="1"/>
  <c r="U725" i="1" s="1"/>
  <c r="E725" i="1"/>
  <c r="D725" i="1"/>
  <c r="C725" i="1"/>
  <c r="U724" i="1"/>
  <c r="R724" i="1"/>
  <c r="S724" i="1" s="1"/>
  <c r="P724" i="1"/>
  <c r="O724" i="1"/>
  <c r="E724" i="1"/>
  <c r="D724" i="1"/>
  <c r="C724" i="1"/>
  <c r="P723" i="1"/>
  <c r="O723" i="1"/>
  <c r="U723" i="1" s="1"/>
  <c r="E723" i="1"/>
  <c r="D723" i="1"/>
  <c r="C723" i="1"/>
  <c r="U722" i="1"/>
  <c r="S722" i="1"/>
  <c r="R722" i="1"/>
  <c r="P722" i="1"/>
  <c r="O722" i="1"/>
  <c r="E722" i="1"/>
  <c r="D722" i="1"/>
  <c r="C722" i="1"/>
  <c r="P721" i="1"/>
  <c r="O721" i="1"/>
  <c r="U721" i="1" s="1"/>
  <c r="E721" i="1"/>
  <c r="D721" i="1"/>
  <c r="C721" i="1"/>
  <c r="U720" i="1"/>
  <c r="R720" i="1"/>
  <c r="S720" i="1" s="1"/>
  <c r="P720" i="1"/>
  <c r="O720" i="1"/>
  <c r="E720" i="1"/>
  <c r="D720" i="1"/>
  <c r="C720" i="1"/>
  <c r="P719" i="1"/>
  <c r="O719" i="1"/>
  <c r="U719" i="1" s="1"/>
  <c r="E719" i="1"/>
  <c r="D719" i="1"/>
  <c r="C719" i="1"/>
  <c r="U718" i="1"/>
  <c r="R718" i="1"/>
  <c r="S718" i="1" s="1"/>
  <c r="P718" i="1"/>
  <c r="O718" i="1"/>
  <c r="E718" i="1"/>
  <c r="D718" i="1"/>
  <c r="C718" i="1"/>
  <c r="U717" i="1"/>
  <c r="P717" i="1"/>
  <c r="O717" i="1"/>
  <c r="R717" i="1" s="1"/>
  <c r="S717" i="1" s="1"/>
  <c r="E717" i="1"/>
  <c r="D717" i="1"/>
  <c r="C717" i="1"/>
  <c r="U716" i="1"/>
  <c r="S716" i="1"/>
  <c r="R716" i="1"/>
  <c r="P716" i="1"/>
  <c r="O716" i="1"/>
  <c r="E716" i="1"/>
  <c r="D716" i="1"/>
  <c r="C716" i="1"/>
  <c r="U715" i="1"/>
  <c r="R715" i="1"/>
  <c r="S715" i="1" s="1"/>
  <c r="P715" i="1"/>
  <c r="O715" i="1"/>
  <c r="E715" i="1"/>
  <c r="D715" i="1"/>
  <c r="C715" i="1"/>
  <c r="U714" i="1"/>
  <c r="S714" i="1"/>
  <c r="R714" i="1"/>
  <c r="P714" i="1"/>
  <c r="O714" i="1"/>
  <c r="E714" i="1"/>
  <c r="D714" i="1"/>
  <c r="C714" i="1"/>
  <c r="U713" i="1"/>
  <c r="R713" i="1"/>
  <c r="S713" i="1" s="1"/>
  <c r="P713" i="1"/>
  <c r="O713" i="1"/>
  <c r="E713" i="1"/>
  <c r="D713" i="1"/>
  <c r="C713" i="1"/>
  <c r="U712" i="1"/>
  <c r="R712" i="1"/>
  <c r="S712" i="1" s="1"/>
  <c r="P712" i="1"/>
  <c r="O712" i="1"/>
  <c r="E712" i="1"/>
  <c r="D712" i="1"/>
  <c r="C712" i="1"/>
  <c r="U711" i="1"/>
  <c r="R711" i="1"/>
  <c r="S711" i="1" s="1"/>
  <c r="P711" i="1"/>
  <c r="O711" i="1"/>
  <c r="E711" i="1"/>
  <c r="D711" i="1"/>
  <c r="C711" i="1"/>
  <c r="U710" i="1"/>
  <c r="R710" i="1"/>
  <c r="S710" i="1" s="1"/>
  <c r="P710" i="1"/>
  <c r="O710" i="1"/>
  <c r="E710" i="1"/>
  <c r="D710" i="1"/>
  <c r="C710" i="1"/>
  <c r="P709" i="1"/>
  <c r="O709" i="1"/>
  <c r="U709" i="1" s="1"/>
  <c r="E709" i="1"/>
  <c r="D709" i="1"/>
  <c r="C709" i="1"/>
  <c r="U708" i="1"/>
  <c r="R708" i="1"/>
  <c r="S708" i="1" s="1"/>
  <c r="P708" i="1"/>
  <c r="O708" i="1"/>
  <c r="E708" i="1"/>
  <c r="D708" i="1"/>
  <c r="C708" i="1"/>
  <c r="P707" i="1"/>
  <c r="O707" i="1"/>
  <c r="U707" i="1" s="1"/>
  <c r="E707" i="1"/>
  <c r="D707" i="1"/>
  <c r="C707" i="1"/>
  <c r="U706" i="1"/>
  <c r="S706" i="1"/>
  <c r="R706" i="1"/>
  <c r="P706" i="1"/>
  <c r="O706" i="1"/>
  <c r="E706" i="1"/>
  <c r="D706" i="1"/>
  <c r="C706" i="1"/>
  <c r="P705" i="1"/>
  <c r="O705" i="1"/>
  <c r="U705" i="1" s="1"/>
  <c r="E705" i="1"/>
  <c r="D705" i="1"/>
  <c r="C705" i="1"/>
  <c r="U704" i="1"/>
  <c r="R704" i="1"/>
  <c r="S704" i="1" s="1"/>
  <c r="P704" i="1"/>
  <c r="O704" i="1"/>
  <c r="E704" i="1"/>
  <c r="D704" i="1"/>
  <c r="C704" i="1"/>
  <c r="P703" i="1"/>
  <c r="O703" i="1"/>
  <c r="U703" i="1" s="1"/>
  <c r="E703" i="1"/>
  <c r="D703" i="1"/>
  <c r="C703" i="1"/>
  <c r="U702" i="1"/>
  <c r="S702" i="1"/>
  <c r="R702" i="1"/>
  <c r="P702" i="1"/>
  <c r="O702" i="1"/>
  <c r="E702" i="1"/>
  <c r="D702" i="1"/>
  <c r="C702" i="1"/>
  <c r="U701" i="1"/>
  <c r="P701" i="1"/>
  <c r="O701" i="1"/>
  <c r="R701" i="1" s="1"/>
  <c r="S701" i="1" s="1"/>
  <c r="E701" i="1"/>
  <c r="D701" i="1"/>
  <c r="C701" i="1"/>
  <c r="U700" i="1"/>
  <c r="S700" i="1"/>
  <c r="R700" i="1"/>
  <c r="P700" i="1"/>
  <c r="O700" i="1"/>
  <c r="E700" i="1"/>
  <c r="D700" i="1"/>
  <c r="C700" i="1"/>
  <c r="U699" i="1"/>
  <c r="R699" i="1"/>
  <c r="S699" i="1" s="1"/>
  <c r="P699" i="1"/>
  <c r="O699" i="1"/>
  <c r="E699" i="1"/>
  <c r="D699" i="1"/>
  <c r="C699" i="1"/>
  <c r="U698" i="1"/>
  <c r="S698" i="1"/>
  <c r="R698" i="1"/>
  <c r="P698" i="1"/>
  <c r="O698" i="1"/>
  <c r="E698" i="1"/>
  <c r="D698" i="1"/>
  <c r="C698" i="1"/>
  <c r="U697" i="1"/>
  <c r="R697" i="1"/>
  <c r="S697" i="1" s="1"/>
  <c r="P697" i="1"/>
  <c r="O697" i="1"/>
  <c r="E697" i="1"/>
  <c r="D697" i="1"/>
  <c r="C697" i="1"/>
  <c r="U696" i="1"/>
  <c r="R696" i="1"/>
  <c r="S696" i="1" s="1"/>
  <c r="P696" i="1"/>
  <c r="O696" i="1"/>
  <c r="E696" i="1"/>
  <c r="D696" i="1"/>
  <c r="C696" i="1"/>
  <c r="R695" i="1"/>
  <c r="S695" i="1" s="1"/>
  <c r="P695" i="1"/>
  <c r="O695" i="1"/>
  <c r="U695" i="1" s="1"/>
  <c r="E695" i="1"/>
  <c r="D695" i="1"/>
  <c r="C695" i="1"/>
  <c r="U694" i="1"/>
  <c r="R694" i="1"/>
  <c r="S694" i="1" s="1"/>
  <c r="P694" i="1"/>
  <c r="O694" i="1"/>
  <c r="E694" i="1"/>
  <c r="D694" i="1"/>
  <c r="C694" i="1"/>
  <c r="P693" i="1"/>
  <c r="O693" i="1"/>
  <c r="U693" i="1" s="1"/>
  <c r="E693" i="1"/>
  <c r="D693" i="1"/>
  <c r="C693" i="1"/>
  <c r="U692" i="1"/>
  <c r="R692" i="1"/>
  <c r="S692" i="1" s="1"/>
  <c r="P692" i="1"/>
  <c r="O692" i="1"/>
  <c r="E692" i="1"/>
  <c r="D692" i="1"/>
  <c r="C692" i="1"/>
  <c r="P691" i="1"/>
  <c r="O691" i="1"/>
  <c r="U691" i="1" s="1"/>
  <c r="E691" i="1"/>
  <c r="D691" i="1"/>
  <c r="C691" i="1"/>
  <c r="U690" i="1"/>
  <c r="S690" i="1"/>
  <c r="R690" i="1"/>
  <c r="P690" i="1"/>
  <c r="O690" i="1"/>
  <c r="E690" i="1"/>
  <c r="D690" i="1"/>
  <c r="C690" i="1"/>
  <c r="P689" i="1"/>
  <c r="O689" i="1"/>
  <c r="U689" i="1" s="1"/>
  <c r="E689" i="1"/>
  <c r="D689" i="1"/>
  <c r="C689" i="1"/>
  <c r="U688" i="1"/>
  <c r="R688" i="1"/>
  <c r="S688" i="1" s="1"/>
  <c r="P688" i="1"/>
  <c r="O688" i="1"/>
  <c r="E688" i="1"/>
  <c r="D688" i="1"/>
  <c r="C688" i="1"/>
  <c r="P687" i="1"/>
  <c r="O687" i="1"/>
  <c r="U687" i="1" s="1"/>
  <c r="E687" i="1"/>
  <c r="D687" i="1"/>
  <c r="C687" i="1"/>
  <c r="U686" i="1"/>
  <c r="R686" i="1"/>
  <c r="S686" i="1" s="1"/>
  <c r="P686" i="1"/>
  <c r="O686" i="1"/>
  <c r="E686" i="1"/>
  <c r="D686" i="1"/>
  <c r="C686" i="1"/>
  <c r="U685" i="1"/>
  <c r="P685" i="1"/>
  <c r="O685" i="1"/>
  <c r="R685" i="1" s="1"/>
  <c r="S685" i="1" s="1"/>
  <c r="E685" i="1"/>
  <c r="D685" i="1"/>
  <c r="C685" i="1"/>
  <c r="U684" i="1"/>
  <c r="P684" i="1"/>
  <c r="O684" i="1"/>
  <c r="R684" i="1" s="1"/>
  <c r="S684" i="1" s="1"/>
  <c r="E684" i="1"/>
  <c r="D684" i="1"/>
  <c r="C684" i="1"/>
  <c r="U683" i="1"/>
  <c r="R683" i="1"/>
  <c r="S683" i="1" s="1"/>
  <c r="P683" i="1"/>
  <c r="O683" i="1"/>
  <c r="E683" i="1"/>
  <c r="D683" i="1"/>
  <c r="C683" i="1"/>
  <c r="U682" i="1"/>
  <c r="S682" i="1"/>
  <c r="R682" i="1"/>
  <c r="P682" i="1"/>
  <c r="O682" i="1"/>
  <c r="E682" i="1"/>
  <c r="D682" i="1"/>
  <c r="C682" i="1"/>
  <c r="U681" i="1"/>
  <c r="R681" i="1"/>
  <c r="S681" i="1" s="1"/>
  <c r="P681" i="1"/>
  <c r="O681" i="1"/>
  <c r="E681" i="1"/>
  <c r="D681" i="1"/>
  <c r="C681" i="1"/>
  <c r="U680" i="1"/>
  <c r="R680" i="1"/>
  <c r="S680" i="1" s="1"/>
  <c r="P680" i="1"/>
  <c r="O680" i="1"/>
  <c r="E680" i="1"/>
  <c r="D680" i="1"/>
  <c r="C680" i="1"/>
  <c r="U679" i="1"/>
  <c r="R679" i="1"/>
  <c r="S679" i="1" s="1"/>
  <c r="P679" i="1"/>
  <c r="O679" i="1"/>
  <c r="E679" i="1"/>
  <c r="D679" i="1"/>
  <c r="C679" i="1"/>
  <c r="R678" i="1"/>
  <c r="S678" i="1" s="1"/>
  <c r="P678" i="1"/>
  <c r="O678" i="1"/>
  <c r="U678" i="1" s="1"/>
  <c r="E678" i="1"/>
  <c r="D678" i="1"/>
  <c r="C678" i="1"/>
  <c r="P677" i="1"/>
  <c r="O677" i="1"/>
  <c r="U677" i="1" s="1"/>
  <c r="E677" i="1"/>
  <c r="D677" i="1"/>
  <c r="C677" i="1"/>
  <c r="P676" i="1"/>
  <c r="O676" i="1"/>
  <c r="U676" i="1" s="1"/>
  <c r="E676" i="1"/>
  <c r="D676" i="1"/>
  <c r="C676" i="1"/>
  <c r="P675" i="1"/>
  <c r="O675" i="1"/>
  <c r="U675" i="1" s="1"/>
  <c r="E675" i="1"/>
  <c r="D675" i="1"/>
  <c r="C675" i="1"/>
  <c r="P674" i="1"/>
  <c r="O674" i="1"/>
  <c r="U674" i="1" s="1"/>
  <c r="E674" i="1"/>
  <c r="D674" i="1"/>
  <c r="C674" i="1"/>
  <c r="P673" i="1"/>
  <c r="O673" i="1"/>
  <c r="U673" i="1" s="1"/>
  <c r="E673" i="1"/>
  <c r="D673" i="1"/>
  <c r="C673" i="1"/>
  <c r="P672" i="1"/>
  <c r="O672" i="1"/>
  <c r="U672" i="1" s="1"/>
  <c r="E672" i="1"/>
  <c r="D672" i="1"/>
  <c r="C672" i="1"/>
  <c r="P671" i="1"/>
  <c r="O671" i="1"/>
  <c r="U671" i="1" s="1"/>
  <c r="E671" i="1"/>
  <c r="D671" i="1"/>
  <c r="C671" i="1"/>
  <c r="U670" i="1"/>
  <c r="P670" i="1"/>
  <c r="O670" i="1"/>
  <c r="R670" i="1" s="1"/>
  <c r="S670" i="1" s="1"/>
  <c r="E670" i="1"/>
  <c r="D670" i="1"/>
  <c r="C670" i="1"/>
  <c r="U669" i="1"/>
  <c r="P669" i="1"/>
  <c r="O669" i="1"/>
  <c r="R669" i="1" s="1"/>
  <c r="S669" i="1" s="1"/>
  <c r="E669" i="1"/>
  <c r="D669" i="1"/>
  <c r="C669" i="1"/>
  <c r="U668" i="1"/>
  <c r="P668" i="1"/>
  <c r="O668" i="1"/>
  <c r="R668" i="1" s="1"/>
  <c r="S668" i="1" s="1"/>
  <c r="E668" i="1"/>
  <c r="D668" i="1"/>
  <c r="C668" i="1"/>
  <c r="U667" i="1"/>
  <c r="R667" i="1"/>
  <c r="S667" i="1" s="1"/>
  <c r="P667" i="1"/>
  <c r="O667" i="1"/>
  <c r="E667" i="1"/>
  <c r="D667" i="1"/>
  <c r="C667" i="1"/>
  <c r="U666" i="1"/>
  <c r="S666" i="1"/>
  <c r="R666" i="1"/>
  <c r="P666" i="1"/>
  <c r="O666" i="1"/>
  <c r="E666" i="1"/>
  <c r="D666" i="1"/>
  <c r="C666" i="1"/>
  <c r="U665" i="1"/>
  <c r="R665" i="1"/>
  <c r="S665" i="1" s="1"/>
  <c r="P665" i="1"/>
  <c r="O665" i="1"/>
  <c r="E665" i="1"/>
  <c r="D665" i="1"/>
  <c r="C665" i="1"/>
  <c r="U664" i="1"/>
  <c r="R664" i="1"/>
  <c r="S664" i="1" s="1"/>
  <c r="P664" i="1"/>
  <c r="O664" i="1"/>
  <c r="E664" i="1"/>
  <c r="D664" i="1"/>
  <c r="C664" i="1"/>
  <c r="R663" i="1"/>
  <c r="S663" i="1" s="1"/>
  <c r="P663" i="1"/>
  <c r="O663" i="1"/>
  <c r="U663" i="1" s="1"/>
  <c r="E663" i="1"/>
  <c r="D663" i="1"/>
  <c r="C663" i="1"/>
  <c r="P662" i="1"/>
  <c r="R662" i="1" s="1"/>
  <c r="S662" i="1" s="1"/>
  <c r="O662" i="1"/>
  <c r="U662" i="1" s="1"/>
  <c r="E662" i="1"/>
  <c r="D662" i="1"/>
  <c r="C662" i="1"/>
  <c r="P661" i="1"/>
  <c r="O661" i="1"/>
  <c r="E661" i="1"/>
  <c r="D661" i="1"/>
  <c r="C661" i="1"/>
  <c r="P660" i="1"/>
  <c r="O660" i="1"/>
  <c r="E660" i="1"/>
  <c r="D660" i="1"/>
  <c r="C660" i="1"/>
  <c r="P659" i="1"/>
  <c r="O659" i="1"/>
  <c r="U659" i="1" s="1"/>
  <c r="E659" i="1"/>
  <c r="D659" i="1"/>
  <c r="C659" i="1"/>
  <c r="P658" i="1"/>
  <c r="O658" i="1"/>
  <c r="U658" i="1" s="1"/>
  <c r="E658" i="1"/>
  <c r="D658" i="1"/>
  <c r="C658" i="1"/>
  <c r="P657" i="1"/>
  <c r="O657" i="1"/>
  <c r="U657" i="1" s="1"/>
  <c r="E657" i="1"/>
  <c r="D657" i="1"/>
  <c r="C657" i="1"/>
  <c r="P656" i="1"/>
  <c r="O656" i="1"/>
  <c r="U656" i="1" s="1"/>
  <c r="E656" i="1"/>
  <c r="D656" i="1"/>
  <c r="C656" i="1"/>
  <c r="U655" i="1"/>
  <c r="P655" i="1"/>
  <c r="O655" i="1"/>
  <c r="R655" i="1" s="1"/>
  <c r="S655" i="1" s="1"/>
  <c r="E655" i="1"/>
  <c r="D655" i="1"/>
  <c r="C655" i="1"/>
  <c r="U654" i="1"/>
  <c r="P654" i="1"/>
  <c r="O654" i="1"/>
  <c r="R654" i="1" s="1"/>
  <c r="S654" i="1" s="1"/>
  <c r="E654" i="1"/>
  <c r="D654" i="1"/>
  <c r="C654" i="1"/>
  <c r="U653" i="1"/>
  <c r="P653" i="1"/>
  <c r="O653" i="1"/>
  <c r="R653" i="1" s="1"/>
  <c r="S653" i="1" s="1"/>
  <c r="E653" i="1"/>
  <c r="D653" i="1"/>
  <c r="C653" i="1"/>
  <c r="U652" i="1"/>
  <c r="P652" i="1"/>
  <c r="O652" i="1"/>
  <c r="R652" i="1" s="1"/>
  <c r="S652" i="1" s="1"/>
  <c r="E652" i="1"/>
  <c r="D652" i="1"/>
  <c r="C652" i="1"/>
  <c r="U651" i="1"/>
  <c r="R651" i="1"/>
  <c r="S651" i="1" s="1"/>
  <c r="P651" i="1"/>
  <c r="O651" i="1"/>
  <c r="E651" i="1"/>
  <c r="D651" i="1"/>
  <c r="C651" i="1"/>
  <c r="U650" i="1"/>
  <c r="S650" i="1"/>
  <c r="R650" i="1"/>
  <c r="P650" i="1"/>
  <c r="O650" i="1"/>
  <c r="E650" i="1"/>
  <c r="D650" i="1"/>
  <c r="C650" i="1"/>
  <c r="U649" i="1"/>
  <c r="R649" i="1"/>
  <c r="S649" i="1" s="1"/>
  <c r="P649" i="1"/>
  <c r="O649" i="1"/>
  <c r="E649" i="1"/>
  <c r="D649" i="1"/>
  <c r="C649" i="1"/>
  <c r="U648" i="1"/>
  <c r="R648" i="1"/>
  <c r="S648" i="1" s="1"/>
  <c r="P648" i="1"/>
  <c r="O648" i="1"/>
  <c r="E648" i="1"/>
  <c r="D648" i="1"/>
  <c r="C648" i="1"/>
  <c r="U647" i="1"/>
  <c r="R647" i="1"/>
  <c r="S647" i="1" s="1"/>
  <c r="P647" i="1"/>
  <c r="O647" i="1"/>
  <c r="E647" i="1"/>
  <c r="D647" i="1"/>
  <c r="C647" i="1"/>
  <c r="P646" i="1"/>
  <c r="R646" i="1" s="1"/>
  <c r="S646" i="1" s="1"/>
  <c r="O646" i="1"/>
  <c r="U646" i="1" s="1"/>
  <c r="E646" i="1"/>
  <c r="D646" i="1"/>
  <c r="C646" i="1"/>
  <c r="P645" i="1"/>
  <c r="O645" i="1"/>
  <c r="E645" i="1"/>
  <c r="D645" i="1"/>
  <c r="C645" i="1"/>
  <c r="P644" i="1"/>
  <c r="O644" i="1"/>
  <c r="E644" i="1"/>
  <c r="D644" i="1"/>
  <c r="C644" i="1"/>
  <c r="P643" i="1"/>
  <c r="O643" i="1"/>
  <c r="E643" i="1"/>
  <c r="D643" i="1"/>
  <c r="C643" i="1"/>
  <c r="P642" i="1"/>
  <c r="O642" i="1"/>
  <c r="E642" i="1"/>
  <c r="D642" i="1"/>
  <c r="C642" i="1"/>
  <c r="P641" i="1"/>
  <c r="O641" i="1"/>
  <c r="U641" i="1" s="1"/>
  <c r="E641" i="1"/>
  <c r="D641" i="1"/>
  <c r="C641" i="1"/>
  <c r="P640" i="1"/>
  <c r="O640" i="1"/>
  <c r="U640" i="1" s="1"/>
  <c r="E640" i="1"/>
  <c r="D640" i="1"/>
  <c r="C640" i="1"/>
  <c r="P639" i="1"/>
  <c r="O639" i="1"/>
  <c r="U639" i="1" s="1"/>
  <c r="E639" i="1"/>
  <c r="D639" i="1"/>
  <c r="C639" i="1"/>
  <c r="U638" i="1"/>
  <c r="P638" i="1"/>
  <c r="O638" i="1"/>
  <c r="R638" i="1" s="1"/>
  <c r="S638" i="1" s="1"/>
  <c r="E638" i="1"/>
  <c r="D638" i="1"/>
  <c r="C638" i="1"/>
  <c r="U637" i="1"/>
  <c r="P637" i="1"/>
  <c r="O637" i="1"/>
  <c r="R637" i="1" s="1"/>
  <c r="S637" i="1" s="1"/>
  <c r="E637" i="1"/>
  <c r="D637" i="1"/>
  <c r="C637" i="1"/>
  <c r="U636" i="1"/>
  <c r="P636" i="1"/>
  <c r="O636" i="1"/>
  <c r="R636" i="1" s="1"/>
  <c r="S636" i="1" s="1"/>
  <c r="E636" i="1"/>
  <c r="D636" i="1"/>
  <c r="C636" i="1"/>
  <c r="U635" i="1"/>
  <c r="P635" i="1"/>
  <c r="O635" i="1"/>
  <c r="R635" i="1" s="1"/>
  <c r="S635" i="1" s="1"/>
  <c r="E635" i="1"/>
  <c r="D635" i="1"/>
  <c r="C635" i="1"/>
  <c r="U634" i="1"/>
  <c r="P634" i="1"/>
  <c r="O634" i="1"/>
  <c r="R634" i="1" s="1"/>
  <c r="S634" i="1" s="1"/>
  <c r="E634" i="1"/>
  <c r="D634" i="1"/>
  <c r="C634" i="1"/>
  <c r="U633" i="1"/>
  <c r="P633" i="1"/>
  <c r="O633" i="1"/>
  <c r="R633" i="1" s="1"/>
  <c r="S633" i="1" s="1"/>
  <c r="E633" i="1"/>
  <c r="D633" i="1"/>
  <c r="C633" i="1"/>
  <c r="U632" i="1"/>
  <c r="P632" i="1"/>
  <c r="O632" i="1"/>
  <c r="R632" i="1" s="1"/>
  <c r="S632" i="1" s="1"/>
  <c r="E632" i="1"/>
  <c r="D632" i="1"/>
  <c r="C632" i="1"/>
  <c r="U631" i="1"/>
  <c r="P631" i="1"/>
  <c r="O631" i="1"/>
  <c r="R631" i="1" s="1"/>
  <c r="S631" i="1" s="1"/>
  <c r="E631" i="1"/>
  <c r="D631" i="1"/>
  <c r="C631" i="1"/>
  <c r="U630" i="1"/>
  <c r="P630" i="1"/>
  <c r="O630" i="1"/>
  <c r="R630" i="1" s="1"/>
  <c r="S630" i="1" s="1"/>
  <c r="E630" i="1"/>
  <c r="D630" i="1"/>
  <c r="C630" i="1"/>
  <c r="U629" i="1"/>
  <c r="P629" i="1"/>
  <c r="O629" i="1"/>
  <c r="R629" i="1" s="1"/>
  <c r="S629" i="1" s="1"/>
  <c r="E629" i="1"/>
  <c r="D629" i="1"/>
  <c r="C629" i="1"/>
  <c r="U628" i="1"/>
  <c r="P628" i="1"/>
  <c r="O628" i="1"/>
  <c r="R628" i="1" s="1"/>
  <c r="S628" i="1" s="1"/>
  <c r="E628" i="1"/>
  <c r="D628" i="1"/>
  <c r="C628" i="1"/>
  <c r="U627" i="1"/>
  <c r="P627" i="1"/>
  <c r="O627" i="1"/>
  <c r="R627" i="1" s="1"/>
  <c r="S627" i="1" s="1"/>
  <c r="E627" i="1"/>
  <c r="D627" i="1"/>
  <c r="C627" i="1"/>
  <c r="U626" i="1"/>
  <c r="P626" i="1"/>
  <c r="O626" i="1"/>
  <c r="R626" i="1" s="1"/>
  <c r="S626" i="1" s="1"/>
  <c r="E626" i="1"/>
  <c r="D626" i="1"/>
  <c r="C626" i="1"/>
  <c r="U625" i="1"/>
  <c r="P625" i="1"/>
  <c r="O625" i="1"/>
  <c r="R625" i="1" s="1"/>
  <c r="S625" i="1" s="1"/>
  <c r="E625" i="1"/>
  <c r="D625" i="1"/>
  <c r="C625" i="1"/>
  <c r="U624" i="1"/>
  <c r="P624" i="1"/>
  <c r="O624" i="1"/>
  <c r="R624" i="1" s="1"/>
  <c r="S624" i="1" s="1"/>
  <c r="E624" i="1"/>
  <c r="D624" i="1"/>
  <c r="C624" i="1"/>
  <c r="U623" i="1"/>
  <c r="P623" i="1"/>
  <c r="O623" i="1"/>
  <c r="R623" i="1" s="1"/>
  <c r="S623" i="1" s="1"/>
  <c r="E623" i="1"/>
  <c r="D623" i="1"/>
  <c r="C623" i="1"/>
  <c r="U622" i="1"/>
  <c r="P622" i="1"/>
  <c r="O622" i="1"/>
  <c r="R622" i="1" s="1"/>
  <c r="S622" i="1" s="1"/>
  <c r="E622" i="1"/>
  <c r="D622" i="1"/>
  <c r="C622" i="1"/>
  <c r="U621" i="1"/>
  <c r="P621" i="1"/>
  <c r="O621" i="1"/>
  <c r="R621" i="1" s="1"/>
  <c r="S621" i="1" s="1"/>
  <c r="E621" i="1"/>
  <c r="D621" i="1"/>
  <c r="C621" i="1"/>
  <c r="U620" i="1"/>
  <c r="P620" i="1"/>
  <c r="O620" i="1"/>
  <c r="R620" i="1" s="1"/>
  <c r="S620" i="1" s="1"/>
  <c r="E620" i="1"/>
  <c r="D620" i="1"/>
  <c r="C620" i="1"/>
  <c r="U619" i="1"/>
  <c r="P619" i="1"/>
  <c r="O619" i="1"/>
  <c r="R619" i="1" s="1"/>
  <c r="S619" i="1" s="1"/>
  <c r="E619" i="1"/>
  <c r="D619" i="1"/>
  <c r="C619" i="1"/>
  <c r="U618" i="1"/>
  <c r="P618" i="1"/>
  <c r="O618" i="1"/>
  <c r="R618" i="1" s="1"/>
  <c r="S618" i="1" s="1"/>
  <c r="E618" i="1"/>
  <c r="D618" i="1"/>
  <c r="C618" i="1"/>
  <c r="U617" i="1"/>
  <c r="P617" i="1"/>
  <c r="O617" i="1"/>
  <c r="R617" i="1" s="1"/>
  <c r="S617" i="1" s="1"/>
  <c r="E617" i="1"/>
  <c r="D617" i="1"/>
  <c r="C617" i="1"/>
  <c r="U616" i="1"/>
  <c r="P616" i="1"/>
  <c r="O616" i="1"/>
  <c r="R616" i="1" s="1"/>
  <c r="S616" i="1" s="1"/>
  <c r="E616" i="1"/>
  <c r="D616" i="1"/>
  <c r="C616" i="1"/>
  <c r="U615" i="1"/>
  <c r="P615" i="1"/>
  <c r="O615" i="1"/>
  <c r="R615" i="1" s="1"/>
  <c r="S615" i="1" s="1"/>
  <c r="E615" i="1"/>
  <c r="D615" i="1"/>
  <c r="C615" i="1"/>
  <c r="U614" i="1"/>
  <c r="P614" i="1"/>
  <c r="O614" i="1"/>
  <c r="R614" i="1" s="1"/>
  <c r="S614" i="1" s="1"/>
  <c r="E614" i="1"/>
  <c r="D614" i="1"/>
  <c r="C614" i="1"/>
  <c r="U613" i="1"/>
  <c r="P613" i="1"/>
  <c r="O613" i="1"/>
  <c r="R613" i="1" s="1"/>
  <c r="S613" i="1" s="1"/>
  <c r="E613" i="1"/>
  <c r="D613" i="1"/>
  <c r="C613" i="1"/>
  <c r="U612" i="1"/>
  <c r="S612" i="1"/>
  <c r="P612" i="1"/>
  <c r="O612" i="1"/>
  <c r="R612" i="1" s="1"/>
  <c r="E612" i="1"/>
  <c r="D612" i="1"/>
  <c r="C612" i="1"/>
  <c r="U611" i="1"/>
  <c r="P611" i="1"/>
  <c r="O611" i="1"/>
  <c r="R611" i="1" s="1"/>
  <c r="S611" i="1" s="1"/>
  <c r="E611" i="1"/>
  <c r="D611" i="1"/>
  <c r="C611" i="1"/>
  <c r="U610" i="1"/>
  <c r="P610" i="1"/>
  <c r="O610" i="1"/>
  <c r="R610" i="1" s="1"/>
  <c r="S610" i="1" s="1"/>
  <c r="E610" i="1"/>
  <c r="D610" i="1"/>
  <c r="C610" i="1"/>
  <c r="U609" i="1"/>
  <c r="P609" i="1"/>
  <c r="O609" i="1"/>
  <c r="R609" i="1" s="1"/>
  <c r="S609" i="1" s="1"/>
  <c r="E609" i="1"/>
  <c r="D609" i="1"/>
  <c r="C609" i="1"/>
  <c r="U608" i="1"/>
  <c r="P608" i="1"/>
  <c r="O608" i="1"/>
  <c r="R608" i="1" s="1"/>
  <c r="S608" i="1" s="1"/>
  <c r="E608" i="1"/>
  <c r="D608" i="1"/>
  <c r="C608" i="1"/>
  <c r="U607" i="1"/>
  <c r="P607" i="1"/>
  <c r="O607" i="1"/>
  <c r="R607" i="1" s="1"/>
  <c r="S607" i="1" s="1"/>
  <c r="E607" i="1"/>
  <c r="D607" i="1"/>
  <c r="C607" i="1"/>
  <c r="U606" i="1"/>
  <c r="S606" i="1"/>
  <c r="P606" i="1"/>
  <c r="O606" i="1"/>
  <c r="R606" i="1" s="1"/>
  <c r="E606" i="1"/>
  <c r="D606" i="1"/>
  <c r="C606" i="1"/>
  <c r="U605" i="1"/>
  <c r="P605" i="1"/>
  <c r="O605" i="1"/>
  <c r="R605" i="1" s="1"/>
  <c r="S605" i="1" s="1"/>
  <c r="E605" i="1"/>
  <c r="D605" i="1"/>
  <c r="C605" i="1"/>
  <c r="U604" i="1"/>
  <c r="P604" i="1"/>
  <c r="O604" i="1"/>
  <c r="R604" i="1" s="1"/>
  <c r="S604" i="1" s="1"/>
  <c r="E604" i="1"/>
  <c r="D604" i="1"/>
  <c r="C604" i="1"/>
  <c r="U603" i="1"/>
  <c r="P603" i="1"/>
  <c r="O603" i="1"/>
  <c r="R603" i="1" s="1"/>
  <c r="S603" i="1" s="1"/>
  <c r="E603" i="1"/>
  <c r="D603" i="1"/>
  <c r="C603" i="1"/>
  <c r="U602" i="1"/>
  <c r="P602" i="1"/>
  <c r="O602" i="1"/>
  <c r="R602" i="1" s="1"/>
  <c r="S602" i="1" s="1"/>
  <c r="E602" i="1"/>
  <c r="D602" i="1"/>
  <c r="C602" i="1"/>
  <c r="U601" i="1"/>
  <c r="P601" i="1"/>
  <c r="O601" i="1"/>
  <c r="R601" i="1" s="1"/>
  <c r="S601" i="1" s="1"/>
  <c r="E601" i="1"/>
  <c r="D601" i="1"/>
  <c r="C601" i="1"/>
  <c r="U600" i="1"/>
  <c r="P600" i="1"/>
  <c r="O600" i="1"/>
  <c r="R600" i="1" s="1"/>
  <c r="S600" i="1" s="1"/>
  <c r="E600" i="1"/>
  <c r="D600" i="1"/>
  <c r="C600" i="1"/>
  <c r="U599" i="1"/>
  <c r="P599" i="1"/>
  <c r="O599" i="1"/>
  <c r="R599" i="1" s="1"/>
  <c r="S599" i="1" s="1"/>
  <c r="E599" i="1"/>
  <c r="D599" i="1"/>
  <c r="C599" i="1"/>
  <c r="U598" i="1"/>
  <c r="P598" i="1"/>
  <c r="O598" i="1"/>
  <c r="R598" i="1" s="1"/>
  <c r="S598" i="1" s="1"/>
  <c r="E598" i="1"/>
  <c r="D598" i="1"/>
  <c r="C598" i="1"/>
  <c r="U597" i="1"/>
  <c r="P597" i="1"/>
  <c r="O597" i="1"/>
  <c r="R597" i="1" s="1"/>
  <c r="S597" i="1" s="1"/>
  <c r="E597" i="1"/>
  <c r="D597" i="1"/>
  <c r="C597" i="1"/>
  <c r="U596" i="1"/>
  <c r="S596" i="1"/>
  <c r="P596" i="1"/>
  <c r="O596" i="1"/>
  <c r="R596" i="1" s="1"/>
  <c r="E596" i="1"/>
  <c r="D596" i="1"/>
  <c r="C596" i="1"/>
  <c r="U595" i="1"/>
  <c r="P595" i="1"/>
  <c r="O595" i="1"/>
  <c r="R595" i="1" s="1"/>
  <c r="S595" i="1" s="1"/>
  <c r="E595" i="1"/>
  <c r="D595" i="1"/>
  <c r="C595" i="1"/>
  <c r="U594" i="1"/>
  <c r="P594" i="1"/>
  <c r="O594" i="1"/>
  <c r="R594" i="1" s="1"/>
  <c r="S594" i="1" s="1"/>
  <c r="E594" i="1"/>
  <c r="D594" i="1"/>
  <c r="C594" i="1"/>
  <c r="U593" i="1"/>
  <c r="P593" i="1"/>
  <c r="O593" i="1"/>
  <c r="R593" i="1" s="1"/>
  <c r="S593" i="1" s="1"/>
  <c r="E593" i="1"/>
  <c r="D593" i="1"/>
  <c r="C593" i="1"/>
  <c r="U592" i="1"/>
  <c r="P592" i="1"/>
  <c r="O592" i="1"/>
  <c r="R592" i="1" s="1"/>
  <c r="S592" i="1" s="1"/>
  <c r="E592" i="1"/>
  <c r="D592" i="1"/>
  <c r="C592" i="1"/>
  <c r="U591" i="1"/>
  <c r="P591" i="1"/>
  <c r="O591" i="1"/>
  <c r="R591" i="1" s="1"/>
  <c r="S591" i="1" s="1"/>
  <c r="E591" i="1"/>
  <c r="D591" i="1"/>
  <c r="C591" i="1"/>
  <c r="U590" i="1"/>
  <c r="P590" i="1"/>
  <c r="O590" i="1"/>
  <c r="R590" i="1" s="1"/>
  <c r="S590" i="1" s="1"/>
  <c r="E590" i="1"/>
  <c r="D590" i="1"/>
  <c r="C590" i="1"/>
  <c r="U589" i="1"/>
  <c r="S589" i="1"/>
  <c r="P589" i="1"/>
  <c r="O589" i="1"/>
  <c r="R589" i="1" s="1"/>
  <c r="E589" i="1"/>
  <c r="D589" i="1"/>
  <c r="C589" i="1"/>
  <c r="U588" i="1"/>
  <c r="S588" i="1"/>
  <c r="P588" i="1"/>
  <c r="O588" i="1"/>
  <c r="R588" i="1" s="1"/>
  <c r="E588" i="1"/>
  <c r="D588" i="1"/>
  <c r="C588" i="1"/>
  <c r="U587" i="1"/>
  <c r="S587" i="1"/>
  <c r="P587" i="1"/>
  <c r="O587" i="1"/>
  <c r="R587" i="1" s="1"/>
  <c r="E587" i="1"/>
  <c r="D587" i="1"/>
  <c r="C587" i="1"/>
  <c r="U586" i="1"/>
  <c r="P586" i="1"/>
  <c r="O586" i="1"/>
  <c r="R586" i="1" s="1"/>
  <c r="S586" i="1" s="1"/>
  <c r="E586" i="1"/>
  <c r="D586" i="1"/>
  <c r="C586" i="1"/>
  <c r="P585" i="1"/>
  <c r="O585" i="1"/>
  <c r="R585" i="1" s="1"/>
  <c r="S585" i="1" s="1"/>
  <c r="E585" i="1"/>
  <c r="D585" i="1"/>
  <c r="C585" i="1"/>
  <c r="U584" i="1"/>
  <c r="P584" i="1"/>
  <c r="O584" i="1"/>
  <c r="R584" i="1" s="1"/>
  <c r="S584" i="1" s="1"/>
  <c r="E584" i="1"/>
  <c r="D584" i="1"/>
  <c r="C584" i="1"/>
  <c r="P583" i="1"/>
  <c r="O583" i="1"/>
  <c r="R583" i="1" s="1"/>
  <c r="S583" i="1" s="1"/>
  <c r="E583" i="1"/>
  <c r="D583" i="1"/>
  <c r="C583" i="1"/>
  <c r="U582" i="1"/>
  <c r="P582" i="1"/>
  <c r="O582" i="1"/>
  <c r="R582" i="1" s="1"/>
  <c r="S582" i="1" s="1"/>
  <c r="E582" i="1"/>
  <c r="D582" i="1"/>
  <c r="C582" i="1"/>
  <c r="U581" i="1"/>
  <c r="S581" i="1"/>
  <c r="P581" i="1"/>
  <c r="O581" i="1"/>
  <c r="R581" i="1" s="1"/>
  <c r="E581" i="1"/>
  <c r="D581" i="1"/>
  <c r="C581" i="1"/>
  <c r="U580" i="1"/>
  <c r="S580" i="1"/>
  <c r="P580" i="1"/>
  <c r="O580" i="1"/>
  <c r="R580" i="1" s="1"/>
  <c r="E580" i="1"/>
  <c r="D580" i="1"/>
  <c r="C580" i="1"/>
  <c r="P579" i="1"/>
  <c r="O579" i="1"/>
  <c r="R579" i="1" s="1"/>
  <c r="S579" i="1" s="1"/>
  <c r="E579" i="1"/>
  <c r="D579" i="1"/>
  <c r="C579" i="1"/>
  <c r="U578" i="1"/>
  <c r="P578" i="1"/>
  <c r="O578" i="1"/>
  <c r="R578" i="1" s="1"/>
  <c r="S578" i="1" s="1"/>
  <c r="E578" i="1"/>
  <c r="D578" i="1"/>
  <c r="C578" i="1"/>
  <c r="P577" i="1"/>
  <c r="O577" i="1"/>
  <c r="R577" i="1" s="1"/>
  <c r="S577" i="1" s="1"/>
  <c r="E577" i="1"/>
  <c r="D577" i="1"/>
  <c r="C577" i="1"/>
  <c r="U576" i="1"/>
  <c r="P576" i="1"/>
  <c r="O576" i="1"/>
  <c r="R576" i="1" s="1"/>
  <c r="S576" i="1" s="1"/>
  <c r="E576" i="1"/>
  <c r="D576" i="1"/>
  <c r="C576" i="1"/>
  <c r="P575" i="1"/>
  <c r="O575" i="1"/>
  <c r="R575" i="1" s="1"/>
  <c r="S575" i="1" s="1"/>
  <c r="E575" i="1"/>
  <c r="D575" i="1"/>
  <c r="C575" i="1"/>
  <c r="U574" i="1"/>
  <c r="P574" i="1"/>
  <c r="O574" i="1"/>
  <c r="R574" i="1" s="1"/>
  <c r="S574" i="1" s="1"/>
  <c r="E574" i="1"/>
  <c r="D574" i="1"/>
  <c r="C574" i="1"/>
  <c r="U573" i="1"/>
  <c r="S573" i="1"/>
  <c r="P573" i="1"/>
  <c r="O573" i="1"/>
  <c r="R573" i="1" s="1"/>
  <c r="E573" i="1"/>
  <c r="D573" i="1"/>
  <c r="C573" i="1"/>
  <c r="U572" i="1"/>
  <c r="S572" i="1"/>
  <c r="P572" i="1"/>
  <c r="O572" i="1"/>
  <c r="R572" i="1" s="1"/>
  <c r="E572" i="1"/>
  <c r="D572" i="1"/>
  <c r="C572" i="1"/>
  <c r="U571" i="1"/>
  <c r="S571" i="1"/>
  <c r="P571" i="1"/>
  <c r="O571" i="1"/>
  <c r="R571" i="1" s="1"/>
  <c r="E571" i="1"/>
  <c r="D571" i="1"/>
  <c r="C571" i="1"/>
  <c r="U570" i="1"/>
  <c r="P570" i="1"/>
  <c r="O570" i="1"/>
  <c r="R570" i="1" s="1"/>
  <c r="S570" i="1" s="1"/>
  <c r="E570" i="1"/>
  <c r="D570" i="1"/>
  <c r="C570" i="1"/>
  <c r="P569" i="1"/>
  <c r="O569" i="1"/>
  <c r="R569" i="1" s="1"/>
  <c r="S569" i="1" s="1"/>
  <c r="E569" i="1"/>
  <c r="D569" i="1"/>
  <c r="C569" i="1"/>
  <c r="U568" i="1"/>
  <c r="P568" i="1"/>
  <c r="O568" i="1"/>
  <c r="R568" i="1" s="1"/>
  <c r="S568" i="1" s="1"/>
  <c r="E568" i="1"/>
  <c r="D568" i="1"/>
  <c r="C568" i="1"/>
  <c r="P567" i="1"/>
  <c r="O567" i="1"/>
  <c r="R567" i="1" s="1"/>
  <c r="S567" i="1" s="1"/>
  <c r="E567" i="1"/>
  <c r="D567" i="1"/>
  <c r="C567" i="1"/>
  <c r="U566" i="1"/>
  <c r="P566" i="1"/>
  <c r="O566" i="1"/>
  <c r="R566" i="1" s="1"/>
  <c r="S566" i="1" s="1"/>
  <c r="E566" i="1"/>
  <c r="D566" i="1"/>
  <c r="C566" i="1"/>
  <c r="U565" i="1"/>
  <c r="S565" i="1"/>
  <c r="P565" i="1"/>
  <c r="O565" i="1"/>
  <c r="R565" i="1" s="1"/>
  <c r="E565" i="1"/>
  <c r="D565" i="1"/>
  <c r="C565" i="1"/>
  <c r="U564" i="1"/>
  <c r="S564" i="1"/>
  <c r="P564" i="1"/>
  <c r="O564" i="1"/>
  <c r="R564" i="1" s="1"/>
  <c r="E564" i="1"/>
  <c r="D564" i="1"/>
  <c r="C564" i="1"/>
  <c r="P563" i="1"/>
  <c r="O563" i="1"/>
  <c r="R563" i="1" s="1"/>
  <c r="S563" i="1" s="1"/>
  <c r="E563" i="1"/>
  <c r="D563" i="1"/>
  <c r="C563" i="1"/>
  <c r="U562" i="1"/>
  <c r="P562" i="1"/>
  <c r="O562" i="1"/>
  <c r="R562" i="1" s="1"/>
  <c r="S562" i="1" s="1"/>
  <c r="E562" i="1"/>
  <c r="D562" i="1"/>
  <c r="C562" i="1"/>
  <c r="P561" i="1"/>
  <c r="O561" i="1"/>
  <c r="R561" i="1" s="1"/>
  <c r="S561" i="1" s="1"/>
  <c r="E561" i="1"/>
  <c r="D561" i="1"/>
  <c r="C561" i="1"/>
  <c r="U560" i="1"/>
  <c r="P560" i="1"/>
  <c r="O560" i="1"/>
  <c r="R560" i="1" s="1"/>
  <c r="S560" i="1" s="1"/>
  <c r="E560" i="1"/>
  <c r="D560" i="1"/>
  <c r="C560" i="1"/>
  <c r="P559" i="1"/>
  <c r="O559" i="1"/>
  <c r="R559" i="1" s="1"/>
  <c r="S559" i="1" s="1"/>
  <c r="E559" i="1"/>
  <c r="D559" i="1"/>
  <c r="C559" i="1"/>
  <c r="U558" i="1"/>
  <c r="P558" i="1"/>
  <c r="O558" i="1"/>
  <c r="R558" i="1" s="1"/>
  <c r="S558" i="1" s="1"/>
  <c r="E558" i="1"/>
  <c r="D558" i="1"/>
  <c r="C558" i="1"/>
  <c r="U557" i="1"/>
  <c r="S557" i="1"/>
  <c r="P557" i="1"/>
  <c r="O557" i="1"/>
  <c r="R557" i="1" s="1"/>
  <c r="E557" i="1"/>
  <c r="D557" i="1"/>
  <c r="C557" i="1"/>
  <c r="U556" i="1"/>
  <c r="S556" i="1"/>
  <c r="P556" i="1"/>
  <c r="O556" i="1"/>
  <c r="R556" i="1" s="1"/>
  <c r="E556" i="1"/>
  <c r="D556" i="1"/>
  <c r="C556" i="1"/>
  <c r="U555" i="1"/>
  <c r="S555" i="1"/>
  <c r="P555" i="1"/>
  <c r="O555" i="1"/>
  <c r="R555" i="1" s="1"/>
  <c r="E555" i="1"/>
  <c r="D555" i="1"/>
  <c r="C555" i="1"/>
  <c r="U554" i="1"/>
  <c r="P554" i="1"/>
  <c r="O554" i="1"/>
  <c r="R554" i="1" s="1"/>
  <c r="S554" i="1" s="1"/>
  <c r="E554" i="1"/>
  <c r="D554" i="1"/>
  <c r="C554" i="1"/>
  <c r="P553" i="1"/>
  <c r="O553" i="1"/>
  <c r="R553" i="1" s="1"/>
  <c r="S553" i="1" s="1"/>
  <c r="E553" i="1"/>
  <c r="D553" i="1"/>
  <c r="C553" i="1"/>
  <c r="U552" i="1"/>
  <c r="P552" i="1"/>
  <c r="O552" i="1"/>
  <c r="R552" i="1" s="1"/>
  <c r="S552" i="1" s="1"/>
  <c r="E552" i="1"/>
  <c r="D552" i="1"/>
  <c r="C552" i="1"/>
  <c r="P551" i="1"/>
  <c r="O551" i="1"/>
  <c r="R551" i="1" s="1"/>
  <c r="S551" i="1" s="1"/>
  <c r="E551" i="1"/>
  <c r="D551" i="1"/>
  <c r="C551" i="1"/>
  <c r="U550" i="1"/>
  <c r="P550" i="1"/>
  <c r="O550" i="1"/>
  <c r="R550" i="1" s="1"/>
  <c r="S550" i="1" s="1"/>
  <c r="E550" i="1"/>
  <c r="D550" i="1"/>
  <c r="C550" i="1"/>
  <c r="U549" i="1"/>
  <c r="S549" i="1"/>
  <c r="P549" i="1"/>
  <c r="O549" i="1"/>
  <c r="R549" i="1" s="1"/>
  <c r="E549" i="1"/>
  <c r="D549" i="1"/>
  <c r="C549" i="1"/>
  <c r="U548" i="1"/>
  <c r="S548" i="1"/>
  <c r="P548" i="1"/>
  <c r="O548" i="1"/>
  <c r="R548" i="1" s="1"/>
  <c r="E548" i="1"/>
  <c r="D548" i="1"/>
  <c r="C548" i="1"/>
  <c r="S547" i="1"/>
  <c r="P547" i="1"/>
  <c r="O547" i="1"/>
  <c r="R547" i="1" s="1"/>
  <c r="E547" i="1"/>
  <c r="D547" i="1"/>
  <c r="C547" i="1"/>
  <c r="U546" i="1"/>
  <c r="P546" i="1"/>
  <c r="O546" i="1"/>
  <c r="R546" i="1" s="1"/>
  <c r="S546" i="1" s="1"/>
  <c r="E546" i="1"/>
  <c r="D546" i="1"/>
  <c r="C546" i="1"/>
  <c r="P545" i="1"/>
  <c r="O545" i="1"/>
  <c r="R545" i="1" s="1"/>
  <c r="S545" i="1" s="1"/>
  <c r="E545" i="1"/>
  <c r="D545" i="1"/>
  <c r="C545" i="1"/>
  <c r="U544" i="1"/>
  <c r="P544" i="1"/>
  <c r="O544" i="1"/>
  <c r="R544" i="1" s="1"/>
  <c r="S544" i="1" s="1"/>
  <c r="E544" i="1"/>
  <c r="D544" i="1"/>
  <c r="C544" i="1"/>
  <c r="P543" i="1"/>
  <c r="O543" i="1"/>
  <c r="R543" i="1" s="1"/>
  <c r="S543" i="1" s="1"/>
  <c r="E543" i="1"/>
  <c r="D543" i="1"/>
  <c r="C543" i="1"/>
  <c r="U542" i="1"/>
  <c r="P542" i="1"/>
  <c r="O542" i="1"/>
  <c r="R542" i="1" s="1"/>
  <c r="S542" i="1" s="1"/>
  <c r="E542" i="1"/>
  <c r="D542" i="1"/>
  <c r="C542" i="1"/>
  <c r="U541" i="1"/>
  <c r="S541" i="1"/>
  <c r="P541" i="1"/>
  <c r="O541" i="1"/>
  <c r="R541" i="1" s="1"/>
  <c r="E541" i="1"/>
  <c r="D541" i="1"/>
  <c r="C541" i="1"/>
  <c r="U540" i="1"/>
  <c r="S540" i="1"/>
  <c r="P540" i="1"/>
  <c r="O540" i="1"/>
  <c r="R540" i="1" s="1"/>
  <c r="E540" i="1"/>
  <c r="D540" i="1"/>
  <c r="C540" i="1"/>
  <c r="U539" i="1"/>
  <c r="S539" i="1"/>
  <c r="P539" i="1"/>
  <c r="O539" i="1"/>
  <c r="R539" i="1" s="1"/>
  <c r="E539" i="1"/>
  <c r="D539" i="1"/>
  <c r="C539" i="1"/>
  <c r="P538" i="1"/>
  <c r="O538" i="1"/>
  <c r="R538" i="1" s="1"/>
  <c r="S538" i="1" s="1"/>
  <c r="E538" i="1"/>
  <c r="D538" i="1"/>
  <c r="C538" i="1"/>
  <c r="P537" i="1"/>
  <c r="O537" i="1"/>
  <c r="R537" i="1" s="1"/>
  <c r="S537" i="1" s="1"/>
  <c r="E537" i="1"/>
  <c r="D537" i="1"/>
  <c r="C537" i="1"/>
  <c r="U536" i="1"/>
  <c r="P536" i="1"/>
  <c r="O536" i="1"/>
  <c r="R536" i="1" s="1"/>
  <c r="S536" i="1" s="1"/>
  <c r="E536" i="1"/>
  <c r="D536" i="1"/>
  <c r="C536" i="1"/>
  <c r="P535" i="1"/>
  <c r="O535" i="1"/>
  <c r="R535" i="1" s="1"/>
  <c r="S535" i="1" s="1"/>
  <c r="E535" i="1"/>
  <c r="D535" i="1"/>
  <c r="C535" i="1"/>
  <c r="U534" i="1"/>
  <c r="P534" i="1"/>
  <c r="O534" i="1"/>
  <c r="R534" i="1" s="1"/>
  <c r="S534" i="1" s="1"/>
  <c r="E534" i="1"/>
  <c r="D534" i="1"/>
  <c r="C534" i="1"/>
  <c r="U533" i="1"/>
  <c r="S533" i="1"/>
  <c r="P533" i="1"/>
  <c r="O533" i="1"/>
  <c r="R533" i="1" s="1"/>
  <c r="E533" i="1"/>
  <c r="D533" i="1"/>
  <c r="C533" i="1"/>
  <c r="U532" i="1"/>
  <c r="S532" i="1"/>
  <c r="P532" i="1"/>
  <c r="O532" i="1"/>
  <c r="R532" i="1" s="1"/>
  <c r="E532" i="1"/>
  <c r="D532" i="1"/>
  <c r="C532" i="1"/>
  <c r="S531" i="1"/>
  <c r="P531" i="1"/>
  <c r="O531" i="1"/>
  <c r="R531" i="1" s="1"/>
  <c r="E531" i="1"/>
  <c r="D531" i="1"/>
  <c r="C531" i="1"/>
  <c r="P530" i="1"/>
  <c r="O530" i="1"/>
  <c r="R530" i="1" s="1"/>
  <c r="S530" i="1" s="1"/>
  <c r="E530" i="1"/>
  <c r="D530" i="1"/>
  <c r="C530" i="1"/>
  <c r="P529" i="1"/>
  <c r="O529" i="1"/>
  <c r="R529" i="1" s="1"/>
  <c r="S529" i="1" s="1"/>
  <c r="E529" i="1"/>
  <c r="D529" i="1"/>
  <c r="C529" i="1"/>
  <c r="P528" i="1"/>
  <c r="O528" i="1"/>
  <c r="R528" i="1" s="1"/>
  <c r="S528" i="1" s="1"/>
  <c r="E528" i="1"/>
  <c r="D528" i="1"/>
  <c r="C528" i="1"/>
  <c r="S527" i="1"/>
  <c r="P527" i="1"/>
  <c r="O527" i="1"/>
  <c r="R527" i="1" s="1"/>
  <c r="E527" i="1"/>
  <c r="D527" i="1"/>
  <c r="C527" i="1"/>
  <c r="U526" i="1"/>
  <c r="P526" i="1"/>
  <c r="O526" i="1"/>
  <c r="R526" i="1" s="1"/>
  <c r="S526" i="1" s="1"/>
  <c r="E526" i="1"/>
  <c r="D526" i="1"/>
  <c r="C526" i="1"/>
  <c r="U525" i="1"/>
  <c r="S525" i="1"/>
  <c r="P525" i="1"/>
  <c r="O525" i="1"/>
  <c r="R525" i="1" s="1"/>
  <c r="E525" i="1"/>
  <c r="D525" i="1"/>
  <c r="C525" i="1"/>
  <c r="U524" i="1"/>
  <c r="S524" i="1"/>
  <c r="P524" i="1"/>
  <c r="O524" i="1"/>
  <c r="R524" i="1" s="1"/>
  <c r="E524" i="1"/>
  <c r="D524" i="1"/>
  <c r="C524" i="1"/>
  <c r="U523" i="1"/>
  <c r="S523" i="1"/>
  <c r="P523" i="1"/>
  <c r="O523" i="1"/>
  <c r="R523" i="1" s="1"/>
  <c r="E523" i="1"/>
  <c r="D523" i="1"/>
  <c r="C523" i="1"/>
  <c r="P522" i="1"/>
  <c r="O522" i="1"/>
  <c r="R522" i="1" s="1"/>
  <c r="S522" i="1" s="1"/>
  <c r="E522" i="1"/>
  <c r="D522" i="1"/>
  <c r="C522" i="1"/>
  <c r="P521" i="1"/>
  <c r="O521" i="1"/>
  <c r="R521" i="1" s="1"/>
  <c r="S521" i="1" s="1"/>
  <c r="E521" i="1"/>
  <c r="D521" i="1"/>
  <c r="C521" i="1"/>
  <c r="U520" i="1"/>
  <c r="P520" i="1"/>
  <c r="O520" i="1"/>
  <c r="R520" i="1" s="1"/>
  <c r="S520" i="1" s="1"/>
  <c r="E520" i="1"/>
  <c r="D520" i="1"/>
  <c r="C520" i="1"/>
  <c r="P519" i="1"/>
  <c r="O519" i="1"/>
  <c r="R519" i="1" s="1"/>
  <c r="S519" i="1" s="1"/>
  <c r="E519" i="1"/>
  <c r="D519" i="1"/>
  <c r="C519" i="1"/>
  <c r="U518" i="1"/>
  <c r="P518" i="1"/>
  <c r="O518" i="1"/>
  <c r="R518" i="1" s="1"/>
  <c r="S518" i="1" s="1"/>
  <c r="E518" i="1"/>
  <c r="D518" i="1"/>
  <c r="C518" i="1"/>
  <c r="U517" i="1"/>
  <c r="S517" i="1"/>
  <c r="P517" i="1"/>
  <c r="O517" i="1"/>
  <c r="R517" i="1" s="1"/>
  <c r="E517" i="1"/>
  <c r="D517" i="1"/>
  <c r="C517" i="1"/>
  <c r="U516" i="1"/>
  <c r="S516" i="1"/>
  <c r="P516" i="1"/>
  <c r="O516" i="1"/>
  <c r="R516" i="1" s="1"/>
  <c r="E516" i="1"/>
  <c r="D516" i="1"/>
  <c r="C516" i="1"/>
  <c r="S515" i="1"/>
  <c r="P515" i="1"/>
  <c r="O515" i="1"/>
  <c r="R515" i="1" s="1"/>
  <c r="E515" i="1"/>
  <c r="D515" i="1"/>
  <c r="C515" i="1"/>
  <c r="P514" i="1"/>
  <c r="O514" i="1"/>
  <c r="R514" i="1" s="1"/>
  <c r="S514" i="1" s="1"/>
  <c r="E514" i="1"/>
  <c r="D514" i="1"/>
  <c r="C514" i="1"/>
  <c r="P513" i="1"/>
  <c r="O513" i="1"/>
  <c r="R513" i="1" s="1"/>
  <c r="S513" i="1" s="1"/>
  <c r="E513" i="1"/>
  <c r="D513" i="1"/>
  <c r="C513" i="1"/>
  <c r="P512" i="1"/>
  <c r="O512" i="1"/>
  <c r="R512" i="1" s="1"/>
  <c r="S512" i="1" s="1"/>
  <c r="E512" i="1"/>
  <c r="D512" i="1"/>
  <c r="C512" i="1"/>
  <c r="S511" i="1"/>
  <c r="P511" i="1"/>
  <c r="O511" i="1"/>
  <c r="R511" i="1" s="1"/>
  <c r="E511" i="1"/>
  <c r="D511" i="1"/>
  <c r="C511" i="1"/>
  <c r="U510" i="1"/>
  <c r="P510" i="1"/>
  <c r="O510" i="1"/>
  <c r="R510" i="1" s="1"/>
  <c r="S510" i="1" s="1"/>
  <c r="E510" i="1"/>
  <c r="D510" i="1"/>
  <c r="C510" i="1"/>
  <c r="U509" i="1"/>
  <c r="S509" i="1"/>
  <c r="P509" i="1"/>
  <c r="O509" i="1"/>
  <c r="R509" i="1" s="1"/>
  <c r="E509" i="1"/>
  <c r="D509" i="1"/>
  <c r="C509" i="1"/>
  <c r="U508" i="1"/>
  <c r="S508" i="1"/>
  <c r="P508" i="1"/>
  <c r="O508" i="1"/>
  <c r="R508" i="1" s="1"/>
  <c r="E508" i="1"/>
  <c r="D508" i="1"/>
  <c r="C508" i="1"/>
  <c r="U507" i="1"/>
  <c r="R507" i="1"/>
  <c r="S507" i="1" s="1"/>
  <c r="P507" i="1"/>
  <c r="O507" i="1"/>
  <c r="E507" i="1"/>
  <c r="D507" i="1"/>
  <c r="C507" i="1"/>
  <c r="R506" i="1"/>
  <c r="S506" i="1" s="1"/>
  <c r="P506" i="1"/>
  <c r="O506" i="1"/>
  <c r="U506" i="1" s="1"/>
  <c r="E506" i="1"/>
  <c r="D506" i="1"/>
  <c r="C506" i="1"/>
  <c r="U505" i="1"/>
  <c r="R505" i="1"/>
  <c r="S505" i="1" s="1"/>
  <c r="P505" i="1"/>
  <c r="O505" i="1"/>
  <c r="E505" i="1"/>
  <c r="D505" i="1"/>
  <c r="C505" i="1"/>
  <c r="R504" i="1"/>
  <c r="S504" i="1" s="1"/>
  <c r="P504" i="1"/>
  <c r="O504" i="1"/>
  <c r="U504" i="1" s="1"/>
  <c r="E504" i="1"/>
  <c r="D504" i="1"/>
  <c r="C504" i="1"/>
  <c r="U503" i="1"/>
  <c r="R503" i="1"/>
  <c r="S503" i="1" s="1"/>
  <c r="P503" i="1"/>
  <c r="O503" i="1"/>
  <c r="E503" i="1"/>
  <c r="D503" i="1"/>
  <c r="C503" i="1"/>
  <c r="R502" i="1"/>
  <c r="S502" i="1" s="1"/>
  <c r="P502" i="1"/>
  <c r="O502" i="1"/>
  <c r="U502" i="1" s="1"/>
  <c r="E502" i="1"/>
  <c r="D502" i="1"/>
  <c r="C502" i="1"/>
  <c r="U501" i="1"/>
  <c r="R501" i="1"/>
  <c r="S501" i="1" s="1"/>
  <c r="P501" i="1"/>
  <c r="O501" i="1"/>
  <c r="E501" i="1"/>
  <c r="D501" i="1"/>
  <c r="C501" i="1"/>
  <c r="R500" i="1"/>
  <c r="S500" i="1" s="1"/>
  <c r="P500" i="1"/>
  <c r="O500" i="1"/>
  <c r="U500" i="1" s="1"/>
  <c r="E500" i="1"/>
  <c r="D500" i="1"/>
  <c r="C500" i="1"/>
  <c r="U499" i="1"/>
  <c r="R499" i="1"/>
  <c r="S499" i="1" s="1"/>
  <c r="P499" i="1"/>
  <c r="O499" i="1"/>
  <c r="E499" i="1"/>
  <c r="D499" i="1"/>
  <c r="C499" i="1"/>
  <c r="R498" i="1"/>
  <c r="S498" i="1" s="1"/>
  <c r="P498" i="1"/>
  <c r="O498" i="1"/>
  <c r="U498" i="1" s="1"/>
  <c r="E498" i="1"/>
  <c r="D498" i="1"/>
  <c r="C498" i="1"/>
  <c r="U497" i="1"/>
  <c r="R497" i="1"/>
  <c r="S497" i="1" s="1"/>
  <c r="P497" i="1"/>
  <c r="O497" i="1"/>
  <c r="E497" i="1"/>
  <c r="D497" i="1"/>
  <c r="C497" i="1"/>
  <c r="R496" i="1"/>
  <c r="S496" i="1" s="1"/>
  <c r="P496" i="1"/>
  <c r="O496" i="1"/>
  <c r="U496" i="1" s="1"/>
  <c r="E496" i="1"/>
  <c r="D496" i="1"/>
  <c r="C496" i="1"/>
  <c r="U495" i="1"/>
  <c r="R495" i="1"/>
  <c r="S495" i="1" s="1"/>
  <c r="P495" i="1"/>
  <c r="O495" i="1"/>
  <c r="E495" i="1"/>
  <c r="D495" i="1"/>
  <c r="C495" i="1"/>
  <c r="R494" i="1"/>
  <c r="S494" i="1" s="1"/>
  <c r="P494" i="1"/>
  <c r="O494" i="1"/>
  <c r="U494" i="1" s="1"/>
  <c r="E494" i="1"/>
  <c r="D494" i="1"/>
  <c r="C494" i="1"/>
  <c r="U493" i="1"/>
  <c r="R493" i="1"/>
  <c r="S493" i="1" s="1"/>
  <c r="P493" i="1"/>
  <c r="O493" i="1"/>
  <c r="E493" i="1"/>
  <c r="D493" i="1"/>
  <c r="C493" i="1"/>
  <c r="R492" i="1"/>
  <c r="S492" i="1" s="1"/>
  <c r="P492" i="1"/>
  <c r="O492" i="1"/>
  <c r="U492" i="1" s="1"/>
  <c r="E492" i="1"/>
  <c r="D492" i="1"/>
  <c r="C492" i="1"/>
  <c r="U491" i="1"/>
  <c r="R491" i="1"/>
  <c r="S491" i="1" s="1"/>
  <c r="P491" i="1"/>
  <c r="O491" i="1"/>
  <c r="E491" i="1"/>
  <c r="D491" i="1"/>
  <c r="C491" i="1"/>
  <c r="R490" i="1"/>
  <c r="S490" i="1" s="1"/>
  <c r="P490" i="1"/>
  <c r="O490" i="1"/>
  <c r="U490" i="1" s="1"/>
  <c r="E490" i="1"/>
  <c r="D490" i="1"/>
  <c r="C490" i="1"/>
  <c r="U489" i="1"/>
  <c r="R489" i="1"/>
  <c r="S489" i="1" s="1"/>
  <c r="P489" i="1"/>
  <c r="O489" i="1"/>
  <c r="E489" i="1"/>
  <c r="D489" i="1"/>
  <c r="C489" i="1"/>
  <c r="R488" i="1"/>
  <c r="S488" i="1" s="1"/>
  <c r="P488" i="1"/>
  <c r="O488" i="1"/>
  <c r="U488" i="1" s="1"/>
  <c r="E488" i="1"/>
  <c r="D488" i="1"/>
  <c r="C488" i="1"/>
  <c r="U487" i="1"/>
  <c r="R487" i="1"/>
  <c r="S487" i="1" s="1"/>
  <c r="P487" i="1"/>
  <c r="O487" i="1"/>
  <c r="E487" i="1"/>
  <c r="D487" i="1"/>
  <c r="C487" i="1"/>
  <c r="R486" i="1"/>
  <c r="S486" i="1" s="1"/>
  <c r="P486" i="1"/>
  <c r="O486" i="1"/>
  <c r="U486" i="1" s="1"/>
  <c r="E486" i="1"/>
  <c r="D486" i="1"/>
  <c r="C486" i="1"/>
  <c r="U485" i="1"/>
  <c r="R485" i="1"/>
  <c r="S485" i="1" s="1"/>
  <c r="P485" i="1"/>
  <c r="O485" i="1"/>
  <c r="E485" i="1"/>
  <c r="D485" i="1"/>
  <c r="C485" i="1"/>
  <c r="R484" i="1"/>
  <c r="S484" i="1" s="1"/>
  <c r="P484" i="1"/>
  <c r="O484" i="1"/>
  <c r="U484" i="1" s="1"/>
  <c r="E484" i="1"/>
  <c r="D484" i="1"/>
  <c r="C484" i="1"/>
  <c r="U483" i="1"/>
  <c r="R483" i="1"/>
  <c r="S483" i="1" s="1"/>
  <c r="P483" i="1"/>
  <c r="O483" i="1"/>
  <c r="E483" i="1"/>
  <c r="D483" i="1"/>
  <c r="C483" i="1"/>
  <c r="R482" i="1"/>
  <c r="S482" i="1" s="1"/>
  <c r="P482" i="1"/>
  <c r="O482" i="1"/>
  <c r="U482" i="1" s="1"/>
  <c r="E482" i="1"/>
  <c r="D482" i="1"/>
  <c r="C482" i="1"/>
  <c r="U481" i="1"/>
  <c r="R481" i="1"/>
  <c r="S481" i="1" s="1"/>
  <c r="P481" i="1"/>
  <c r="O481" i="1"/>
  <c r="E481" i="1"/>
  <c r="D481" i="1"/>
  <c r="C481" i="1"/>
  <c r="R480" i="1"/>
  <c r="S480" i="1" s="1"/>
  <c r="P480" i="1"/>
  <c r="O480" i="1"/>
  <c r="U480" i="1" s="1"/>
  <c r="E480" i="1"/>
  <c r="D480" i="1"/>
  <c r="C480" i="1"/>
  <c r="U479" i="1"/>
  <c r="R479" i="1"/>
  <c r="S479" i="1" s="1"/>
  <c r="P479" i="1"/>
  <c r="O479" i="1"/>
  <c r="E479" i="1"/>
  <c r="D479" i="1"/>
  <c r="C479" i="1"/>
  <c r="R478" i="1"/>
  <c r="S478" i="1" s="1"/>
  <c r="P478" i="1"/>
  <c r="O478" i="1"/>
  <c r="U478" i="1" s="1"/>
  <c r="E478" i="1"/>
  <c r="D478" i="1"/>
  <c r="C478" i="1"/>
  <c r="U477" i="1"/>
  <c r="R477" i="1"/>
  <c r="S477" i="1" s="1"/>
  <c r="P477" i="1"/>
  <c r="O477" i="1"/>
  <c r="E477" i="1"/>
  <c r="D477" i="1"/>
  <c r="C477" i="1"/>
  <c r="R476" i="1"/>
  <c r="S476" i="1" s="1"/>
  <c r="P476" i="1"/>
  <c r="O476" i="1"/>
  <c r="U476" i="1" s="1"/>
  <c r="E476" i="1"/>
  <c r="D476" i="1"/>
  <c r="C476" i="1"/>
  <c r="U475" i="1"/>
  <c r="R475" i="1"/>
  <c r="S475" i="1" s="1"/>
  <c r="P475" i="1"/>
  <c r="O475" i="1"/>
  <c r="E475" i="1"/>
  <c r="D475" i="1"/>
  <c r="C475" i="1"/>
  <c r="R474" i="1"/>
  <c r="S474" i="1" s="1"/>
  <c r="P474" i="1"/>
  <c r="O474" i="1"/>
  <c r="U474" i="1" s="1"/>
  <c r="E474" i="1"/>
  <c r="D474" i="1"/>
  <c r="C474" i="1"/>
  <c r="U473" i="1"/>
  <c r="R473" i="1"/>
  <c r="S473" i="1" s="1"/>
  <c r="P473" i="1"/>
  <c r="O473" i="1"/>
  <c r="E473" i="1"/>
  <c r="D473" i="1"/>
  <c r="C473" i="1"/>
  <c r="R472" i="1"/>
  <c r="S472" i="1" s="1"/>
  <c r="P472" i="1"/>
  <c r="O472" i="1"/>
  <c r="U472" i="1" s="1"/>
  <c r="E472" i="1"/>
  <c r="D472" i="1"/>
  <c r="C472" i="1"/>
  <c r="U471" i="1"/>
  <c r="R471" i="1"/>
  <c r="S471" i="1" s="1"/>
  <c r="P471" i="1"/>
  <c r="O471" i="1"/>
  <c r="E471" i="1"/>
  <c r="D471" i="1"/>
  <c r="C471" i="1"/>
  <c r="R470" i="1"/>
  <c r="S470" i="1" s="1"/>
  <c r="P470" i="1"/>
  <c r="O470" i="1"/>
  <c r="U470" i="1" s="1"/>
  <c r="E470" i="1"/>
  <c r="D470" i="1"/>
  <c r="C470" i="1"/>
  <c r="U469" i="1"/>
  <c r="R469" i="1"/>
  <c r="S469" i="1" s="1"/>
  <c r="P469" i="1"/>
  <c r="O469" i="1"/>
  <c r="E469" i="1"/>
  <c r="D469" i="1"/>
  <c r="C469" i="1"/>
  <c r="R468" i="1"/>
  <c r="S468" i="1" s="1"/>
  <c r="P468" i="1"/>
  <c r="O468" i="1"/>
  <c r="U468" i="1" s="1"/>
  <c r="E468" i="1"/>
  <c r="D468" i="1"/>
  <c r="C468" i="1"/>
  <c r="U467" i="1"/>
  <c r="R467" i="1"/>
  <c r="S467" i="1" s="1"/>
  <c r="P467" i="1"/>
  <c r="O467" i="1"/>
  <c r="E467" i="1"/>
  <c r="D467" i="1"/>
  <c r="C467" i="1"/>
  <c r="R466" i="1"/>
  <c r="S466" i="1" s="1"/>
  <c r="P466" i="1"/>
  <c r="O466" i="1"/>
  <c r="U466" i="1" s="1"/>
  <c r="E466" i="1"/>
  <c r="D466" i="1"/>
  <c r="C466" i="1"/>
  <c r="U465" i="1"/>
  <c r="R465" i="1"/>
  <c r="S465" i="1" s="1"/>
  <c r="P465" i="1"/>
  <c r="O465" i="1"/>
  <c r="E465" i="1"/>
  <c r="D465" i="1"/>
  <c r="C465" i="1"/>
  <c r="R464" i="1"/>
  <c r="S464" i="1" s="1"/>
  <c r="P464" i="1"/>
  <c r="O464" i="1"/>
  <c r="U464" i="1" s="1"/>
  <c r="E464" i="1"/>
  <c r="D464" i="1"/>
  <c r="C464" i="1"/>
  <c r="U463" i="1"/>
  <c r="R463" i="1"/>
  <c r="S463" i="1" s="1"/>
  <c r="P463" i="1"/>
  <c r="O463" i="1"/>
  <c r="E463" i="1"/>
  <c r="D463" i="1"/>
  <c r="C463" i="1"/>
  <c r="R462" i="1"/>
  <c r="S462" i="1" s="1"/>
  <c r="P462" i="1"/>
  <c r="O462" i="1"/>
  <c r="U462" i="1" s="1"/>
  <c r="E462" i="1"/>
  <c r="D462" i="1"/>
  <c r="C462" i="1"/>
  <c r="U461" i="1"/>
  <c r="R461" i="1"/>
  <c r="S461" i="1" s="1"/>
  <c r="P461" i="1"/>
  <c r="O461" i="1"/>
  <c r="E461" i="1"/>
  <c r="D461" i="1"/>
  <c r="C461" i="1"/>
  <c r="R460" i="1"/>
  <c r="S460" i="1" s="1"/>
  <c r="P460" i="1"/>
  <c r="O460" i="1"/>
  <c r="U460" i="1" s="1"/>
  <c r="E460" i="1"/>
  <c r="D460" i="1"/>
  <c r="C460" i="1"/>
  <c r="U459" i="1"/>
  <c r="R459" i="1"/>
  <c r="S459" i="1" s="1"/>
  <c r="P459" i="1"/>
  <c r="O459" i="1"/>
  <c r="E459" i="1"/>
  <c r="D459" i="1"/>
  <c r="C459" i="1"/>
  <c r="R458" i="1"/>
  <c r="S458" i="1" s="1"/>
  <c r="P458" i="1"/>
  <c r="O458" i="1"/>
  <c r="U458" i="1" s="1"/>
  <c r="E458" i="1"/>
  <c r="D458" i="1"/>
  <c r="C458" i="1"/>
  <c r="U457" i="1"/>
  <c r="R457" i="1"/>
  <c r="S457" i="1" s="1"/>
  <c r="P457" i="1"/>
  <c r="O457" i="1"/>
  <c r="E457" i="1"/>
  <c r="D457" i="1"/>
  <c r="C457" i="1"/>
  <c r="R456" i="1"/>
  <c r="S456" i="1" s="1"/>
  <c r="P456" i="1"/>
  <c r="O456" i="1"/>
  <c r="U456" i="1" s="1"/>
  <c r="E456" i="1"/>
  <c r="D456" i="1"/>
  <c r="C456" i="1"/>
  <c r="U455" i="1"/>
  <c r="R455" i="1"/>
  <c r="S455" i="1" s="1"/>
  <c r="P455" i="1"/>
  <c r="O455" i="1"/>
  <c r="E455" i="1"/>
  <c r="D455" i="1"/>
  <c r="C455" i="1"/>
  <c r="R454" i="1"/>
  <c r="S454" i="1" s="1"/>
  <c r="P454" i="1"/>
  <c r="O454" i="1"/>
  <c r="U454" i="1" s="1"/>
  <c r="E454" i="1"/>
  <c r="D454" i="1"/>
  <c r="C454" i="1"/>
  <c r="U453" i="1"/>
  <c r="R453" i="1"/>
  <c r="S453" i="1" s="1"/>
  <c r="P453" i="1"/>
  <c r="O453" i="1"/>
  <c r="E453" i="1"/>
  <c r="D453" i="1"/>
  <c r="C453" i="1"/>
  <c r="R452" i="1"/>
  <c r="S452" i="1" s="1"/>
  <c r="P452" i="1"/>
  <c r="O452" i="1"/>
  <c r="U452" i="1" s="1"/>
  <c r="E452" i="1"/>
  <c r="D452" i="1"/>
  <c r="C452" i="1"/>
  <c r="U451" i="1"/>
  <c r="R451" i="1"/>
  <c r="S451" i="1" s="1"/>
  <c r="P451" i="1"/>
  <c r="O451" i="1"/>
  <c r="E451" i="1"/>
  <c r="D451" i="1"/>
  <c r="C451" i="1"/>
  <c r="R450" i="1"/>
  <c r="S450" i="1" s="1"/>
  <c r="P450" i="1"/>
  <c r="O450" i="1"/>
  <c r="U450" i="1" s="1"/>
  <c r="E450" i="1"/>
  <c r="D450" i="1"/>
  <c r="C450" i="1"/>
  <c r="U449" i="1"/>
  <c r="R449" i="1"/>
  <c r="S449" i="1" s="1"/>
  <c r="P449" i="1"/>
  <c r="O449" i="1"/>
  <c r="E449" i="1"/>
  <c r="D449" i="1"/>
  <c r="C449" i="1"/>
  <c r="R448" i="1"/>
  <c r="S448" i="1" s="1"/>
  <c r="P448" i="1"/>
  <c r="O448" i="1"/>
  <c r="U448" i="1" s="1"/>
  <c r="E448" i="1"/>
  <c r="D448" i="1"/>
  <c r="C448" i="1"/>
  <c r="U447" i="1"/>
  <c r="R447" i="1"/>
  <c r="S447" i="1" s="1"/>
  <c r="P447" i="1"/>
  <c r="O447" i="1"/>
  <c r="E447" i="1"/>
  <c r="D447" i="1"/>
  <c r="C447" i="1"/>
  <c r="R446" i="1"/>
  <c r="S446" i="1" s="1"/>
  <c r="P446" i="1"/>
  <c r="O446" i="1"/>
  <c r="U446" i="1" s="1"/>
  <c r="E446" i="1"/>
  <c r="D446" i="1"/>
  <c r="C446" i="1"/>
  <c r="U445" i="1"/>
  <c r="R445" i="1"/>
  <c r="S445" i="1" s="1"/>
  <c r="P445" i="1"/>
  <c r="O445" i="1"/>
  <c r="E445" i="1"/>
  <c r="D445" i="1"/>
  <c r="C445" i="1"/>
  <c r="R444" i="1"/>
  <c r="S444" i="1" s="1"/>
  <c r="P444" i="1"/>
  <c r="O444" i="1"/>
  <c r="U444" i="1" s="1"/>
  <c r="E444" i="1"/>
  <c r="D444" i="1"/>
  <c r="C444" i="1"/>
  <c r="U443" i="1"/>
  <c r="R443" i="1"/>
  <c r="S443" i="1" s="1"/>
  <c r="P443" i="1"/>
  <c r="O443" i="1"/>
  <c r="E443" i="1"/>
  <c r="D443" i="1"/>
  <c r="C443" i="1"/>
  <c r="R442" i="1"/>
  <c r="S442" i="1" s="1"/>
  <c r="P442" i="1"/>
  <c r="O442" i="1"/>
  <c r="U442" i="1" s="1"/>
  <c r="E442" i="1"/>
  <c r="D442" i="1"/>
  <c r="C442" i="1"/>
  <c r="U441" i="1"/>
  <c r="R441" i="1"/>
  <c r="S441" i="1" s="1"/>
  <c r="P441" i="1"/>
  <c r="O441" i="1"/>
  <c r="E441" i="1"/>
  <c r="D441" i="1"/>
  <c r="C441" i="1"/>
  <c r="R440" i="1"/>
  <c r="S440" i="1" s="1"/>
  <c r="P440" i="1"/>
  <c r="O440" i="1"/>
  <c r="U440" i="1" s="1"/>
  <c r="E440" i="1"/>
  <c r="D440" i="1"/>
  <c r="C440" i="1"/>
  <c r="U439" i="1"/>
  <c r="R439" i="1"/>
  <c r="S439" i="1" s="1"/>
  <c r="P439" i="1"/>
  <c r="O439" i="1"/>
  <c r="E439" i="1"/>
  <c r="D439" i="1"/>
  <c r="C439" i="1"/>
  <c r="R438" i="1"/>
  <c r="S438" i="1" s="1"/>
  <c r="P438" i="1"/>
  <c r="O438" i="1"/>
  <c r="U438" i="1" s="1"/>
  <c r="E438" i="1"/>
  <c r="D438" i="1"/>
  <c r="C438" i="1"/>
  <c r="U437" i="1"/>
  <c r="R437" i="1"/>
  <c r="S437" i="1" s="1"/>
  <c r="P437" i="1"/>
  <c r="O437" i="1"/>
  <c r="E437" i="1"/>
  <c r="D437" i="1"/>
  <c r="C437" i="1"/>
  <c r="R436" i="1"/>
  <c r="S436" i="1" s="1"/>
  <c r="P436" i="1"/>
  <c r="O436" i="1"/>
  <c r="U436" i="1" s="1"/>
  <c r="E436" i="1"/>
  <c r="D436" i="1"/>
  <c r="C436" i="1"/>
  <c r="U435" i="1"/>
  <c r="R435" i="1"/>
  <c r="S435" i="1" s="1"/>
  <c r="P435" i="1"/>
  <c r="O435" i="1"/>
  <c r="E435" i="1"/>
  <c r="D435" i="1"/>
  <c r="C435" i="1"/>
  <c r="R434" i="1"/>
  <c r="S434" i="1" s="1"/>
  <c r="P434" i="1"/>
  <c r="O434" i="1"/>
  <c r="U434" i="1" s="1"/>
  <c r="E434" i="1"/>
  <c r="D434" i="1"/>
  <c r="C434" i="1"/>
  <c r="U433" i="1"/>
  <c r="R433" i="1"/>
  <c r="S433" i="1" s="1"/>
  <c r="P433" i="1"/>
  <c r="O433" i="1"/>
  <c r="E433" i="1"/>
  <c r="D433" i="1"/>
  <c r="C433" i="1"/>
  <c r="R432" i="1"/>
  <c r="S432" i="1" s="1"/>
  <c r="P432" i="1"/>
  <c r="O432" i="1"/>
  <c r="U432" i="1" s="1"/>
  <c r="E432" i="1"/>
  <c r="D432" i="1"/>
  <c r="C432" i="1"/>
  <c r="U431" i="1"/>
  <c r="R431" i="1"/>
  <c r="S431" i="1" s="1"/>
  <c r="P431" i="1"/>
  <c r="O431" i="1"/>
  <c r="E431" i="1"/>
  <c r="D431" i="1"/>
  <c r="C431" i="1"/>
  <c r="R430" i="1"/>
  <c r="S430" i="1" s="1"/>
  <c r="P430" i="1"/>
  <c r="O430" i="1"/>
  <c r="U430" i="1" s="1"/>
  <c r="E430" i="1"/>
  <c r="D430" i="1"/>
  <c r="C430" i="1"/>
  <c r="U429" i="1"/>
  <c r="R429" i="1"/>
  <c r="S429" i="1" s="1"/>
  <c r="P429" i="1"/>
  <c r="O429" i="1"/>
  <c r="E429" i="1"/>
  <c r="D429" i="1"/>
  <c r="C429" i="1"/>
  <c r="R428" i="1"/>
  <c r="S428" i="1" s="1"/>
  <c r="P428" i="1"/>
  <c r="O428" i="1"/>
  <c r="U428" i="1" s="1"/>
  <c r="E428" i="1"/>
  <c r="D428" i="1"/>
  <c r="C428" i="1"/>
  <c r="U427" i="1"/>
  <c r="R427" i="1"/>
  <c r="S427" i="1" s="1"/>
  <c r="P427" i="1"/>
  <c r="O427" i="1"/>
  <c r="E427" i="1"/>
  <c r="D427" i="1"/>
  <c r="C427" i="1"/>
  <c r="R426" i="1"/>
  <c r="S426" i="1" s="1"/>
  <c r="P426" i="1"/>
  <c r="O426" i="1"/>
  <c r="U426" i="1" s="1"/>
  <c r="E426" i="1"/>
  <c r="D426" i="1"/>
  <c r="C426" i="1"/>
  <c r="U425" i="1"/>
  <c r="R425" i="1"/>
  <c r="S425" i="1" s="1"/>
  <c r="P425" i="1"/>
  <c r="O425" i="1"/>
  <c r="E425" i="1"/>
  <c r="D425" i="1"/>
  <c r="C425" i="1"/>
  <c r="R424" i="1"/>
  <c r="S424" i="1" s="1"/>
  <c r="P424" i="1"/>
  <c r="O424" i="1"/>
  <c r="U424" i="1" s="1"/>
  <c r="E424" i="1"/>
  <c r="D424" i="1"/>
  <c r="C424" i="1"/>
  <c r="U423" i="1"/>
  <c r="R423" i="1"/>
  <c r="S423" i="1" s="1"/>
  <c r="P423" i="1"/>
  <c r="O423" i="1"/>
  <c r="E423" i="1"/>
  <c r="D423" i="1"/>
  <c r="C423" i="1"/>
  <c r="R422" i="1"/>
  <c r="S422" i="1" s="1"/>
  <c r="P422" i="1"/>
  <c r="O422" i="1"/>
  <c r="U422" i="1" s="1"/>
  <c r="E422" i="1"/>
  <c r="D422" i="1"/>
  <c r="C422" i="1"/>
  <c r="U421" i="1"/>
  <c r="R421" i="1"/>
  <c r="S421" i="1" s="1"/>
  <c r="P421" i="1"/>
  <c r="O421" i="1"/>
  <c r="E421" i="1"/>
  <c r="D421" i="1"/>
  <c r="C421" i="1"/>
  <c r="R420" i="1"/>
  <c r="S420" i="1" s="1"/>
  <c r="P420" i="1"/>
  <c r="O420" i="1"/>
  <c r="U420" i="1" s="1"/>
  <c r="E420" i="1"/>
  <c r="D420" i="1"/>
  <c r="C420" i="1"/>
  <c r="U419" i="1"/>
  <c r="R419" i="1"/>
  <c r="S419" i="1" s="1"/>
  <c r="P419" i="1"/>
  <c r="O419" i="1"/>
  <c r="E419" i="1"/>
  <c r="D419" i="1"/>
  <c r="C419" i="1"/>
  <c r="R418" i="1"/>
  <c r="S418" i="1" s="1"/>
  <c r="P418" i="1"/>
  <c r="O418" i="1"/>
  <c r="U418" i="1" s="1"/>
  <c r="E418" i="1"/>
  <c r="D418" i="1"/>
  <c r="C418" i="1"/>
  <c r="U417" i="1"/>
  <c r="R417" i="1"/>
  <c r="S417" i="1" s="1"/>
  <c r="P417" i="1"/>
  <c r="O417" i="1"/>
  <c r="E417" i="1"/>
  <c r="D417" i="1"/>
  <c r="C417" i="1"/>
  <c r="R416" i="1"/>
  <c r="S416" i="1" s="1"/>
  <c r="P416" i="1"/>
  <c r="O416" i="1"/>
  <c r="U416" i="1" s="1"/>
  <c r="E416" i="1"/>
  <c r="D416" i="1"/>
  <c r="C416" i="1"/>
  <c r="U415" i="1"/>
  <c r="R415" i="1"/>
  <c r="S415" i="1" s="1"/>
  <c r="P415" i="1"/>
  <c r="O415" i="1"/>
  <c r="E415" i="1"/>
  <c r="D415" i="1"/>
  <c r="C415" i="1"/>
  <c r="R414" i="1"/>
  <c r="S414" i="1" s="1"/>
  <c r="P414" i="1"/>
  <c r="O414" i="1"/>
  <c r="U414" i="1" s="1"/>
  <c r="E414" i="1"/>
  <c r="D414" i="1"/>
  <c r="C414" i="1"/>
  <c r="U413" i="1"/>
  <c r="R413" i="1"/>
  <c r="S413" i="1" s="1"/>
  <c r="P413" i="1"/>
  <c r="O413" i="1"/>
  <c r="E413" i="1"/>
  <c r="D413" i="1"/>
  <c r="C413" i="1"/>
  <c r="R412" i="1"/>
  <c r="S412" i="1" s="1"/>
  <c r="P412" i="1"/>
  <c r="O412" i="1"/>
  <c r="U412" i="1" s="1"/>
  <c r="E412" i="1"/>
  <c r="D412" i="1"/>
  <c r="C412" i="1"/>
  <c r="U411" i="1"/>
  <c r="R411" i="1"/>
  <c r="S411" i="1" s="1"/>
  <c r="P411" i="1"/>
  <c r="O411" i="1"/>
  <c r="E411" i="1"/>
  <c r="D411" i="1"/>
  <c r="C411" i="1"/>
  <c r="R410" i="1"/>
  <c r="S410" i="1" s="1"/>
  <c r="P410" i="1"/>
  <c r="O410" i="1"/>
  <c r="U410" i="1" s="1"/>
  <c r="E410" i="1"/>
  <c r="D410" i="1"/>
  <c r="C410" i="1"/>
  <c r="U409" i="1"/>
  <c r="R409" i="1"/>
  <c r="S409" i="1" s="1"/>
  <c r="P409" i="1"/>
  <c r="O409" i="1"/>
  <c r="E409" i="1"/>
  <c r="D409" i="1"/>
  <c r="C409" i="1"/>
  <c r="R408" i="1"/>
  <c r="S408" i="1" s="1"/>
  <c r="P408" i="1"/>
  <c r="O408" i="1"/>
  <c r="U408" i="1" s="1"/>
  <c r="E408" i="1"/>
  <c r="D408" i="1"/>
  <c r="C408" i="1"/>
  <c r="U407" i="1"/>
  <c r="R407" i="1"/>
  <c r="S407" i="1" s="1"/>
  <c r="P407" i="1"/>
  <c r="O407" i="1"/>
  <c r="E407" i="1"/>
  <c r="D407" i="1"/>
  <c r="C407" i="1"/>
  <c r="R406" i="1"/>
  <c r="S406" i="1" s="1"/>
  <c r="P406" i="1"/>
  <c r="O406" i="1"/>
  <c r="U406" i="1" s="1"/>
  <c r="E406" i="1"/>
  <c r="D406" i="1"/>
  <c r="C406" i="1"/>
  <c r="U405" i="1"/>
  <c r="R405" i="1"/>
  <c r="S405" i="1" s="1"/>
  <c r="P405" i="1"/>
  <c r="O405" i="1"/>
  <c r="E405" i="1"/>
  <c r="D405" i="1"/>
  <c r="C405" i="1"/>
  <c r="R404" i="1"/>
  <c r="S404" i="1" s="1"/>
  <c r="P404" i="1"/>
  <c r="O404" i="1"/>
  <c r="U404" i="1" s="1"/>
  <c r="E404" i="1"/>
  <c r="D404" i="1"/>
  <c r="C404" i="1"/>
  <c r="U403" i="1"/>
  <c r="R403" i="1"/>
  <c r="S403" i="1" s="1"/>
  <c r="P403" i="1"/>
  <c r="O403" i="1"/>
  <c r="E403" i="1"/>
  <c r="D403" i="1"/>
  <c r="C403" i="1"/>
  <c r="R402" i="1"/>
  <c r="S402" i="1" s="1"/>
  <c r="P402" i="1"/>
  <c r="O402" i="1"/>
  <c r="U402" i="1" s="1"/>
  <c r="E402" i="1"/>
  <c r="D402" i="1"/>
  <c r="C402" i="1"/>
  <c r="U401" i="1"/>
  <c r="R401" i="1"/>
  <c r="S401" i="1" s="1"/>
  <c r="P401" i="1"/>
  <c r="O401" i="1"/>
  <c r="E401" i="1"/>
  <c r="D401" i="1"/>
  <c r="C401" i="1"/>
  <c r="R400" i="1"/>
  <c r="S400" i="1" s="1"/>
  <c r="P400" i="1"/>
  <c r="O400" i="1"/>
  <c r="U400" i="1" s="1"/>
  <c r="E400" i="1"/>
  <c r="D400" i="1"/>
  <c r="C400" i="1"/>
  <c r="U399" i="1"/>
  <c r="R399" i="1"/>
  <c r="S399" i="1" s="1"/>
  <c r="P399" i="1"/>
  <c r="O399" i="1"/>
  <c r="E399" i="1"/>
  <c r="D399" i="1"/>
  <c r="C399" i="1"/>
  <c r="R398" i="1"/>
  <c r="S398" i="1" s="1"/>
  <c r="P398" i="1"/>
  <c r="O398" i="1"/>
  <c r="U398" i="1" s="1"/>
  <c r="E398" i="1"/>
  <c r="D398" i="1"/>
  <c r="C398" i="1"/>
  <c r="U397" i="1"/>
  <c r="R397" i="1"/>
  <c r="S397" i="1" s="1"/>
  <c r="P397" i="1"/>
  <c r="O397" i="1"/>
  <c r="E397" i="1"/>
  <c r="D397" i="1"/>
  <c r="C397" i="1"/>
  <c r="R396" i="1"/>
  <c r="S396" i="1" s="1"/>
  <c r="P396" i="1"/>
  <c r="O396" i="1"/>
  <c r="U396" i="1" s="1"/>
  <c r="E396" i="1"/>
  <c r="D396" i="1"/>
  <c r="C396" i="1"/>
  <c r="U395" i="1"/>
  <c r="R395" i="1"/>
  <c r="S395" i="1" s="1"/>
  <c r="P395" i="1"/>
  <c r="O395" i="1"/>
  <c r="E395" i="1"/>
  <c r="D395" i="1"/>
  <c r="C395" i="1"/>
  <c r="R394" i="1"/>
  <c r="S394" i="1" s="1"/>
  <c r="P394" i="1"/>
  <c r="O394" i="1"/>
  <c r="U394" i="1" s="1"/>
  <c r="E394" i="1"/>
  <c r="D394" i="1"/>
  <c r="C394" i="1"/>
  <c r="U393" i="1"/>
  <c r="R393" i="1"/>
  <c r="S393" i="1" s="1"/>
  <c r="P393" i="1"/>
  <c r="O393" i="1"/>
  <c r="E393" i="1"/>
  <c r="D393" i="1"/>
  <c r="C393" i="1"/>
  <c r="R392" i="1"/>
  <c r="S392" i="1" s="1"/>
  <c r="P392" i="1"/>
  <c r="O392" i="1"/>
  <c r="U392" i="1" s="1"/>
  <c r="E392" i="1"/>
  <c r="D392" i="1"/>
  <c r="C392" i="1"/>
  <c r="U391" i="1"/>
  <c r="R391" i="1"/>
  <c r="S391" i="1" s="1"/>
  <c r="P391" i="1"/>
  <c r="O391" i="1"/>
  <c r="E391" i="1"/>
  <c r="D391" i="1"/>
  <c r="C391" i="1"/>
  <c r="R390" i="1"/>
  <c r="S390" i="1" s="1"/>
  <c r="P390" i="1"/>
  <c r="O390" i="1"/>
  <c r="U390" i="1" s="1"/>
  <c r="E390" i="1"/>
  <c r="D390" i="1"/>
  <c r="C390" i="1"/>
  <c r="U389" i="1"/>
  <c r="R389" i="1"/>
  <c r="S389" i="1" s="1"/>
  <c r="P389" i="1"/>
  <c r="O389" i="1"/>
  <c r="E389" i="1"/>
  <c r="D389" i="1"/>
  <c r="C389" i="1"/>
  <c r="R388" i="1"/>
  <c r="S388" i="1" s="1"/>
  <c r="P388" i="1"/>
  <c r="O388" i="1"/>
  <c r="U388" i="1" s="1"/>
  <c r="E388" i="1"/>
  <c r="D388" i="1"/>
  <c r="C388" i="1"/>
  <c r="U387" i="1"/>
  <c r="R387" i="1"/>
  <c r="S387" i="1" s="1"/>
  <c r="P387" i="1"/>
  <c r="O387" i="1"/>
  <c r="E387" i="1"/>
  <c r="D387" i="1"/>
  <c r="C387" i="1"/>
  <c r="R386" i="1"/>
  <c r="S386" i="1" s="1"/>
  <c r="P386" i="1"/>
  <c r="O386" i="1"/>
  <c r="U386" i="1" s="1"/>
  <c r="E386" i="1"/>
  <c r="D386" i="1"/>
  <c r="C386" i="1"/>
  <c r="U385" i="1"/>
  <c r="R385" i="1"/>
  <c r="S385" i="1" s="1"/>
  <c r="P385" i="1"/>
  <c r="O385" i="1"/>
  <c r="E385" i="1"/>
  <c r="D385" i="1"/>
  <c r="C385" i="1"/>
  <c r="R384" i="1"/>
  <c r="S384" i="1" s="1"/>
  <c r="P384" i="1"/>
  <c r="O384" i="1"/>
  <c r="U384" i="1" s="1"/>
  <c r="E384" i="1"/>
  <c r="D384" i="1"/>
  <c r="C384" i="1"/>
  <c r="U383" i="1"/>
  <c r="R383" i="1"/>
  <c r="S383" i="1" s="1"/>
  <c r="P383" i="1"/>
  <c r="O383" i="1"/>
  <c r="E383" i="1"/>
  <c r="D383" i="1"/>
  <c r="C383" i="1"/>
  <c r="R382" i="1"/>
  <c r="S382" i="1" s="1"/>
  <c r="P382" i="1"/>
  <c r="O382" i="1"/>
  <c r="U382" i="1" s="1"/>
  <c r="E382" i="1"/>
  <c r="D382" i="1"/>
  <c r="C382" i="1"/>
  <c r="U381" i="1"/>
  <c r="R381" i="1"/>
  <c r="S381" i="1" s="1"/>
  <c r="P381" i="1"/>
  <c r="O381" i="1"/>
  <c r="E381" i="1"/>
  <c r="D381" i="1"/>
  <c r="C381" i="1"/>
  <c r="R380" i="1"/>
  <c r="S380" i="1" s="1"/>
  <c r="P380" i="1"/>
  <c r="O380" i="1"/>
  <c r="U380" i="1" s="1"/>
  <c r="E380" i="1"/>
  <c r="D380" i="1"/>
  <c r="C380" i="1"/>
  <c r="U379" i="1"/>
  <c r="R379" i="1"/>
  <c r="S379" i="1" s="1"/>
  <c r="P379" i="1"/>
  <c r="O379" i="1"/>
  <c r="E379" i="1"/>
  <c r="D379" i="1"/>
  <c r="C379" i="1"/>
  <c r="R378" i="1"/>
  <c r="S378" i="1" s="1"/>
  <c r="P378" i="1"/>
  <c r="O378" i="1"/>
  <c r="U378" i="1" s="1"/>
  <c r="E378" i="1"/>
  <c r="D378" i="1"/>
  <c r="C378" i="1"/>
  <c r="U377" i="1"/>
  <c r="R377" i="1"/>
  <c r="S377" i="1" s="1"/>
  <c r="P377" i="1"/>
  <c r="O377" i="1"/>
  <c r="E377" i="1"/>
  <c r="D377" i="1"/>
  <c r="C377" i="1"/>
  <c r="R376" i="1"/>
  <c r="S376" i="1" s="1"/>
  <c r="P376" i="1"/>
  <c r="O376" i="1"/>
  <c r="U376" i="1" s="1"/>
  <c r="E376" i="1"/>
  <c r="D376" i="1"/>
  <c r="C376" i="1"/>
  <c r="U375" i="1"/>
  <c r="R375" i="1"/>
  <c r="S375" i="1" s="1"/>
  <c r="P375" i="1"/>
  <c r="O375" i="1"/>
  <c r="E375" i="1"/>
  <c r="D375" i="1"/>
  <c r="C375" i="1"/>
  <c r="R374" i="1"/>
  <c r="S374" i="1" s="1"/>
  <c r="P374" i="1"/>
  <c r="O374" i="1"/>
  <c r="U374" i="1" s="1"/>
  <c r="E374" i="1"/>
  <c r="D374" i="1"/>
  <c r="C374" i="1"/>
  <c r="U373" i="1"/>
  <c r="R373" i="1"/>
  <c r="S373" i="1" s="1"/>
  <c r="P373" i="1"/>
  <c r="O373" i="1"/>
  <c r="E373" i="1"/>
  <c r="D373" i="1"/>
  <c r="C373" i="1"/>
  <c r="R372" i="1"/>
  <c r="S372" i="1" s="1"/>
  <c r="P372" i="1"/>
  <c r="O372" i="1"/>
  <c r="U372" i="1" s="1"/>
  <c r="E372" i="1"/>
  <c r="D372" i="1"/>
  <c r="C372" i="1"/>
  <c r="U371" i="1"/>
  <c r="R371" i="1"/>
  <c r="S371" i="1" s="1"/>
  <c r="P371" i="1"/>
  <c r="O371" i="1"/>
  <c r="E371" i="1"/>
  <c r="D371" i="1"/>
  <c r="C371" i="1"/>
  <c r="R370" i="1"/>
  <c r="S370" i="1" s="1"/>
  <c r="P370" i="1"/>
  <c r="O370" i="1"/>
  <c r="U370" i="1" s="1"/>
  <c r="E370" i="1"/>
  <c r="D370" i="1"/>
  <c r="C370" i="1"/>
  <c r="U369" i="1"/>
  <c r="R369" i="1"/>
  <c r="S369" i="1" s="1"/>
  <c r="P369" i="1"/>
  <c r="O369" i="1"/>
  <c r="E369" i="1"/>
  <c r="D369" i="1"/>
  <c r="C369" i="1"/>
  <c r="R368" i="1"/>
  <c r="S368" i="1" s="1"/>
  <c r="P368" i="1"/>
  <c r="O368" i="1"/>
  <c r="U368" i="1" s="1"/>
  <c r="E368" i="1"/>
  <c r="D368" i="1"/>
  <c r="C368" i="1"/>
  <c r="U367" i="1"/>
  <c r="R367" i="1"/>
  <c r="S367" i="1" s="1"/>
  <c r="P367" i="1"/>
  <c r="O367" i="1"/>
  <c r="E367" i="1"/>
  <c r="D367" i="1"/>
  <c r="C367" i="1"/>
  <c r="R366" i="1"/>
  <c r="S366" i="1" s="1"/>
  <c r="P366" i="1"/>
  <c r="O366" i="1"/>
  <c r="U366" i="1" s="1"/>
  <c r="E366" i="1"/>
  <c r="D366" i="1"/>
  <c r="C366" i="1"/>
  <c r="U365" i="1"/>
  <c r="R365" i="1"/>
  <c r="S365" i="1" s="1"/>
  <c r="P365" i="1"/>
  <c r="O365" i="1"/>
  <c r="E365" i="1"/>
  <c r="D365" i="1"/>
  <c r="C365" i="1"/>
  <c r="R364" i="1"/>
  <c r="S364" i="1" s="1"/>
  <c r="P364" i="1"/>
  <c r="O364" i="1"/>
  <c r="U364" i="1" s="1"/>
  <c r="E364" i="1"/>
  <c r="D364" i="1"/>
  <c r="C364" i="1"/>
  <c r="U363" i="1"/>
  <c r="R363" i="1"/>
  <c r="S363" i="1" s="1"/>
  <c r="P363" i="1"/>
  <c r="O363" i="1"/>
  <c r="E363" i="1"/>
  <c r="D363" i="1"/>
  <c r="C363" i="1"/>
  <c r="R362" i="1"/>
  <c r="S362" i="1" s="1"/>
  <c r="P362" i="1"/>
  <c r="O362" i="1"/>
  <c r="U362" i="1" s="1"/>
  <c r="E362" i="1"/>
  <c r="D362" i="1"/>
  <c r="C362" i="1"/>
  <c r="U361" i="1"/>
  <c r="R361" i="1"/>
  <c r="S361" i="1" s="1"/>
  <c r="P361" i="1"/>
  <c r="O361" i="1"/>
  <c r="E361" i="1"/>
  <c r="D361" i="1"/>
  <c r="C361" i="1"/>
  <c r="R360" i="1"/>
  <c r="S360" i="1" s="1"/>
  <c r="P360" i="1"/>
  <c r="O360" i="1"/>
  <c r="U360" i="1" s="1"/>
  <c r="E360" i="1"/>
  <c r="D360" i="1"/>
  <c r="C360" i="1"/>
  <c r="U359" i="1"/>
  <c r="R359" i="1"/>
  <c r="S359" i="1" s="1"/>
  <c r="P359" i="1"/>
  <c r="O359" i="1"/>
  <c r="E359" i="1"/>
  <c r="D359" i="1"/>
  <c r="C359" i="1"/>
  <c r="R358" i="1"/>
  <c r="S358" i="1" s="1"/>
  <c r="P358" i="1"/>
  <c r="O358" i="1"/>
  <c r="U358" i="1" s="1"/>
  <c r="E358" i="1"/>
  <c r="D358" i="1"/>
  <c r="C358" i="1"/>
  <c r="U357" i="1"/>
  <c r="R357" i="1"/>
  <c r="S357" i="1" s="1"/>
  <c r="P357" i="1"/>
  <c r="O357" i="1"/>
  <c r="E357" i="1"/>
  <c r="D357" i="1"/>
  <c r="C357" i="1"/>
  <c r="R356" i="1"/>
  <c r="S356" i="1" s="1"/>
  <c r="P356" i="1"/>
  <c r="O356" i="1"/>
  <c r="U356" i="1" s="1"/>
  <c r="E356" i="1"/>
  <c r="D356" i="1"/>
  <c r="C356" i="1"/>
  <c r="U355" i="1"/>
  <c r="R355" i="1"/>
  <c r="S355" i="1" s="1"/>
  <c r="P355" i="1"/>
  <c r="O355" i="1"/>
  <c r="E355" i="1"/>
  <c r="D355" i="1"/>
  <c r="C355" i="1"/>
  <c r="R354" i="1"/>
  <c r="S354" i="1" s="1"/>
  <c r="P354" i="1"/>
  <c r="O354" i="1"/>
  <c r="U354" i="1" s="1"/>
  <c r="E354" i="1"/>
  <c r="D354" i="1"/>
  <c r="C354" i="1"/>
  <c r="U353" i="1"/>
  <c r="R353" i="1"/>
  <c r="S353" i="1" s="1"/>
  <c r="P353" i="1"/>
  <c r="O353" i="1"/>
  <c r="E353" i="1"/>
  <c r="D353" i="1"/>
  <c r="C353" i="1"/>
  <c r="R352" i="1"/>
  <c r="S352" i="1" s="1"/>
  <c r="P352" i="1"/>
  <c r="O352" i="1"/>
  <c r="U352" i="1" s="1"/>
  <c r="E352" i="1"/>
  <c r="D352" i="1"/>
  <c r="C352" i="1"/>
  <c r="U351" i="1"/>
  <c r="R351" i="1"/>
  <c r="S351" i="1" s="1"/>
  <c r="P351" i="1"/>
  <c r="O351" i="1"/>
  <c r="E351" i="1"/>
  <c r="D351" i="1"/>
  <c r="C351" i="1"/>
  <c r="R350" i="1"/>
  <c r="S350" i="1" s="1"/>
  <c r="P350" i="1"/>
  <c r="O350" i="1"/>
  <c r="U350" i="1" s="1"/>
  <c r="E350" i="1"/>
  <c r="D350" i="1"/>
  <c r="C350" i="1"/>
  <c r="U349" i="1"/>
  <c r="R349" i="1"/>
  <c r="S349" i="1" s="1"/>
  <c r="P349" i="1"/>
  <c r="O349" i="1"/>
  <c r="E349" i="1"/>
  <c r="D349" i="1"/>
  <c r="C349" i="1"/>
  <c r="R348" i="1"/>
  <c r="S348" i="1" s="1"/>
  <c r="P348" i="1"/>
  <c r="O348" i="1"/>
  <c r="U348" i="1" s="1"/>
  <c r="E348" i="1"/>
  <c r="D348" i="1"/>
  <c r="C348" i="1"/>
  <c r="U347" i="1"/>
  <c r="R347" i="1"/>
  <c r="S347" i="1" s="1"/>
  <c r="P347" i="1"/>
  <c r="O347" i="1"/>
  <c r="E347" i="1"/>
  <c r="D347" i="1"/>
  <c r="C347" i="1"/>
  <c r="R346" i="1"/>
  <c r="S346" i="1" s="1"/>
  <c r="P346" i="1"/>
  <c r="O346" i="1"/>
  <c r="U346" i="1" s="1"/>
  <c r="E346" i="1"/>
  <c r="D346" i="1"/>
  <c r="C346" i="1"/>
  <c r="U345" i="1"/>
  <c r="R345" i="1"/>
  <c r="S345" i="1" s="1"/>
  <c r="P345" i="1"/>
  <c r="O345" i="1"/>
  <c r="E345" i="1"/>
  <c r="D345" i="1"/>
  <c r="C345" i="1"/>
  <c r="R344" i="1"/>
  <c r="S344" i="1" s="1"/>
  <c r="P344" i="1"/>
  <c r="O344" i="1"/>
  <c r="U344" i="1" s="1"/>
  <c r="E344" i="1"/>
  <c r="D344" i="1"/>
  <c r="C344" i="1"/>
  <c r="U343" i="1"/>
  <c r="R343" i="1"/>
  <c r="S343" i="1" s="1"/>
  <c r="P343" i="1"/>
  <c r="O343" i="1"/>
  <c r="E343" i="1"/>
  <c r="D343" i="1"/>
  <c r="C343" i="1"/>
  <c r="R342" i="1"/>
  <c r="S342" i="1" s="1"/>
  <c r="P342" i="1"/>
  <c r="O342" i="1"/>
  <c r="U342" i="1" s="1"/>
  <c r="E342" i="1"/>
  <c r="D342" i="1"/>
  <c r="C342" i="1"/>
  <c r="U341" i="1"/>
  <c r="R341" i="1"/>
  <c r="S341" i="1" s="1"/>
  <c r="P341" i="1"/>
  <c r="O341" i="1"/>
  <c r="E341" i="1"/>
  <c r="D341" i="1"/>
  <c r="C341" i="1"/>
  <c r="R340" i="1"/>
  <c r="S340" i="1" s="1"/>
  <c r="P340" i="1"/>
  <c r="O340" i="1"/>
  <c r="U340" i="1" s="1"/>
  <c r="E340" i="1"/>
  <c r="D340" i="1"/>
  <c r="C340" i="1"/>
  <c r="U339" i="1"/>
  <c r="R339" i="1"/>
  <c r="S339" i="1" s="1"/>
  <c r="P339" i="1"/>
  <c r="O339" i="1"/>
  <c r="E339" i="1"/>
  <c r="D339" i="1"/>
  <c r="C339" i="1"/>
  <c r="R338" i="1"/>
  <c r="S338" i="1" s="1"/>
  <c r="P338" i="1"/>
  <c r="O338" i="1"/>
  <c r="U338" i="1" s="1"/>
  <c r="E338" i="1"/>
  <c r="D338" i="1"/>
  <c r="C338" i="1"/>
  <c r="U337" i="1"/>
  <c r="S337" i="1"/>
  <c r="R337" i="1"/>
  <c r="P337" i="1"/>
  <c r="O337" i="1"/>
  <c r="E337" i="1"/>
  <c r="D337" i="1"/>
  <c r="C337" i="1"/>
  <c r="R336" i="1"/>
  <c r="S336" i="1" s="1"/>
  <c r="P336" i="1"/>
  <c r="O336" i="1"/>
  <c r="U336" i="1" s="1"/>
  <c r="E336" i="1"/>
  <c r="D336" i="1"/>
  <c r="C336" i="1"/>
  <c r="U335" i="1"/>
  <c r="R335" i="1"/>
  <c r="S335" i="1" s="1"/>
  <c r="P335" i="1"/>
  <c r="O335" i="1"/>
  <c r="E335" i="1"/>
  <c r="D335" i="1"/>
  <c r="C335" i="1"/>
  <c r="R334" i="1"/>
  <c r="S334" i="1" s="1"/>
  <c r="P334" i="1"/>
  <c r="O334" i="1"/>
  <c r="U334" i="1" s="1"/>
  <c r="E334" i="1"/>
  <c r="D334" i="1"/>
  <c r="C334" i="1"/>
  <c r="U333" i="1"/>
  <c r="R333" i="1"/>
  <c r="S333" i="1" s="1"/>
  <c r="P333" i="1"/>
  <c r="O333" i="1"/>
  <c r="E333" i="1"/>
  <c r="D333" i="1"/>
  <c r="C333" i="1"/>
  <c r="R332" i="1"/>
  <c r="S332" i="1" s="1"/>
  <c r="P332" i="1"/>
  <c r="O332" i="1"/>
  <c r="U332" i="1" s="1"/>
  <c r="E332" i="1"/>
  <c r="D332" i="1"/>
  <c r="C332" i="1"/>
  <c r="U331" i="1"/>
  <c r="R331" i="1"/>
  <c r="S331" i="1" s="1"/>
  <c r="P331" i="1"/>
  <c r="O331" i="1"/>
  <c r="E331" i="1"/>
  <c r="D331" i="1"/>
  <c r="C331" i="1"/>
  <c r="R330" i="1"/>
  <c r="S330" i="1" s="1"/>
  <c r="P330" i="1"/>
  <c r="O330" i="1"/>
  <c r="U330" i="1" s="1"/>
  <c r="E330" i="1"/>
  <c r="D330" i="1"/>
  <c r="C330" i="1"/>
  <c r="U329" i="1"/>
  <c r="S329" i="1"/>
  <c r="R329" i="1"/>
  <c r="P329" i="1"/>
  <c r="O329" i="1"/>
  <c r="E329" i="1"/>
  <c r="D329" i="1"/>
  <c r="C329" i="1"/>
  <c r="R328" i="1"/>
  <c r="S328" i="1" s="1"/>
  <c r="P328" i="1"/>
  <c r="O328" i="1"/>
  <c r="U328" i="1" s="1"/>
  <c r="E328" i="1"/>
  <c r="D328" i="1"/>
  <c r="C328" i="1"/>
  <c r="U327" i="1"/>
  <c r="R327" i="1"/>
  <c r="S327" i="1" s="1"/>
  <c r="P327" i="1"/>
  <c r="O327" i="1"/>
  <c r="E327" i="1"/>
  <c r="D327" i="1"/>
  <c r="C327" i="1"/>
  <c r="R326" i="1"/>
  <c r="S326" i="1" s="1"/>
  <c r="P326" i="1"/>
  <c r="O326" i="1"/>
  <c r="U326" i="1" s="1"/>
  <c r="E326" i="1"/>
  <c r="D326" i="1"/>
  <c r="C326" i="1"/>
  <c r="U325" i="1"/>
  <c r="R325" i="1"/>
  <c r="S325" i="1" s="1"/>
  <c r="P325" i="1"/>
  <c r="O325" i="1"/>
  <c r="E325" i="1"/>
  <c r="D325" i="1"/>
  <c r="C325" i="1"/>
  <c r="R324" i="1"/>
  <c r="S324" i="1" s="1"/>
  <c r="P324" i="1"/>
  <c r="O324" i="1"/>
  <c r="U324" i="1" s="1"/>
  <c r="E324" i="1"/>
  <c r="D324" i="1"/>
  <c r="C324" i="1"/>
  <c r="U323" i="1"/>
  <c r="R323" i="1"/>
  <c r="S323" i="1" s="1"/>
  <c r="P323" i="1"/>
  <c r="O323" i="1"/>
  <c r="E323" i="1"/>
  <c r="D323" i="1"/>
  <c r="C323" i="1"/>
  <c r="R322" i="1"/>
  <c r="S322" i="1" s="1"/>
  <c r="P322" i="1"/>
  <c r="O322" i="1"/>
  <c r="U322" i="1" s="1"/>
  <c r="E322" i="1"/>
  <c r="D322" i="1"/>
  <c r="C322" i="1"/>
  <c r="U321" i="1"/>
  <c r="S321" i="1"/>
  <c r="R321" i="1"/>
  <c r="P321" i="1"/>
  <c r="O321" i="1"/>
  <c r="E321" i="1"/>
  <c r="D321" i="1"/>
  <c r="C321" i="1"/>
  <c r="R320" i="1"/>
  <c r="S320" i="1" s="1"/>
  <c r="P320" i="1"/>
  <c r="O320" i="1"/>
  <c r="U320" i="1" s="1"/>
  <c r="E320" i="1"/>
  <c r="D320" i="1"/>
  <c r="C320" i="1"/>
  <c r="U319" i="1"/>
  <c r="R319" i="1"/>
  <c r="S319" i="1" s="1"/>
  <c r="P319" i="1"/>
  <c r="O319" i="1"/>
  <c r="E319" i="1"/>
  <c r="D319" i="1"/>
  <c r="C319" i="1"/>
  <c r="R318" i="1"/>
  <c r="S318" i="1" s="1"/>
  <c r="P318" i="1"/>
  <c r="O318" i="1"/>
  <c r="U318" i="1" s="1"/>
  <c r="E318" i="1"/>
  <c r="D318" i="1"/>
  <c r="C318" i="1"/>
  <c r="U317" i="1"/>
  <c r="R317" i="1"/>
  <c r="S317" i="1" s="1"/>
  <c r="P317" i="1"/>
  <c r="O317" i="1"/>
  <c r="E317" i="1"/>
  <c r="D317" i="1"/>
  <c r="C317" i="1"/>
  <c r="R316" i="1"/>
  <c r="S316" i="1" s="1"/>
  <c r="P316" i="1"/>
  <c r="O316" i="1"/>
  <c r="U316" i="1" s="1"/>
  <c r="E316" i="1"/>
  <c r="D316" i="1"/>
  <c r="C316" i="1"/>
  <c r="U315" i="1"/>
  <c r="R315" i="1"/>
  <c r="S315" i="1" s="1"/>
  <c r="P315" i="1"/>
  <c r="O315" i="1"/>
  <c r="E315" i="1"/>
  <c r="D315" i="1"/>
  <c r="C315" i="1"/>
  <c r="R314" i="1"/>
  <c r="S314" i="1" s="1"/>
  <c r="P314" i="1"/>
  <c r="O314" i="1"/>
  <c r="U314" i="1" s="1"/>
  <c r="E314" i="1"/>
  <c r="D314" i="1"/>
  <c r="C314" i="1"/>
  <c r="U313" i="1"/>
  <c r="S313" i="1"/>
  <c r="R313" i="1"/>
  <c r="P313" i="1"/>
  <c r="O313" i="1"/>
  <c r="E313" i="1"/>
  <c r="D313" i="1"/>
  <c r="C313" i="1"/>
  <c r="R312" i="1"/>
  <c r="S312" i="1" s="1"/>
  <c r="P312" i="1"/>
  <c r="O312" i="1"/>
  <c r="U312" i="1" s="1"/>
  <c r="E312" i="1"/>
  <c r="D312" i="1"/>
  <c r="C312" i="1"/>
  <c r="U311" i="1"/>
  <c r="R311" i="1"/>
  <c r="S311" i="1" s="1"/>
  <c r="P311" i="1"/>
  <c r="O311" i="1"/>
  <c r="E311" i="1"/>
  <c r="D311" i="1"/>
  <c r="C311" i="1"/>
  <c r="R310" i="1"/>
  <c r="S310" i="1" s="1"/>
  <c r="P310" i="1"/>
  <c r="O310" i="1"/>
  <c r="U310" i="1" s="1"/>
  <c r="E310" i="1"/>
  <c r="D310" i="1"/>
  <c r="C310" i="1"/>
  <c r="U309" i="1"/>
  <c r="R309" i="1"/>
  <c r="S309" i="1" s="1"/>
  <c r="P309" i="1"/>
  <c r="O309" i="1"/>
  <c r="E309" i="1"/>
  <c r="D309" i="1"/>
  <c r="C309" i="1"/>
  <c r="R308" i="1"/>
  <c r="S308" i="1" s="1"/>
  <c r="P308" i="1"/>
  <c r="O308" i="1"/>
  <c r="U308" i="1" s="1"/>
  <c r="E308" i="1"/>
  <c r="D308" i="1"/>
  <c r="C308" i="1"/>
  <c r="U307" i="1"/>
  <c r="R307" i="1"/>
  <c r="S307" i="1" s="1"/>
  <c r="P307" i="1"/>
  <c r="O307" i="1"/>
  <c r="E307" i="1"/>
  <c r="D307" i="1"/>
  <c r="C307" i="1"/>
  <c r="R306" i="1"/>
  <c r="S306" i="1" s="1"/>
  <c r="P306" i="1"/>
  <c r="O306" i="1"/>
  <c r="U306" i="1" s="1"/>
  <c r="E306" i="1"/>
  <c r="D306" i="1"/>
  <c r="C306" i="1"/>
  <c r="U305" i="1"/>
  <c r="S305" i="1"/>
  <c r="R305" i="1"/>
  <c r="P305" i="1"/>
  <c r="O305" i="1"/>
  <c r="E305" i="1"/>
  <c r="D305" i="1"/>
  <c r="C305" i="1"/>
  <c r="R304" i="1"/>
  <c r="S304" i="1" s="1"/>
  <c r="P304" i="1"/>
  <c r="O304" i="1"/>
  <c r="U304" i="1" s="1"/>
  <c r="E304" i="1"/>
  <c r="D304" i="1"/>
  <c r="C304" i="1"/>
  <c r="U303" i="1"/>
  <c r="R303" i="1"/>
  <c r="S303" i="1" s="1"/>
  <c r="P303" i="1"/>
  <c r="O303" i="1"/>
  <c r="E303" i="1"/>
  <c r="D303" i="1"/>
  <c r="C303" i="1"/>
  <c r="R302" i="1"/>
  <c r="S302" i="1" s="1"/>
  <c r="P302" i="1"/>
  <c r="O302" i="1"/>
  <c r="U302" i="1" s="1"/>
  <c r="E302" i="1"/>
  <c r="D302" i="1"/>
  <c r="C302" i="1"/>
  <c r="U301" i="1"/>
  <c r="R301" i="1"/>
  <c r="S301" i="1" s="1"/>
  <c r="P301" i="1"/>
  <c r="O301" i="1"/>
  <c r="E301" i="1"/>
  <c r="D301" i="1"/>
  <c r="C301" i="1"/>
  <c r="R300" i="1"/>
  <c r="S300" i="1" s="1"/>
  <c r="P300" i="1"/>
  <c r="O300" i="1"/>
  <c r="U300" i="1" s="1"/>
  <c r="E300" i="1"/>
  <c r="D300" i="1"/>
  <c r="C300" i="1"/>
  <c r="U299" i="1"/>
  <c r="R299" i="1"/>
  <c r="S299" i="1" s="1"/>
  <c r="P299" i="1"/>
  <c r="O299" i="1"/>
  <c r="E299" i="1"/>
  <c r="D299" i="1"/>
  <c r="C299" i="1"/>
  <c r="R298" i="1"/>
  <c r="S298" i="1" s="1"/>
  <c r="P298" i="1"/>
  <c r="O298" i="1"/>
  <c r="U298" i="1" s="1"/>
  <c r="E298" i="1"/>
  <c r="D298" i="1"/>
  <c r="C298" i="1"/>
  <c r="U297" i="1"/>
  <c r="R297" i="1"/>
  <c r="S297" i="1" s="1"/>
  <c r="P297" i="1"/>
  <c r="O297" i="1"/>
  <c r="E297" i="1"/>
  <c r="D297" i="1"/>
  <c r="C297" i="1"/>
  <c r="R296" i="1"/>
  <c r="S296" i="1" s="1"/>
  <c r="P296" i="1"/>
  <c r="O296" i="1"/>
  <c r="U296" i="1" s="1"/>
  <c r="E296" i="1"/>
  <c r="D296" i="1"/>
  <c r="C296" i="1"/>
  <c r="U295" i="1"/>
  <c r="R295" i="1"/>
  <c r="S295" i="1" s="1"/>
  <c r="P295" i="1"/>
  <c r="O295" i="1"/>
  <c r="E295" i="1"/>
  <c r="D295" i="1"/>
  <c r="C295" i="1"/>
  <c r="R294" i="1"/>
  <c r="S294" i="1" s="1"/>
  <c r="P294" i="1"/>
  <c r="O294" i="1"/>
  <c r="U294" i="1" s="1"/>
  <c r="E294" i="1"/>
  <c r="D294" i="1"/>
  <c r="C294" i="1"/>
  <c r="U293" i="1"/>
  <c r="R293" i="1"/>
  <c r="S293" i="1" s="1"/>
  <c r="P293" i="1"/>
  <c r="O293" i="1"/>
  <c r="E293" i="1"/>
  <c r="D293" i="1"/>
  <c r="C293" i="1"/>
  <c r="R292" i="1"/>
  <c r="S292" i="1" s="1"/>
  <c r="P292" i="1"/>
  <c r="O292" i="1"/>
  <c r="U292" i="1" s="1"/>
  <c r="E292" i="1"/>
  <c r="D292" i="1"/>
  <c r="C292" i="1"/>
  <c r="U291" i="1"/>
  <c r="R291" i="1"/>
  <c r="S291" i="1" s="1"/>
  <c r="P291" i="1"/>
  <c r="O291" i="1"/>
  <c r="E291" i="1"/>
  <c r="D291" i="1"/>
  <c r="C291" i="1"/>
  <c r="R290" i="1"/>
  <c r="S290" i="1" s="1"/>
  <c r="P290" i="1"/>
  <c r="O290" i="1"/>
  <c r="U290" i="1" s="1"/>
  <c r="E290" i="1"/>
  <c r="D290" i="1"/>
  <c r="C290" i="1"/>
  <c r="U289" i="1"/>
  <c r="S289" i="1"/>
  <c r="R289" i="1"/>
  <c r="P289" i="1"/>
  <c r="O289" i="1"/>
  <c r="E289" i="1"/>
  <c r="D289" i="1"/>
  <c r="C289" i="1"/>
  <c r="R288" i="1"/>
  <c r="S288" i="1" s="1"/>
  <c r="P288" i="1"/>
  <c r="O288" i="1"/>
  <c r="U288" i="1" s="1"/>
  <c r="E288" i="1"/>
  <c r="D288" i="1"/>
  <c r="C288" i="1"/>
  <c r="U287" i="1"/>
  <c r="R287" i="1"/>
  <c r="S287" i="1" s="1"/>
  <c r="P287" i="1"/>
  <c r="O287" i="1"/>
  <c r="E287" i="1"/>
  <c r="D287" i="1"/>
  <c r="C287" i="1"/>
  <c r="R286" i="1"/>
  <c r="S286" i="1" s="1"/>
  <c r="P286" i="1"/>
  <c r="O286" i="1"/>
  <c r="U286" i="1" s="1"/>
  <c r="E286" i="1"/>
  <c r="D286" i="1"/>
  <c r="C286" i="1"/>
  <c r="U285" i="1"/>
  <c r="R285" i="1"/>
  <c r="S285" i="1" s="1"/>
  <c r="P285" i="1"/>
  <c r="O285" i="1"/>
  <c r="E285" i="1"/>
  <c r="D285" i="1"/>
  <c r="C285" i="1"/>
  <c r="R284" i="1"/>
  <c r="S284" i="1" s="1"/>
  <c r="P284" i="1"/>
  <c r="O284" i="1"/>
  <c r="U284" i="1" s="1"/>
  <c r="E284" i="1"/>
  <c r="D284" i="1"/>
  <c r="C284" i="1"/>
  <c r="U283" i="1"/>
  <c r="R283" i="1"/>
  <c r="S283" i="1" s="1"/>
  <c r="P283" i="1"/>
  <c r="O283" i="1"/>
  <c r="E283" i="1"/>
  <c r="D283" i="1"/>
  <c r="C283" i="1"/>
  <c r="R282" i="1"/>
  <c r="S282" i="1" s="1"/>
  <c r="P282" i="1"/>
  <c r="O282" i="1"/>
  <c r="U282" i="1" s="1"/>
  <c r="E282" i="1"/>
  <c r="D282" i="1"/>
  <c r="C282" i="1"/>
  <c r="U281" i="1"/>
  <c r="R281" i="1"/>
  <c r="S281" i="1" s="1"/>
  <c r="P281" i="1"/>
  <c r="O281" i="1"/>
  <c r="E281" i="1"/>
  <c r="D281" i="1"/>
  <c r="C281" i="1"/>
  <c r="R280" i="1"/>
  <c r="S280" i="1" s="1"/>
  <c r="P280" i="1"/>
  <c r="O280" i="1"/>
  <c r="U280" i="1" s="1"/>
  <c r="E280" i="1"/>
  <c r="D280" i="1"/>
  <c r="C280" i="1"/>
  <c r="U279" i="1"/>
  <c r="R279" i="1"/>
  <c r="S279" i="1" s="1"/>
  <c r="P279" i="1"/>
  <c r="O279" i="1"/>
  <c r="E279" i="1"/>
  <c r="D279" i="1"/>
  <c r="C279" i="1"/>
  <c r="R278" i="1"/>
  <c r="S278" i="1" s="1"/>
  <c r="P278" i="1"/>
  <c r="O278" i="1"/>
  <c r="U278" i="1" s="1"/>
  <c r="E278" i="1"/>
  <c r="D278" i="1"/>
  <c r="C278" i="1"/>
  <c r="P277" i="1"/>
  <c r="O277" i="1"/>
  <c r="U277" i="1" s="1"/>
  <c r="E277" i="1"/>
  <c r="D277" i="1"/>
  <c r="C277" i="1"/>
  <c r="P276" i="1"/>
  <c r="O276" i="1"/>
  <c r="E276" i="1"/>
  <c r="D276" i="1"/>
  <c r="C276" i="1"/>
  <c r="P275" i="1"/>
  <c r="O275" i="1"/>
  <c r="U275" i="1" s="1"/>
  <c r="E275" i="1"/>
  <c r="D275" i="1"/>
  <c r="C275" i="1"/>
  <c r="P274" i="1"/>
  <c r="O274" i="1"/>
  <c r="U274" i="1" s="1"/>
  <c r="E274" i="1"/>
  <c r="D274" i="1"/>
  <c r="C274" i="1"/>
  <c r="U273" i="1"/>
  <c r="P273" i="1"/>
  <c r="O273" i="1"/>
  <c r="R273" i="1" s="1"/>
  <c r="S273" i="1" s="1"/>
  <c r="E273" i="1"/>
  <c r="D273" i="1"/>
  <c r="C273" i="1"/>
  <c r="R272" i="1"/>
  <c r="S272" i="1" s="1"/>
  <c r="P272" i="1"/>
  <c r="O272" i="1"/>
  <c r="U272" i="1" s="1"/>
  <c r="E272" i="1"/>
  <c r="D272" i="1"/>
  <c r="C272" i="1"/>
  <c r="U271" i="1"/>
  <c r="R271" i="1"/>
  <c r="S271" i="1" s="1"/>
  <c r="P271" i="1"/>
  <c r="O271" i="1"/>
  <c r="E271" i="1"/>
  <c r="D271" i="1"/>
  <c r="C271" i="1"/>
  <c r="P270" i="1"/>
  <c r="O270" i="1"/>
  <c r="U270" i="1" s="1"/>
  <c r="E270" i="1"/>
  <c r="D270" i="1"/>
  <c r="C270" i="1"/>
  <c r="R269" i="1"/>
  <c r="S269" i="1" s="1"/>
  <c r="P269" i="1"/>
  <c r="O269" i="1"/>
  <c r="U269" i="1" s="1"/>
  <c r="E269" i="1"/>
  <c r="D269" i="1"/>
  <c r="C269" i="1"/>
  <c r="P268" i="1"/>
  <c r="O268" i="1"/>
  <c r="U268" i="1" s="1"/>
  <c r="E268" i="1"/>
  <c r="D268" i="1"/>
  <c r="C268" i="1"/>
  <c r="P267" i="1"/>
  <c r="O267" i="1"/>
  <c r="E267" i="1"/>
  <c r="D267" i="1"/>
  <c r="C267" i="1"/>
  <c r="P266" i="1"/>
  <c r="O266" i="1"/>
  <c r="U266" i="1" s="1"/>
  <c r="E266" i="1"/>
  <c r="D266" i="1"/>
  <c r="C266" i="1"/>
  <c r="P265" i="1"/>
  <c r="O265" i="1"/>
  <c r="U265" i="1" s="1"/>
  <c r="E265" i="1"/>
  <c r="D265" i="1"/>
  <c r="C265" i="1"/>
  <c r="R264" i="1"/>
  <c r="S264" i="1" s="1"/>
  <c r="P264" i="1"/>
  <c r="O264" i="1"/>
  <c r="U264" i="1" s="1"/>
  <c r="E264" i="1"/>
  <c r="D264" i="1"/>
  <c r="C264" i="1"/>
  <c r="U263" i="1"/>
  <c r="R263" i="1"/>
  <c r="S263" i="1" s="1"/>
  <c r="P263" i="1"/>
  <c r="O263" i="1"/>
  <c r="E263" i="1"/>
  <c r="D263" i="1"/>
  <c r="C263" i="1"/>
  <c r="R262" i="1"/>
  <c r="S262" i="1" s="1"/>
  <c r="P262" i="1"/>
  <c r="O262" i="1"/>
  <c r="U262" i="1" s="1"/>
  <c r="E262" i="1"/>
  <c r="D262" i="1"/>
  <c r="C262" i="1"/>
  <c r="P261" i="1"/>
  <c r="O261" i="1"/>
  <c r="U261" i="1" s="1"/>
  <c r="E261" i="1"/>
  <c r="D261" i="1"/>
  <c r="C261" i="1"/>
  <c r="P260" i="1"/>
  <c r="O260" i="1"/>
  <c r="E260" i="1"/>
  <c r="D260" i="1"/>
  <c r="C260" i="1"/>
  <c r="P259" i="1"/>
  <c r="O259" i="1"/>
  <c r="U259" i="1" s="1"/>
  <c r="E259" i="1"/>
  <c r="D259" i="1"/>
  <c r="C259" i="1"/>
  <c r="P258" i="1"/>
  <c r="O258" i="1"/>
  <c r="U258" i="1" s="1"/>
  <c r="E258" i="1"/>
  <c r="D258" i="1"/>
  <c r="C258" i="1"/>
  <c r="U257" i="1"/>
  <c r="P257" i="1"/>
  <c r="O257" i="1"/>
  <c r="R257" i="1" s="1"/>
  <c r="S257" i="1" s="1"/>
  <c r="E257" i="1"/>
  <c r="D257" i="1"/>
  <c r="C257" i="1"/>
  <c r="R256" i="1"/>
  <c r="S256" i="1" s="1"/>
  <c r="P256" i="1"/>
  <c r="O256" i="1"/>
  <c r="U256" i="1" s="1"/>
  <c r="E256" i="1"/>
  <c r="D256" i="1"/>
  <c r="C256" i="1"/>
  <c r="U255" i="1"/>
  <c r="R255" i="1"/>
  <c r="S255" i="1" s="1"/>
  <c r="P255" i="1"/>
  <c r="O255" i="1"/>
  <c r="E255" i="1"/>
  <c r="D255" i="1"/>
  <c r="C255" i="1"/>
  <c r="P254" i="1"/>
  <c r="O254" i="1"/>
  <c r="U254" i="1" s="1"/>
  <c r="E254" i="1"/>
  <c r="D254" i="1"/>
  <c r="C254" i="1"/>
  <c r="P253" i="1"/>
  <c r="O253" i="1"/>
  <c r="U253" i="1" s="1"/>
  <c r="E253" i="1"/>
  <c r="D253" i="1"/>
  <c r="C253" i="1"/>
  <c r="R252" i="1"/>
  <c r="S252" i="1" s="1"/>
  <c r="P252" i="1"/>
  <c r="O252" i="1"/>
  <c r="U252" i="1" s="1"/>
  <c r="E252" i="1"/>
  <c r="D252" i="1"/>
  <c r="C252" i="1"/>
  <c r="P251" i="1"/>
  <c r="O251" i="1"/>
  <c r="E251" i="1"/>
  <c r="D251" i="1"/>
  <c r="C251" i="1"/>
  <c r="P250" i="1"/>
  <c r="O250" i="1"/>
  <c r="E250" i="1"/>
  <c r="D250" i="1"/>
  <c r="C250" i="1"/>
  <c r="P249" i="1"/>
  <c r="O249" i="1"/>
  <c r="U249" i="1" s="1"/>
  <c r="E249" i="1"/>
  <c r="D249" i="1"/>
  <c r="C249" i="1"/>
  <c r="R248" i="1"/>
  <c r="S248" i="1" s="1"/>
  <c r="P248" i="1"/>
  <c r="O248" i="1"/>
  <c r="U248" i="1" s="1"/>
  <c r="E248" i="1"/>
  <c r="D248" i="1"/>
  <c r="C248" i="1"/>
  <c r="U247" i="1"/>
  <c r="R247" i="1"/>
  <c r="S247" i="1" s="1"/>
  <c r="P247" i="1"/>
  <c r="O247" i="1"/>
  <c r="E247" i="1"/>
  <c r="D247" i="1"/>
  <c r="C247" i="1"/>
  <c r="P246" i="1"/>
  <c r="O246" i="1"/>
  <c r="U246" i="1" s="1"/>
  <c r="E246" i="1"/>
  <c r="D246" i="1"/>
  <c r="C246" i="1"/>
  <c r="U245" i="1"/>
  <c r="P245" i="1"/>
  <c r="O245" i="1"/>
  <c r="R245" i="1" s="1"/>
  <c r="S245" i="1" s="1"/>
  <c r="E245" i="1"/>
  <c r="D245" i="1"/>
  <c r="C245" i="1"/>
  <c r="P244" i="1"/>
  <c r="O244" i="1"/>
  <c r="U244" i="1" s="1"/>
  <c r="E244" i="1"/>
  <c r="D244" i="1"/>
  <c r="C244" i="1"/>
  <c r="R243" i="1"/>
  <c r="S243" i="1" s="1"/>
  <c r="P243" i="1"/>
  <c r="O243" i="1"/>
  <c r="U243" i="1" s="1"/>
  <c r="E243" i="1"/>
  <c r="D243" i="1"/>
  <c r="C243" i="1"/>
  <c r="P242" i="1"/>
  <c r="O242" i="1"/>
  <c r="E242" i="1"/>
  <c r="D242" i="1"/>
  <c r="C242" i="1"/>
  <c r="U241" i="1"/>
  <c r="S241" i="1"/>
  <c r="P241" i="1"/>
  <c r="O241" i="1"/>
  <c r="R241" i="1" s="1"/>
  <c r="E241" i="1"/>
  <c r="D241" i="1"/>
  <c r="C241" i="1"/>
  <c r="R240" i="1"/>
  <c r="S240" i="1" s="1"/>
  <c r="P240" i="1"/>
  <c r="O240" i="1"/>
  <c r="U240" i="1" s="1"/>
  <c r="E240" i="1"/>
  <c r="D240" i="1"/>
  <c r="C240" i="1"/>
  <c r="U239" i="1"/>
  <c r="R239" i="1"/>
  <c r="S239" i="1" s="1"/>
  <c r="P239" i="1"/>
  <c r="O239" i="1"/>
  <c r="E239" i="1"/>
  <c r="D239" i="1"/>
  <c r="C239" i="1"/>
  <c r="P238" i="1"/>
  <c r="O238" i="1"/>
  <c r="U238" i="1" s="1"/>
  <c r="E238" i="1"/>
  <c r="D238" i="1"/>
  <c r="C238" i="1"/>
  <c r="U237" i="1"/>
  <c r="R237" i="1"/>
  <c r="S237" i="1" s="1"/>
  <c r="P237" i="1"/>
  <c r="O237" i="1"/>
  <c r="E237" i="1"/>
  <c r="D237" i="1"/>
  <c r="C237" i="1"/>
  <c r="R236" i="1"/>
  <c r="S236" i="1" s="1"/>
  <c r="P236" i="1"/>
  <c r="O236" i="1"/>
  <c r="U236" i="1" s="1"/>
  <c r="E236" i="1"/>
  <c r="D236" i="1"/>
  <c r="C236" i="1"/>
  <c r="P235" i="1"/>
  <c r="O235" i="1"/>
  <c r="U235" i="1" s="1"/>
  <c r="E235" i="1"/>
  <c r="D235" i="1"/>
  <c r="C235" i="1"/>
  <c r="P234" i="1"/>
  <c r="O234" i="1"/>
  <c r="E234" i="1"/>
  <c r="D234" i="1"/>
  <c r="C234" i="1"/>
  <c r="P233" i="1"/>
  <c r="O233" i="1"/>
  <c r="E233" i="1"/>
  <c r="D233" i="1"/>
  <c r="C233" i="1"/>
  <c r="U232" i="1"/>
  <c r="R232" i="1"/>
  <c r="S232" i="1" s="1"/>
  <c r="P232" i="1"/>
  <c r="O232" i="1"/>
  <c r="E232" i="1"/>
  <c r="D232" i="1"/>
  <c r="C232" i="1"/>
  <c r="U231" i="1"/>
  <c r="P231" i="1"/>
  <c r="R231" i="1" s="1"/>
  <c r="S231" i="1" s="1"/>
  <c r="O231" i="1"/>
  <c r="E231" i="1"/>
  <c r="D231" i="1"/>
  <c r="C231" i="1"/>
  <c r="U230" i="1"/>
  <c r="S230" i="1"/>
  <c r="R230" i="1"/>
  <c r="P230" i="1"/>
  <c r="O230" i="1"/>
  <c r="E230" i="1"/>
  <c r="D230" i="1"/>
  <c r="C230" i="1"/>
  <c r="U229" i="1"/>
  <c r="P229" i="1"/>
  <c r="R229" i="1" s="1"/>
  <c r="S229" i="1" s="1"/>
  <c r="O229" i="1"/>
  <c r="E229" i="1"/>
  <c r="D229" i="1"/>
  <c r="C229" i="1"/>
  <c r="U228" i="1"/>
  <c r="R228" i="1"/>
  <c r="S228" i="1" s="1"/>
  <c r="P228" i="1"/>
  <c r="O228" i="1"/>
  <c r="E228" i="1"/>
  <c r="D228" i="1"/>
  <c r="C228" i="1"/>
  <c r="U227" i="1"/>
  <c r="S227" i="1"/>
  <c r="P227" i="1"/>
  <c r="R227" i="1" s="1"/>
  <c r="O227" i="1"/>
  <c r="E227" i="1"/>
  <c r="D227" i="1"/>
  <c r="C227" i="1"/>
  <c r="U226" i="1"/>
  <c r="R226" i="1"/>
  <c r="S226" i="1" s="1"/>
  <c r="P226" i="1"/>
  <c r="O226" i="1"/>
  <c r="E226" i="1"/>
  <c r="D226" i="1"/>
  <c r="C226" i="1"/>
  <c r="U225" i="1"/>
  <c r="S225" i="1"/>
  <c r="P225" i="1"/>
  <c r="R225" i="1" s="1"/>
  <c r="O225" i="1"/>
  <c r="E225" i="1"/>
  <c r="D225" i="1"/>
  <c r="C225" i="1"/>
  <c r="U224" i="1"/>
  <c r="S224" i="1"/>
  <c r="R224" i="1"/>
  <c r="P224" i="1"/>
  <c r="O224" i="1"/>
  <c r="E224" i="1"/>
  <c r="D224" i="1"/>
  <c r="C224" i="1"/>
  <c r="U223" i="1"/>
  <c r="P223" i="1"/>
  <c r="R223" i="1" s="1"/>
  <c r="S223" i="1" s="1"/>
  <c r="O223" i="1"/>
  <c r="E223" i="1"/>
  <c r="D223" i="1"/>
  <c r="C223" i="1"/>
  <c r="U222" i="1"/>
  <c r="R222" i="1"/>
  <c r="S222" i="1" s="1"/>
  <c r="P222" i="1"/>
  <c r="O222" i="1"/>
  <c r="E222" i="1"/>
  <c r="D222" i="1"/>
  <c r="C222" i="1"/>
  <c r="U221" i="1"/>
  <c r="S221" i="1"/>
  <c r="P221" i="1"/>
  <c r="R221" i="1" s="1"/>
  <c r="O221" i="1"/>
  <c r="E221" i="1"/>
  <c r="D221" i="1"/>
  <c r="C221" i="1"/>
  <c r="U220" i="1"/>
  <c r="S220" i="1"/>
  <c r="R220" i="1"/>
  <c r="P220" i="1"/>
  <c r="O220" i="1"/>
  <c r="E220" i="1"/>
  <c r="D220" i="1"/>
  <c r="C220" i="1"/>
  <c r="U219" i="1"/>
  <c r="P219" i="1"/>
  <c r="R219" i="1" s="1"/>
  <c r="S219" i="1" s="1"/>
  <c r="O219" i="1"/>
  <c r="E219" i="1"/>
  <c r="D219" i="1"/>
  <c r="C219" i="1"/>
  <c r="U218" i="1"/>
  <c r="R218" i="1"/>
  <c r="S218" i="1" s="1"/>
  <c r="P218" i="1"/>
  <c r="O218" i="1"/>
  <c r="E218" i="1"/>
  <c r="D218" i="1"/>
  <c r="C218" i="1"/>
  <c r="U217" i="1"/>
  <c r="P217" i="1"/>
  <c r="R217" i="1" s="1"/>
  <c r="S217" i="1" s="1"/>
  <c r="O217" i="1"/>
  <c r="E217" i="1"/>
  <c r="D217" i="1"/>
  <c r="C217" i="1"/>
  <c r="U216" i="1"/>
  <c r="R216" i="1"/>
  <c r="S216" i="1" s="1"/>
  <c r="P216" i="1"/>
  <c r="O216" i="1"/>
  <c r="E216" i="1"/>
  <c r="D216" i="1"/>
  <c r="C216" i="1"/>
  <c r="U215" i="1"/>
  <c r="S215" i="1"/>
  <c r="P215" i="1"/>
  <c r="R215" i="1" s="1"/>
  <c r="O215" i="1"/>
  <c r="E215" i="1"/>
  <c r="D215" i="1"/>
  <c r="C215" i="1"/>
  <c r="U214" i="1"/>
  <c r="S214" i="1"/>
  <c r="R214" i="1"/>
  <c r="P214" i="1"/>
  <c r="O214" i="1"/>
  <c r="E214" i="1"/>
  <c r="D214" i="1"/>
  <c r="C214" i="1"/>
  <c r="S213" i="1"/>
  <c r="P213" i="1"/>
  <c r="R213" i="1" s="1"/>
  <c r="O213" i="1"/>
  <c r="U213" i="1" s="1"/>
  <c r="E213" i="1"/>
  <c r="D213" i="1"/>
  <c r="C213" i="1"/>
  <c r="U212" i="1"/>
  <c r="S212" i="1"/>
  <c r="R212" i="1"/>
  <c r="P212" i="1"/>
  <c r="O212" i="1"/>
  <c r="E212" i="1"/>
  <c r="D212" i="1"/>
  <c r="C212" i="1"/>
  <c r="S211" i="1"/>
  <c r="P211" i="1"/>
  <c r="R211" i="1" s="1"/>
  <c r="O211" i="1"/>
  <c r="U211" i="1" s="1"/>
  <c r="E211" i="1"/>
  <c r="D211" i="1"/>
  <c r="C211" i="1"/>
  <c r="U210" i="1"/>
  <c r="S210" i="1"/>
  <c r="R210" i="1"/>
  <c r="P210" i="1"/>
  <c r="O210" i="1"/>
  <c r="E210" i="1"/>
  <c r="D210" i="1"/>
  <c r="C210" i="1"/>
  <c r="S209" i="1"/>
  <c r="P209" i="1"/>
  <c r="R209" i="1" s="1"/>
  <c r="O209" i="1"/>
  <c r="U209" i="1" s="1"/>
  <c r="E209" i="1"/>
  <c r="D209" i="1"/>
  <c r="C209" i="1"/>
  <c r="U208" i="1"/>
  <c r="R208" i="1"/>
  <c r="S208" i="1" s="1"/>
  <c r="P208" i="1"/>
  <c r="O208" i="1"/>
  <c r="E208" i="1"/>
  <c r="D208" i="1"/>
  <c r="C208" i="1"/>
  <c r="P207" i="1"/>
  <c r="R207" i="1" s="1"/>
  <c r="S207" i="1" s="1"/>
  <c r="O207" i="1"/>
  <c r="U207" i="1" s="1"/>
  <c r="E207" i="1"/>
  <c r="D207" i="1"/>
  <c r="C207" i="1"/>
  <c r="U206" i="1"/>
  <c r="R206" i="1"/>
  <c r="S206" i="1" s="1"/>
  <c r="P206" i="1"/>
  <c r="O206" i="1"/>
  <c r="E206" i="1"/>
  <c r="D206" i="1"/>
  <c r="C206" i="1"/>
  <c r="S205" i="1"/>
  <c r="P205" i="1"/>
  <c r="R205" i="1" s="1"/>
  <c r="O205" i="1"/>
  <c r="U205" i="1" s="1"/>
  <c r="E205" i="1"/>
  <c r="D205" i="1"/>
  <c r="C205" i="1"/>
  <c r="U204" i="1"/>
  <c r="R204" i="1"/>
  <c r="S204" i="1" s="1"/>
  <c r="P204" i="1"/>
  <c r="O204" i="1"/>
  <c r="E204" i="1"/>
  <c r="D204" i="1"/>
  <c r="C204" i="1"/>
  <c r="P203" i="1"/>
  <c r="R203" i="1" s="1"/>
  <c r="S203" i="1" s="1"/>
  <c r="O203" i="1"/>
  <c r="U203" i="1" s="1"/>
  <c r="E203" i="1"/>
  <c r="D203" i="1"/>
  <c r="C203" i="1"/>
  <c r="U202" i="1"/>
  <c r="R202" i="1"/>
  <c r="S202" i="1" s="1"/>
  <c r="P202" i="1"/>
  <c r="O202" i="1"/>
  <c r="E202" i="1"/>
  <c r="D202" i="1"/>
  <c r="C202" i="1"/>
  <c r="P201" i="1"/>
  <c r="R201" i="1" s="1"/>
  <c r="S201" i="1" s="1"/>
  <c r="O201" i="1"/>
  <c r="U201" i="1" s="1"/>
  <c r="E201" i="1"/>
  <c r="D201" i="1"/>
  <c r="C201" i="1"/>
  <c r="U200" i="1"/>
  <c r="R200" i="1"/>
  <c r="S200" i="1" s="1"/>
  <c r="P200" i="1"/>
  <c r="O200" i="1"/>
  <c r="E200" i="1"/>
  <c r="D200" i="1"/>
  <c r="C200" i="1"/>
  <c r="S199" i="1"/>
  <c r="P199" i="1"/>
  <c r="R199" i="1" s="1"/>
  <c r="O199" i="1"/>
  <c r="U199" i="1" s="1"/>
  <c r="E199" i="1"/>
  <c r="D199" i="1"/>
  <c r="C199" i="1"/>
  <c r="U198" i="1"/>
  <c r="S198" i="1"/>
  <c r="R198" i="1"/>
  <c r="P198" i="1"/>
  <c r="O198" i="1"/>
  <c r="E198" i="1"/>
  <c r="D198" i="1"/>
  <c r="C198" i="1"/>
  <c r="S197" i="1"/>
  <c r="P197" i="1"/>
  <c r="R197" i="1" s="1"/>
  <c r="O197" i="1"/>
  <c r="U197" i="1" s="1"/>
  <c r="E197" i="1"/>
  <c r="D197" i="1"/>
  <c r="C197" i="1"/>
  <c r="U196" i="1"/>
  <c r="S196" i="1"/>
  <c r="R196" i="1"/>
  <c r="P196" i="1"/>
  <c r="O196" i="1"/>
  <c r="E196" i="1"/>
  <c r="D196" i="1"/>
  <c r="C196" i="1"/>
  <c r="S195" i="1"/>
  <c r="P195" i="1"/>
  <c r="R195" i="1" s="1"/>
  <c r="O195" i="1"/>
  <c r="U195" i="1" s="1"/>
  <c r="E195" i="1"/>
  <c r="D195" i="1"/>
  <c r="C195" i="1"/>
  <c r="U194" i="1"/>
  <c r="S194" i="1"/>
  <c r="R194" i="1"/>
  <c r="P194" i="1"/>
  <c r="O194" i="1"/>
  <c r="E194" i="1"/>
  <c r="D194" i="1"/>
  <c r="C194" i="1"/>
  <c r="S193" i="1"/>
  <c r="P193" i="1"/>
  <c r="R193" i="1" s="1"/>
  <c r="O193" i="1"/>
  <c r="U193" i="1" s="1"/>
  <c r="E193" i="1"/>
  <c r="D193" i="1"/>
  <c r="C193" i="1"/>
  <c r="U192" i="1"/>
  <c r="R192" i="1"/>
  <c r="S192" i="1" s="1"/>
  <c r="P192" i="1"/>
  <c r="O192" i="1"/>
  <c r="E192" i="1"/>
  <c r="D192" i="1"/>
  <c r="C192" i="1"/>
  <c r="P191" i="1"/>
  <c r="R191" i="1" s="1"/>
  <c r="S191" i="1" s="1"/>
  <c r="O191" i="1"/>
  <c r="U191" i="1" s="1"/>
  <c r="E191" i="1"/>
  <c r="D191" i="1"/>
  <c r="C191" i="1"/>
  <c r="U190" i="1"/>
  <c r="R190" i="1"/>
  <c r="S190" i="1" s="1"/>
  <c r="P190" i="1"/>
  <c r="O190" i="1"/>
  <c r="E190" i="1"/>
  <c r="D190" i="1"/>
  <c r="C190" i="1"/>
  <c r="S189" i="1"/>
  <c r="P189" i="1"/>
  <c r="R189" i="1" s="1"/>
  <c r="O189" i="1"/>
  <c r="U189" i="1" s="1"/>
  <c r="E189" i="1"/>
  <c r="D189" i="1"/>
  <c r="C189" i="1"/>
  <c r="U188" i="1"/>
  <c r="R188" i="1"/>
  <c r="S188" i="1" s="1"/>
  <c r="P188" i="1"/>
  <c r="O188" i="1"/>
  <c r="E188" i="1"/>
  <c r="D188" i="1"/>
  <c r="C188" i="1"/>
  <c r="P187" i="1"/>
  <c r="R187" i="1" s="1"/>
  <c r="S187" i="1" s="1"/>
  <c r="O187" i="1"/>
  <c r="U187" i="1" s="1"/>
  <c r="E187" i="1"/>
  <c r="D187" i="1"/>
  <c r="C187" i="1"/>
  <c r="U186" i="1"/>
  <c r="R186" i="1"/>
  <c r="S186" i="1" s="1"/>
  <c r="P186" i="1"/>
  <c r="O186" i="1"/>
  <c r="E186" i="1"/>
  <c r="D186" i="1"/>
  <c r="C186" i="1"/>
  <c r="P185" i="1"/>
  <c r="R185" i="1" s="1"/>
  <c r="S185" i="1" s="1"/>
  <c r="O185" i="1"/>
  <c r="U185" i="1" s="1"/>
  <c r="E185" i="1"/>
  <c r="D185" i="1"/>
  <c r="C185" i="1"/>
  <c r="U184" i="1"/>
  <c r="R184" i="1"/>
  <c r="S184" i="1" s="1"/>
  <c r="P184" i="1"/>
  <c r="O184" i="1"/>
  <c r="E184" i="1"/>
  <c r="D184" i="1"/>
  <c r="C184" i="1"/>
  <c r="S183" i="1"/>
  <c r="P183" i="1"/>
  <c r="R183" i="1" s="1"/>
  <c r="O183" i="1"/>
  <c r="U183" i="1" s="1"/>
  <c r="E183" i="1"/>
  <c r="D183" i="1"/>
  <c r="C183" i="1"/>
  <c r="U182" i="1"/>
  <c r="S182" i="1"/>
  <c r="R182" i="1"/>
  <c r="P182" i="1"/>
  <c r="O182" i="1"/>
  <c r="E182" i="1"/>
  <c r="D182" i="1"/>
  <c r="C182" i="1"/>
  <c r="S181" i="1"/>
  <c r="P181" i="1"/>
  <c r="R181" i="1" s="1"/>
  <c r="O181" i="1"/>
  <c r="U181" i="1" s="1"/>
  <c r="E181" i="1"/>
  <c r="D181" i="1"/>
  <c r="C181" i="1"/>
  <c r="U180" i="1"/>
  <c r="S180" i="1"/>
  <c r="R180" i="1"/>
  <c r="P180" i="1"/>
  <c r="O180" i="1"/>
  <c r="E180" i="1"/>
  <c r="D180" i="1"/>
  <c r="C180" i="1"/>
  <c r="S179" i="1"/>
  <c r="P179" i="1"/>
  <c r="R179" i="1" s="1"/>
  <c r="O179" i="1"/>
  <c r="U179" i="1" s="1"/>
  <c r="E179" i="1"/>
  <c r="D179" i="1"/>
  <c r="C179" i="1"/>
  <c r="U178" i="1"/>
  <c r="S178" i="1"/>
  <c r="R178" i="1"/>
  <c r="P178" i="1"/>
  <c r="O178" i="1"/>
  <c r="E178" i="1"/>
  <c r="D178" i="1"/>
  <c r="C178" i="1"/>
  <c r="S177" i="1"/>
  <c r="P177" i="1"/>
  <c r="R177" i="1" s="1"/>
  <c r="O177" i="1"/>
  <c r="U177" i="1" s="1"/>
  <c r="E177" i="1"/>
  <c r="D177" i="1"/>
  <c r="C177" i="1"/>
  <c r="U176" i="1"/>
  <c r="R176" i="1"/>
  <c r="S176" i="1" s="1"/>
  <c r="P176" i="1"/>
  <c r="O176" i="1"/>
  <c r="E176" i="1"/>
  <c r="D176" i="1"/>
  <c r="C176" i="1"/>
  <c r="P175" i="1"/>
  <c r="R175" i="1" s="1"/>
  <c r="S175" i="1" s="1"/>
  <c r="O175" i="1"/>
  <c r="U175" i="1" s="1"/>
  <c r="E175" i="1"/>
  <c r="D175" i="1"/>
  <c r="C175" i="1"/>
  <c r="U174" i="1"/>
  <c r="R174" i="1"/>
  <c r="S174" i="1" s="1"/>
  <c r="P174" i="1"/>
  <c r="O174" i="1"/>
  <c r="E174" i="1"/>
  <c r="D174" i="1"/>
  <c r="C174" i="1"/>
  <c r="S173" i="1"/>
  <c r="P173" i="1"/>
  <c r="R173" i="1" s="1"/>
  <c r="O173" i="1"/>
  <c r="U173" i="1" s="1"/>
  <c r="E173" i="1"/>
  <c r="D173" i="1"/>
  <c r="C173" i="1"/>
  <c r="U172" i="1"/>
  <c r="R172" i="1"/>
  <c r="S172" i="1" s="1"/>
  <c r="P172" i="1"/>
  <c r="O172" i="1"/>
  <c r="E172" i="1"/>
  <c r="D172" i="1"/>
  <c r="C172" i="1"/>
  <c r="P171" i="1"/>
  <c r="O171" i="1"/>
  <c r="U171" i="1" s="1"/>
  <c r="E171" i="1"/>
  <c r="D171" i="1"/>
  <c r="C171" i="1"/>
  <c r="U170" i="1"/>
  <c r="R170" i="1"/>
  <c r="S170" i="1" s="1"/>
  <c r="P170" i="1"/>
  <c r="O170" i="1"/>
  <c r="E170" i="1"/>
  <c r="D170" i="1"/>
  <c r="C170" i="1"/>
  <c r="P169" i="1"/>
  <c r="O169" i="1"/>
  <c r="U169" i="1" s="1"/>
  <c r="E169" i="1"/>
  <c r="D169" i="1"/>
  <c r="C169" i="1"/>
  <c r="U168" i="1"/>
  <c r="R168" i="1"/>
  <c r="S168" i="1" s="1"/>
  <c r="P168" i="1"/>
  <c r="O168" i="1"/>
  <c r="E168" i="1"/>
  <c r="D168" i="1"/>
  <c r="C168" i="1"/>
  <c r="P167" i="1"/>
  <c r="O167" i="1"/>
  <c r="U167" i="1" s="1"/>
  <c r="E167" i="1"/>
  <c r="D167" i="1"/>
  <c r="C167" i="1"/>
  <c r="U166" i="1"/>
  <c r="S166" i="1"/>
  <c r="R166" i="1"/>
  <c r="P166" i="1"/>
  <c r="O166" i="1"/>
  <c r="E166" i="1"/>
  <c r="D166" i="1"/>
  <c r="C166" i="1"/>
  <c r="P165" i="1"/>
  <c r="O165" i="1"/>
  <c r="U165" i="1" s="1"/>
  <c r="E165" i="1"/>
  <c r="D165" i="1"/>
  <c r="C165" i="1"/>
  <c r="U164" i="1"/>
  <c r="S164" i="1"/>
  <c r="R164" i="1"/>
  <c r="P164" i="1"/>
  <c r="O164" i="1"/>
  <c r="E164" i="1"/>
  <c r="D164" i="1"/>
  <c r="C164" i="1"/>
  <c r="P163" i="1"/>
  <c r="O163" i="1"/>
  <c r="U163" i="1" s="1"/>
  <c r="E163" i="1"/>
  <c r="D163" i="1"/>
  <c r="C163" i="1"/>
  <c r="U162" i="1"/>
  <c r="S162" i="1"/>
  <c r="R162" i="1"/>
  <c r="P162" i="1"/>
  <c r="O162" i="1"/>
  <c r="E162" i="1"/>
  <c r="D162" i="1"/>
  <c r="C162" i="1"/>
  <c r="P161" i="1"/>
  <c r="O161" i="1"/>
  <c r="U161" i="1" s="1"/>
  <c r="E161" i="1"/>
  <c r="D161" i="1"/>
  <c r="C161" i="1"/>
  <c r="U160" i="1"/>
  <c r="R160" i="1"/>
  <c r="S160" i="1" s="1"/>
  <c r="P160" i="1"/>
  <c r="O160" i="1"/>
  <c r="E160" i="1"/>
  <c r="D160" i="1"/>
  <c r="C160" i="1"/>
  <c r="P159" i="1"/>
  <c r="O159" i="1"/>
  <c r="U159" i="1" s="1"/>
  <c r="E159" i="1"/>
  <c r="D159" i="1"/>
  <c r="C159" i="1"/>
  <c r="U158" i="1"/>
  <c r="R158" i="1"/>
  <c r="S158" i="1" s="1"/>
  <c r="P158" i="1"/>
  <c r="O158" i="1"/>
  <c r="E158" i="1"/>
  <c r="D158" i="1"/>
  <c r="C158" i="1"/>
  <c r="P157" i="1"/>
  <c r="O157" i="1"/>
  <c r="U157" i="1" s="1"/>
  <c r="E157" i="1"/>
  <c r="D157" i="1"/>
  <c r="C157" i="1"/>
  <c r="U156" i="1"/>
  <c r="R156" i="1"/>
  <c r="S156" i="1" s="1"/>
  <c r="P156" i="1"/>
  <c r="O156" i="1"/>
  <c r="E156" i="1"/>
  <c r="D156" i="1"/>
  <c r="C156" i="1"/>
  <c r="P155" i="1"/>
  <c r="O155" i="1"/>
  <c r="U155" i="1" s="1"/>
  <c r="E155" i="1"/>
  <c r="D155" i="1"/>
  <c r="C155" i="1"/>
  <c r="U154" i="1"/>
  <c r="R154" i="1"/>
  <c r="S154" i="1" s="1"/>
  <c r="P154" i="1"/>
  <c r="O154" i="1"/>
  <c r="E154" i="1"/>
  <c r="D154" i="1"/>
  <c r="C154" i="1"/>
  <c r="P153" i="1"/>
  <c r="O153" i="1"/>
  <c r="U153" i="1" s="1"/>
  <c r="E153" i="1"/>
  <c r="D153" i="1"/>
  <c r="C153" i="1"/>
  <c r="U152" i="1"/>
  <c r="R152" i="1"/>
  <c r="S152" i="1" s="1"/>
  <c r="P152" i="1"/>
  <c r="O152" i="1"/>
  <c r="E152" i="1"/>
  <c r="D152" i="1"/>
  <c r="C152" i="1"/>
  <c r="P151" i="1"/>
  <c r="O151" i="1"/>
  <c r="U151" i="1" s="1"/>
  <c r="E151" i="1"/>
  <c r="D151" i="1"/>
  <c r="C151" i="1"/>
  <c r="U150" i="1"/>
  <c r="S150" i="1"/>
  <c r="R150" i="1"/>
  <c r="P150" i="1"/>
  <c r="O150" i="1"/>
  <c r="E150" i="1"/>
  <c r="D150" i="1"/>
  <c r="C150" i="1"/>
  <c r="P149" i="1"/>
  <c r="O149" i="1"/>
  <c r="U149" i="1" s="1"/>
  <c r="E149" i="1"/>
  <c r="D149" i="1"/>
  <c r="C149" i="1"/>
  <c r="U148" i="1"/>
  <c r="S148" i="1"/>
  <c r="R148" i="1"/>
  <c r="P148" i="1"/>
  <c r="O148" i="1"/>
  <c r="E148" i="1"/>
  <c r="D148" i="1"/>
  <c r="C148" i="1"/>
  <c r="P147" i="1"/>
  <c r="O147" i="1"/>
  <c r="U147" i="1" s="1"/>
  <c r="E147" i="1"/>
  <c r="D147" i="1"/>
  <c r="C147" i="1"/>
  <c r="U146" i="1"/>
  <c r="S146" i="1"/>
  <c r="R146" i="1"/>
  <c r="P146" i="1"/>
  <c r="O146" i="1"/>
  <c r="E146" i="1"/>
  <c r="D146" i="1"/>
  <c r="C146" i="1"/>
  <c r="P145" i="1"/>
  <c r="O145" i="1"/>
  <c r="U145" i="1" s="1"/>
  <c r="E145" i="1"/>
  <c r="D145" i="1"/>
  <c r="C145" i="1"/>
  <c r="U144" i="1"/>
  <c r="R144" i="1"/>
  <c r="S144" i="1" s="1"/>
  <c r="P144" i="1"/>
  <c r="O144" i="1"/>
  <c r="E144" i="1"/>
  <c r="D144" i="1"/>
  <c r="C144" i="1"/>
  <c r="P143" i="1"/>
  <c r="O143" i="1"/>
  <c r="U143" i="1" s="1"/>
  <c r="E143" i="1"/>
  <c r="D143" i="1"/>
  <c r="C143" i="1"/>
  <c r="U142" i="1"/>
  <c r="R142" i="1"/>
  <c r="S142" i="1" s="1"/>
  <c r="P142" i="1"/>
  <c r="O142" i="1"/>
  <c r="E142" i="1"/>
  <c r="D142" i="1"/>
  <c r="C142" i="1"/>
  <c r="P141" i="1"/>
  <c r="O141" i="1"/>
  <c r="U141" i="1" s="1"/>
  <c r="E141" i="1"/>
  <c r="D141" i="1"/>
  <c r="C141" i="1"/>
  <c r="U140" i="1"/>
  <c r="R140" i="1"/>
  <c r="S140" i="1" s="1"/>
  <c r="P140" i="1"/>
  <c r="O140" i="1"/>
  <c r="E140" i="1"/>
  <c r="D140" i="1"/>
  <c r="C140" i="1"/>
  <c r="P139" i="1"/>
  <c r="O139" i="1"/>
  <c r="U139" i="1" s="1"/>
  <c r="E139" i="1"/>
  <c r="D139" i="1"/>
  <c r="C139" i="1"/>
  <c r="U138" i="1"/>
  <c r="R138" i="1"/>
  <c r="S138" i="1" s="1"/>
  <c r="P138" i="1"/>
  <c r="O138" i="1"/>
  <c r="E138" i="1"/>
  <c r="D138" i="1"/>
  <c r="C138" i="1"/>
  <c r="P137" i="1"/>
  <c r="O137" i="1"/>
  <c r="U137" i="1" s="1"/>
  <c r="E137" i="1"/>
  <c r="D137" i="1"/>
  <c r="C137" i="1"/>
  <c r="U136" i="1"/>
  <c r="R136" i="1"/>
  <c r="S136" i="1" s="1"/>
  <c r="P136" i="1"/>
  <c r="O136" i="1"/>
  <c r="E136" i="1"/>
  <c r="D136" i="1"/>
  <c r="C136" i="1"/>
  <c r="P135" i="1"/>
  <c r="O135" i="1"/>
  <c r="U135" i="1" s="1"/>
  <c r="E135" i="1"/>
  <c r="D135" i="1"/>
  <c r="C135" i="1"/>
  <c r="U134" i="1"/>
  <c r="S134" i="1"/>
  <c r="R134" i="1"/>
  <c r="P134" i="1"/>
  <c r="O134" i="1"/>
  <c r="E134" i="1"/>
  <c r="D134" i="1"/>
  <c r="C134" i="1"/>
  <c r="P133" i="1"/>
  <c r="O133" i="1"/>
  <c r="U133" i="1" s="1"/>
  <c r="E133" i="1"/>
  <c r="D133" i="1"/>
  <c r="C133" i="1"/>
  <c r="U132" i="1"/>
  <c r="S132" i="1"/>
  <c r="R132" i="1"/>
  <c r="P132" i="1"/>
  <c r="O132" i="1"/>
  <c r="E132" i="1"/>
  <c r="D132" i="1"/>
  <c r="C132" i="1"/>
  <c r="P131" i="1"/>
  <c r="O131" i="1"/>
  <c r="U131" i="1" s="1"/>
  <c r="E131" i="1"/>
  <c r="D131" i="1"/>
  <c r="C131" i="1"/>
  <c r="U130" i="1"/>
  <c r="S130" i="1"/>
  <c r="R130" i="1"/>
  <c r="P130" i="1"/>
  <c r="O130" i="1"/>
  <c r="E130" i="1"/>
  <c r="D130" i="1"/>
  <c r="C130" i="1"/>
  <c r="P129" i="1"/>
  <c r="O129" i="1"/>
  <c r="U129" i="1" s="1"/>
  <c r="E129" i="1"/>
  <c r="D129" i="1"/>
  <c r="C129" i="1"/>
  <c r="U128" i="1"/>
  <c r="R128" i="1"/>
  <c r="S128" i="1" s="1"/>
  <c r="P128" i="1"/>
  <c r="O128" i="1"/>
  <c r="E128" i="1"/>
  <c r="D128" i="1"/>
  <c r="C128" i="1"/>
  <c r="P127" i="1"/>
  <c r="O127" i="1"/>
  <c r="U127" i="1" s="1"/>
  <c r="E127" i="1"/>
  <c r="D127" i="1"/>
  <c r="C127" i="1"/>
  <c r="U126" i="1"/>
  <c r="R126" i="1"/>
  <c r="S126" i="1" s="1"/>
  <c r="P126" i="1"/>
  <c r="O126" i="1"/>
  <c r="E126" i="1"/>
  <c r="D126" i="1"/>
  <c r="C126" i="1"/>
  <c r="P125" i="1"/>
  <c r="O125" i="1"/>
  <c r="U125" i="1" s="1"/>
  <c r="E125" i="1"/>
  <c r="D125" i="1"/>
  <c r="C125" i="1"/>
  <c r="U124" i="1"/>
  <c r="R124" i="1"/>
  <c r="S124" i="1" s="1"/>
  <c r="P124" i="1"/>
  <c r="O124" i="1"/>
  <c r="E124" i="1"/>
  <c r="D124" i="1"/>
  <c r="C124" i="1"/>
  <c r="P123" i="1"/>
  <c r="O123" i="1"/>
  <c r="U123" i="1" s="1"/>
  <c r="E123" i="1"/>
  <c r="D123" i="1"/>
  <c r="C123" i="1"/>
  <c r="U122" i="1"/>
  <c r="R122" i="1"/>
  <c r="S122" i="1" s="1"/>
  <c r="P122" i="1"/>
  <c r="O122" i="1"/>
  <c r="E122" i="1"/>
  <c r="D122" i="1"/>
  <c r="C122" i="1"/>
  <c r="P121" i="1"/>
  <c r="O121" i="1"/>
  <c r="U121" i="1" s="1"/>
  <c r="E121" i="1"/>
  <c r="D121" i="1"/>
  <c r="C121" i="1"/>
  <c r="U120" i="1"/>
  <c r="R120" i="1"/>
  <c r="S120" i="1" s="1"/>
  <c r="P120" i="1"/>
  <c r="O120" i="1"/>
  <c r="E120" i="1"/>
  <c r="D120" i="1"/>
  <c r="C120" i="1"/>
  <c r="P119" i="1"/>
  <c r="O119" i="1"/>
  <c r="U119" i="1" s="1"/>
  <c r="E119" i="1"/>
  <c r="D119" i="1"/>
  <c r="C119" i="1"/>
  <c r="U118" i="1"/>
  <c r="S118" i="1"/>
  <c r="R118" i="1"/>
  <c r="P118" i="1"/>
  <c r="O118" i="1"/>
  <c r="E118" i="1"/>
  <c r="D118" i="1"/>
  <c r="C118" i="1"/>
  <c r="P117" i="1"/>
  <c r="O117" i="1"/>
  <c r="U117" i="1" s="1"/>
  <c r="E117" i="1"/>
  <c r="D117" i="1"/>
  <c r="C117" i="1"/>
  <c r="U116" i="1"/>
  <c r="S116" i="1"/>
  <c r="R116" i="1"/>
  <c r="P116" i="1"/>
  <c r="O116" i="1"/>
  <c r="E116" i="1"/>
  <c r="D116" i="1"/>
  <c r="C116" i="1"/>
  <c r="P115" i="1"/>
  <c r="O115" i="1"/>
  <c r="U115" i="1" s="1"/>
  <c r="E115" i="1"/>
  <c r="D115" i="1"/>
  <c r="C115" i="1"/>
  <c r="U114" i="1"/>
  <c r="S114" i="1"/>
  <c r="R114" i="1"/>
  <c r="P114" i="1"/>
  <c r="O114" i="1"/>
  <c r="E114" i="1"/>
  <c r="D114" i="1"/>
  <c r="C114" i="1"/>
  <c r="P113" i="1"/>
  <c r="O113" i="1"/>
  <c r="E113" i="1"/>
  <c r="D113" i="1"/>
  <c r="C113" i="1"/>
  <c r="U112" i="1"/>
  <c r="R112" i="1"/>
  <c r="S112" i="1" s="1"/>
  <c r="P112" i="1"/>
  <c r="O112" i="1"/>
  <c r="E112" i="1"/>
  <c r="D112" i="1"/>
  <c r="C112" i="1"/>
  <c r="P111" i="1"/>
  <c r="O111" i="1"/>
  <c r="E111" i="1"/>
  <c r="D111" i="1"/>
  <c r="C111" i="1"/>
  <c r="U110" i="1"/>
  <c r="R110" i="1"/>
  <c r="S110" i="1" s="1"/>
  <c r="P110" i="1"/>
  <c r="O110" i="1"/>
  <c r="E110" i="1"/>
  <c r="D110" i="1"/>
  <c r="C110" i="1"/>
  <c r="P109" i="1"/>
  <c r="O109" i="1"/>
  <c r="E109" i="1"/>
  <c r="D109" i="1"/>
  <c r="C109" i="1"/>
  <c r="U108" i="1"/>
  <c r="R108" i="1"/>
  <c r="S108" i="1" s="1"/>
  <c r="P108" i="1"/>
  <c r="O108" i="1"/>
  <c r="E108" i="1"/>
  <c r="D108" i="1"/>
  <c r="C108" i="1"/>
  <c r="P107" i="1"/>
  <c r="O107" i="1"/>
  <c r="E107" i="1"/>
  <c r="D107" i="1"/>
  <c r="C107" i="1"/>
  <c r="U106" i="1"/>
  <c r="R106" i="1"/>
  <c r="S106" i="1" s="1"/>
  <c r="P106" i="1"/>
  <c r="O106" i="1"/>
  <c r="E106" i="1"/>
  <c r="D106" i="1"/>
  <c r="C106" i="1"/>
  <c r="P105" i="1"/>
  <c r="O105" i="1"/>
  <c r="E105" i="1"/>
  <c r="D105" i="1"/>
  <c r="C105" i="1"/>
  <c r="U104" i="1"/>
  <c r="R104" i="1"/>
  <c r="S104" i="1" s="1"/>
  <c r="P104" i="1"/>
  <c r="O104" i="1"/>
  <c r="E104" i="1"/>
  <c r="D104" i="1"/>
  <c r="C104" i="1"/>
  <c r="P103" i="1"/>
  <c r="O103" i="1"/>
  <c r="E103" i="1"/>
  <c r="D103" i="1"/>
  <c r="C103" i="1"/>
  <c r="U102" i="1"/>
  <c r="S102" i="1"/>
  <c r="R102" i="1"/>
  <c r="P102" i="1"/>
  <c r="O102" i="1"/>
  <c r="E102" i="1"/>
  <c r="D102" i="1"/>
  <c r="C102" i="1"/>
  <c r="P101" i="1"/>
  <c r="O101" i="1"/>
  <c r="E101" i="1"/>
  <c r="D101" i="1"/>
  <c r="C101" i="1"/>
  <c r="U100" i="1"/>
  <c r="S100" i="1"/>
  <c r="R100" i="1"/>
  <c r="P100" i="1"/>
  <c r="O100" i="1"/>
  <c r="E100" i="1"/>
  <c r="D100" i="1"/>
  <c r="C100" i="1"/>
  <c r="P99" i="1"/>
  <c r="O99" i="1"/>
  <c r="E99" i="1"/>
  <c r="D99" i="1"/>
  <c r="C99" i="1"/>
  <c r="U98" i="1"/>
  <c r="S98" i="1"/>
  <c r="R98" i="1"/>
  <c r="P98" i="1"/>
  <c r="O98" i="1"/>
  <c r="E98" i="1"/>
  <c r="D98" i="1"/>
  <c r="C98" i="1"/>
  <c r="P97" i="1"/>
  <c r="O97" i="1"/>
  <c r="E97" i="1"/>
  <c r="D97" i="1"/>
  <c r="C97" i="1"/>
  <c r="U96" i="1"/>
  <c r="R96" i="1"/>
  <c r="S96" i="1" s="1"/>
  <c r="P96" i="1"/>
  <c r="O96" i="1"/>
  <c r="E96" i="1"/>
  <c r="D96" i="1"/>
  <c r="C96" i="1"/>
  <c r="P95" i="1"/>
  <c r="O95" i="1"/>
  <c r="E95" i="1"/>
  <c r="D95" i="1"/>
  <c r="C95" i="1"/>
  <c r="U94" i="1"/>
  <c r="R94" i="1"/>
  <c r="S94" i="1" s="1"/>
  <c r="P94" i="1"/>
  <c r="O94" i="1"/>
  <c r="E94" i="1"/>
  <c r="D94" i="1"/>
  <c r="C94" i="1"/>
  <c r="P93" i="1"/>
  <c r="O93" i="1"/>
  <c r="E93" i="1"/>
  <c r="D93" i="1"/>
  <c r="C93" i="1"/>
  <c r="U92" i="1"/>
  <c r="R92" i="1"/>
  <c r="S92" i="1" s="1"/>
  <c r="P92" i="1"/>
  <c r="O92" i="1"/>
  <c r="E92" i="1"/>
  <c r="D92" i="1"/>
  <c r="C92" i="1"/>
  <c r="P91" i="1"/>
  <c r="O91" i="1"/>
  <c r="E91" i="1"/>
  <c r="D91" i="1"/>
  <c r="C91" i="1"/>
  <c r="U90" i="1"/>
  <c r="R90" i="1"/>
  <c r="S90" i="1" s="1"/>
  <c r="P90" i="1"/>
  <c r="O90" i="1"/>
  <c r="E90" i="1"/>
  <c r="D90" i="1"/>
  <c r="C90" i="1"/>
  <c r="P89" i="1"/>
  <c r="O89" i="1"/>
  <c r="E89" i="1"/>
  <c r="D89" i="1"/>
  <c r="C89" i="1"/>
  <c r="U88" i="1"/>
  <c r="R88" i="1"/>
  <c r="S88" i="1" s="1"/>
  <c r="P88" i="1"/>
  <c r="O88" i="1"/>
  <c r="E88" i="1"/>
  <c r="D88" i="1"/>
  <c r="C88" i="1"/>
  <c r="P87" i="1"/>
  <c r="O87" i="1"/>
  <c r="E87" i="1"/>
  <c r="D87" i="1"/>
  <c r="C87" i="1"/>
  <c r="U86" i="1"/>
  <c r="S86" i="1"/>
  <c r="R86" i="1"/>
  <c r="P86" i="1"/>
  <c r="O86" i="1"/>
  <c r="E86" i="1"/>
  <c r="D86" i="1"/>
  <c r="C86" i="1"/>
  <c r="P85" i="1"/>
  <c r="O85" i="1"/>
  <c r="E85" i="1"/>
  <c r="D85" i="1"/>
  <c r="C85" i="1"/>
  <c r="U84" i="1"/>
  <c r="S84" i="1"/>
  <c r="R84" i="1"/>
  <c r="P84" i="1"/>
  <c r="O84" i="1"/>
  <c r="E84" i="1"/>
  <c r="D84" i="1"/>
  <c r="C84" i="1"/>
  <c r="P83" i="1"/>
  <c r="O83" i="1"/>
  <c r="E83" i="1"/>
  <c r="D83" i="1"/>
  <c r="C83" i="1"/>
  <c r="U82" i="1"/>
  <c r="S82" i="1"/>
  <c r="R82" i="1"/>
  <c r="P82" i="1"/>
  <c r="O82" i="1"/>
  <c r="E82" i="1"/>
  <c r="D82" i="1"/>
  <c r="C82" i="1"/>
  <c r="P81" i="1"/>
  <c r="O81" i="1"/>
  <c r="E81" i="1"/>
  <c r="D81" i="1"/>
  <c r="C81" i="1"/>
  <c r="U80" i="1"/>
  <c r="R80" i="1"/>
  <c r="S80" i="1" s="1"/>
  <c r="P80" i="1"/>
  <c r="O80" i="1"/>
  <c r="E80" i="1"/>
  <c r="D80" i="1"/>
  <c r="C80" i="1"/>
  <c r="P79" i="1"/>
  <c r="O79" i="1"/>
  <c r="E79" i="1"/>
  <c r="D79" i="1"/>
  <c r="C79" i="1"/>
  <c r="U78" i="1"/>
  <c r="R78" i="1"/>
  <c r="S78" i="1" s="1"/>
  <c r="P78" i="1"/>
  <c r="O78" i="1"/>
  <c r="E78" i="1"/>
  <c r="D78" i="1"/>
  <c r="C78" i="1"/>
  <c r="P77" i="1"/>
  <c r="O77" i="1"/>
  <c r="E77" i="1"/>
  <c r="D77" i="1"/>
  <c r="C77" i="1"/>
  <c r="U76" i="1"/>
  <c r="R76" i="1"/>
  <c r="S76" i="1" s="1"/>
  <c r="P76" i="1"/>
  <c r="O76" i="1"/>
  <c r="E76" i="1"/>
  <c r="D76" i="1"/>
  <c r="C76" i="1"/>
  <c r="P75" i="1"/>
  <c r="O75" i="1"/>
  <c r="E75" i="1"/>
  <c r="D75" i="1"/>
  <c r="C75" i="1"/>
  <c r="U74" i="1"/>
  <c r="R74" i="1"/>
  <c r="S74" i="1" s="1"/>
  <c r="P74" i="1"/>
  <c r="O74" i="1"/>
  <c r="E74" i="1"/>
  <c r="D74" i="1"/>
  <c r="C74" i="1"/>
  <c r="P73" i="1"/>
  <c r="O73" i="1"/>
  <c r="E73" i="1"/>
  <c r="D73" i="1"/>
  <c r="C73" i="1"/>
  <c r="U72" i="1"/>
  <c r="R72" i="1"/>
  <c r="S72" i="1" s="1"/>
  <c r="P72" i="1"/>
  <c r="O72" i="1"/>
  <c r="E72" i="1"/>
  <c r="D72" i="1"/>
  <c r="C72" i="1"/>
  <c r="P71" i="1"/>
  <c r="O71" i="1"/>
  <c r="U71" i="1" s="1"/>
  <c r="E71" i="1"/>
  <c r="D71" i="1"/>
  <c r="C71" i="1"/>
  <c r="U70" i="1"/>
  <c r="R70" i="1"/>
  <c r="S70" i="1" s="1"/>
  <c r="P70" i="1"/>
  <c r="O70" i="1"/>
  <c r="E70" i="1"/>
  <c r="D70" i="1"/>
  <c r="C70" i="1"/>
  <c r="R69" i="1"/>
  <c r="S69" i="1" s="1"/>
  <c r="P69" i="1"/>
  <c r="O69" i="1"/>
  <c r="U69" i="1" s="1"/>
  <c r="E69" i="1"/>
  <c r="D69" i="1"/>
  <c r="C69" i="1"/>
  <c r="U68" i="1"/>
  <c r="S68" i="1"/>
  <c r="R68" i="1"/>
  <c r="P68" i="1"/>
  <c r="O68" i="1"/>
  <c r="E68" i="1"/>
  <c r="D68" i="1"/>
  <c r="C68" i="1"/>
  <c r="P67" i="1"/>
  <c r="R67" i="1" s="1"/>
  <c r="S67" i="1" s="1"/>
  <c r="O67" i="1"/>
  <c r="U67" i="1" s="1"/>
  <c r="E67" i="1"/>
  <c r="D67" i="1"/>
  <c r="C67" i="1"/>
  <c r="U66" i="1"/>
  <c r="S66" i="1"/>
  <c r="R66" i="1"/>
  <c r="P66" i="1"/>
  <c r="O66" i="1"/>
  <c r="E66" i="1"/>
  <c r="D66" i="1"/>
  <c r="C66" i="1"/>
  <c r="P65" i="1"/>
  <c r="O65" i="1"/>
  <c r="U65" i="1" s="1"/>
  <c r="E65" i="1"/>
  <c r="D65" i="1"/>
  <c r="C65" i="1"/>
  <c r="U64" i="1"/>
  <c r="S64" i="1"/>
  <c r="R64" i="1"/>
  <c r="P64" i="1"/>
  <c r="O64" i="1"/>
  <c r="E64" i="1"/>
  <c r="D64" i="1"/>
  <c r="C64" i="1"/>
  <c r="P63" i="1"/>
  <c r="R63" i="1" s="1"/>
  <c r="S63" i="1" s="1"/>
  <c r="O63" i="1"/>
  <c r="U63" i="1" s="1"/>
  <c r="E63" i="1"/>
  <c r="D63" i="1"/>
  <c r="C63" i="1"/>
  <c r="U62" i="1"/>
  <c r="R62" i="1"/>
  <c r="S62" i="1" s="1"/>
  <c r="P62" i="1"/>
  <c r="O62" i="1"/>
  <c r="E62" i="1"/>
  <c r="D62" i="1"/>
  <c r="C62" i="1"/>
  <c r="R61" i="1"/>
  <c r="S61" i="1" s="1"/>
  <c r="P61" i="1"/>
  <c r="O61" i="1"/>
  <c r="U61" i="1" s="1"/>
  <c r="E61" i="1"/>
  <c r="D61" i="1"/>
  <c r="C61" i="1"/>
  <c r="U60" i="1"/>
  <c r="S60" i="1"/>
  <c r="R60" i="1"/>
  <c r="P60" i="1"/>
  <c r="O60" i="1"/>
  <c r="E60" i="1"/>
  <c r="D60" i="1"/>
  <c r="C60" i="1"/>
  <c r="P59" i="1"/>
  <c r="O59" i="1"/>
  <c r="U59" i="1" s="1"/>
  <c r="E59" i="1"/>
  <c r="D59" i="1"/>
  <c r="C59" i="1"/>
  <c r="U58" i="1"/>
  <c r="R58" i="1"/>
  <c r="S58" i="1" s="1"/>
  <c r="P58" i="1"/>
  <c r="O58" i="1"/>
  <c r="E58" i="1"/>
  <c r="D58" i="1"/>
  <c r="C58" i="1"/>
  <c r="P57" i="1"/>
  <c r="O57" i="1"/>
  <c r="U57" i="1" s="1"/>
  <c r="E57" i="1"/>
  <c r="D57" i="1"/>
  <c r="C57" i="1"/>
  <c r="U56" i="1"/>
  <c r="R56" i="1"/>
  <c r="S56" i="1" s="1"/>
  <c r="P56" i="1"/>
  <c r="O56" i="1"/>
  <c r="E56" i="1"/>
  <c r="D56" i="1"/>
  <c r="C56" i="1"/>
  <c r="P55" i="1"/>
  <c r="R55" i="1" s="1"/>
  <c r="S55" i="1" s="1"/>
  <c r="O55" i="1"/>
  <c r="U55" i="1" s="1"/>
  <c r="E55" i="1"/>
  <c r="D55" i="1"/>
  <c r="C55" i="1"/>
  <c r="U54" i="1"/>
  <c r="S54" i="1"/>
  <c r="R54" i="1"/>
  <c r="P54" i="1"/>
  <c r="O54" i="1"/>
  <c r="E54" i="1"/>
  <c r="D54" i="1"/>
  <c r="C54" i="1"/>
  <c r="P53" i="1"/>
  <c r="O53" i="1"/>
  <c r="U53" i="1" s="1"/>
  <c r="E53" i="1"/>
  <c r="D53" i="1"/>
  <c r="C53" i="1"/>
  <c r="U52" i="1"/>
  <c r="R52" i="1"/>
  <c r="S52" i="1" s="1"/>
  <c r="P52" i="1"/>
  <c r="O52" i="1"/>
  <c r="E52" i="1"/>
  <c r="D52" i="1"/>
  <c r="C52" i="1"/>
  <c r="P51" i="1"/>
  <c r="O51" i="1"/>
  <c r="U51" i="1" s="1"/>
  <c r="E51" i="1"/>
  <c r="D51" i="1"/>
  <c r="C51" i="1"/>
  <c r="U50" i="1"/>
  <c r="S50" i="1"/>
  <c r="R50" i="1"/>
  <c r="P50" i="1"/>
  <c r="O50" i="1"/>
  <c r="E50" i="1"/>
  <c r="D50" i="1"/>
  <c r="C50" i="1"/>
  <c r="S49" i="1"/>
  <c r="R49" i="1"/>
  <c r="P49" i="1"/>
  <c r="O49" i="1"/>
  <c r="U49" i="1" s="1"/>
  <c r="E49" i="1"/>
  <c r="D49" i="1"/>
  <c r="C49" i="1"/>
  <c r="U48" i="1"/>
  <c r="R48" i="1"/>
  <c r="S48" i="1" s="1"/>
  <c r="P48" i="1"/>
  <c r="O48" i="1"/>
  <c r="E48" i="1"/>
  <c r="D48" i="1"/>
  <c r="C48" i="1"/>
  <c r="R47" i="1"/>
  <c r="S47" i="1" s="1"/>
  <c r="P47" i="1"/>
  <c r="O47" i="1"/>
  <c r="U47" i="1" s="1"/>
  <c r="E47" i="1"/>
  <c r="D47" i="1"/>
  <c r="C47" i="1"/>
  <c r="U46" i="1"/>
  <c r="S46" i="1"/>
  <c r="R46" i="1"/>
  <c r="P46" i="1"/>
  <c r="O46" i="1"/>
  <c r="E46" i="1"/>
  <c r="D46" i="1"/>
  <c r="C46" i="1"/>
  <c r="P45" i="1"/>
  <c r="R45" i="1" s="1"/>
  <c r="S45" i="1" s="1"/>
  <c r="O45" i="1"/>
  <c r="U45" i="1" s="1"/>
  <c r="E45" i="1"/>
  <c r="D45" i="1"/>
  <c r="C45" i="1"/>
  <c r="U44" i="1"/>
  <c r="R44" i="1"/>
  <c r="S44" i="1" s="1"/>
  <c r="P44" i="1"/>
  <c r="O44" i="1"/>
  <c r="E44" i="1"/>
  <c r="D44" i="1"/>
  <c r="C44" i="1"/>
  <c r="P43" i="1"/>
  <c r="O43" i="1"/>
  <c r="U43" i="1" s="1"/>
  <c r="E43" i="1"/>
  <c r="D43" i="1"/>
  <c r="C43" i="1"/>
  <c r="U42" i="1"/>
  <c r="S42" i="1"/>
  <c r="R42" i="1"/>
  <c r="P42" i="1"/>
  <c r="O42" i="1"/>
  <c r="E42" i="1"/>
  <c r="D42" i="1"/>
  <c r="C42" i="1"/>
  <c r="P41" i="1"/>
  <c r="O41" i="1"/>
  <c r="U41" i="1" s="1"/>
  <c r="E41" i="1"/>
  <c r="D41" i="1"/>
  <c r="C41" i="1"/>
  <c r="U40" i="1"/>
  <c r="R40" i="1"/>
  <c r="S40" i="1" s="1"/>
  <c r="P40" i="1"/>
  <c r="O40" i="1"/>
  <c r="E40" i="1"/>
  <c r="D40" i="1"/>
  <c r="C40" i="1"/>
  <c r="P39" i="1"/>
  <c r="O39" i="1"/>
  <c r="U39" i="1" s="1"/>
  <c r="E39" i="1"/>
  <c r="D39" i="1"/>
  <c r="C39" i="1"/>
  <c r="U38" i="1"/>
  <c r="R38" i="1"/>
  <c r="S38" i="1" s="1"/>
  <c r="P38" i="1"/>
  <c r="O38" i="1"/>
  <c r="E38" i="1"/>
  <c r="D38" i="1"/>
  <c r="C38" i="1"/>
  <c r="R37" i="1"/>
  <c r="S37" i="1" s="1"/>
  <c r="P37" i="1"/>
  <c r="O37" i="1"/>
  <c r="U37" i="1" s="1"/>
  <c r="E37" i="1"/>
  <c r="D37" i="1"/>
  <c r="C37" i="1"/>
  <c r="U36" i="1"/>
  <c r="P36" i="1"/>
  <c r="O36" i="1"/>
  <c r="R36" i="1" s="1"/>
  <c r="S36" i="1" s="1"/>
  <c r="E36" i="1"/>
  <c r="D36" i="1"/>
  <c r="C36" i="1"/>
  <c r="P35" i="1"/>
  <c r="R35" i="1" s="1"/>
  <c r="S35" i="1" s="1"/>
  <c r="O35" i="1"/>
  <c r="U35" i="1" s="1"/>
  <c r="E35" i="1"/>
  <c r="D35" i="1"/>
  <c r="C35" i="1"/>
  <c r="U34" i="1"/>
  <c r="P34" i="1"/>
  <c r="O34" i="1"/>
  <c r="R34" i="1" s="1"/>
  <c r="S34" i="1" s="1"/>
  <c r="E34" i="1"/>
  <c r="D34" i="1"/>
  <c r="C34" i="1"/>
  <c r="U33" i="1"/>
  <c r="P33" i="1"/>
  <c r="R33" i="1" s="1"/>
  <c r="S33" i="1" s="1"/>
  <c r="O33" i="1"/>
  <c r="E33" i="1"/>
  <c r="D33" i="1"/>
  <c r="C33" i="1"/>
  <c r="U32" i="1"/>
  <c r="P32" i="1"/>
  <c r="O32" i="1"/>
  <c r="R32" i="1" s="1"/>
  <c r="S32" i="1" s="1"/>
  <c r="E32" i="1"/>
  <c r="D32" i="1"/>
  <c r="C32" i="1"/>
  <c r="U31" i="1"/>
  <c r="P31" i="1"/>
  <c r="R31" i="1" s="1"/>
  <c r="S31" i="1" s="1"/>
  <c r="O31" i="1"/>
  <c r="E31" i="1"/>
  <c r="D31" i="1"/>
  <c r="C31" i="1"/>
  <c r="U30" i="1"/>
  <c r="P30" i="1"/>
  <c r="O30" i="1"/>
  <c r="R30" i="1" s="1"/>
  <c r="S30" i="1" s="1"/>
  <c r="E30" i="1"/>
  <c r="D30" i="1"/>
  <c r="C30" i="1"/>
  <c r="U29" i="1"/>
  <c r="P29" i="1"/>
  <c r="R29" i="1" s="1"/>
  <c r="S29" i="1" s="1"/>
  <c r="O29" i="1"/>
  <c r="E29" i="1"/>
  <c r="D29" i="1"/>
  <c r="C29" i="1"/>
  <c r="U28" i="1"/>
  <c r="P28" i="1"/>
  <c r="O28" i="1"/>
  <c r="R28" i="1" s="1"/>
  <c r="S28" i="1" s="1"/>
  <c r="E28" i="1"/>
  <c r="D28" i="1"/>
  <c r="C28" i="1"/>
  <c r="U27" i="1"/>
  <c r="P27" i="1"/>
  <c r="R27" i="1" s="1"/>
  <c r="S27" i="1" s="1"/>
  <c r="O27" i="1"/>
  <c r="E27" i="1"/>
  <c r="D27" i="1"/>
  <c r="C27" i="1"/>
  <c r="U26" i="1"/>
  <c r="P26" i="1"/>
  <c r="O26" i="1"/>
  <c r="R26" i="1" s="1"/>
  <c r="S26" i="1" s="1"/>
  <c r="E26" i="1"/>
  <c r="D26" i="1"/>
  <c r="C26" i="1"/>
  <c r="U25" i="1"/>
  <c r="P25" i="1"/>
  <c r="R25" i="1" s="1"/>
  <c r="S25" i="1" s="1"/>
  <c r="O25" i="1"/>
  <c r="E25" i="1"/>
  <c r="D25" i="1"/>
  <c r="C25" i="1"/>
  <c r="U24" i="1"/>
  <c r="P24" i="1"/>
  <c r="O24" i="1"/>
  <c r="R24" i="1" s="1"/>
  <c r="S24" i="1" s="1"/>
  <c r="E24" i="1"/>
  <c r="D24" i="1"/>
  <c r="C24" i="1"/>
  <c r="U23" i="1"/>
  <c r="P23" i="1"/>
  <c r="R23" i="1" s="1"/>
  <c r="S23" i="1" s="1"/>
  <c r="O23" i="1"/>
  <c r="E23" i="1"/>
  <c r="D23" i="1"/>
  <c r="C23" i="1"/>
  <c r="U22" i="1"/>
  <c r="P22" i="1"/>
  <c r="O22" i="1"/>
  <c r="R22" i="1" s="1"/>
  <c r="S22" i="1" s="1"/>
  <c r="E22" i="1"/>
  <c r="D22" i="1"/>
  <c r="C22" i="1"/>
  <c r="U21" i="1"/>
  <c r="P21" i="1"/>
  <c r="R21" i="1" s="1"/>
  <c r="S21" i="1" s="1"/>
  <c r="O21" i="1"/>
  <c r="E21" i="1"/>
  <c r="D21" i="1"/>
  <c r="C21" i="1"/>
  <c r="U20" i="1"/>
  <c r="P20" i="1"/>
  <c r="O20" i="1"/>
  <c r="R20" i="1" s="1"/>
  <c r="S20" i="1" s="1"/>
  <c r="E20" i="1"/>
  <c r="D20" i="1"/>
  <c r="C20" i="1"/>
  <c r="U19" i="1"/>
  <c r="P19" i="1"/>
  <c r="R19" i="1" s="1"/>
  <c r="S19" i="1" s="1"/>
  <c r="O19" i="1"/>
  <c r="E19" i="1"/>
  <c r="D19" i="1"/>
  <c r="C19" i="1"/>
  <c r="U18" i="1"/>
  <c r="P18" i="1"/>
  <c r="O18" i="1"/>
  <c r="R18" i="1" s="1"/>
  <c r="S18" i="1" s="1"/>
  <c r="E18" i="1"/>
  <c r="D18" i="1"/>
  <c r="C18" i="1"/>
  <c r="U17" i="1"/>
  <c r="P17" i="1"/>
  <c r="O17" i="1"/>
  <c r="R17" i="1" s="1"/>
  <c r="S17" i="1" s="1"/>
  <c r="E17" i="1"/>
  <c r="D17" i="1"/>
  <c r="C17" i="1"/>
  <c r="U16" i="1"/>
  <c r="P16" i="1"/>
  <c r="O16" i="1"/>
  <c r="R16" i="1" s="1"/>
  <c r="S16" i="1" s="1"/>
  <c r="E16" i="1"/>
  <c r="D16" i="1"/>
  <c r="C16" i="1"/>
  <c r="U15" i="1"/>
  <c r="P15" i="1"/>
  <c r="O15" i="1"/>
  <c r="R15" i="1" s="1"/>
  <c r="S15" i="1" s="1"/>
  <c r="E15" i="1"/>
  <c r="D15" i="1"/>
  <c r="C15" i="1"/>
  <c r="U14" i="1"/>
  <c r="P14" i="1"/>
  <c r="O14" i="1"/>
  <c r="R14" i="1" s="1"/>
  <c r="S14" i="1" s="1"/>
  <c r="E14" i="1"/>
  <c r="D14" i="1"/>
  <c r="C14" i="1"/>
  <c r="U13" i="1"/>
  <c r="P13" i="1"/>
  <c r="O13" i="1"/>
  <c r="R13" i="1" s="1"/>
  <c r="S13" i="1" s="1"/>
  <c r="E13" i="1"/>
  <c r="D13" i="1"/>
  <c r="C13" i="1"/>
  <c r="U12" i="1"/>
  <c r="P12" i="1"/>
  <c r="O12" i="1"/>
  <c r="R12" i="1" s="1"/>
  <c r="S12" i="1" s="1"/>
  <c r="E12" i="1"/>
  <c r="D12" i="1"/>
  <c r="C12" i="1"/>
  <c r="U11" i="1"/>
  <c r="P11" i="1"/>
  <c r="O11" i="1"/>
  <c r="R11" i="1" s="1"/>
  <c r="S11" i="1" s="1"/>
  <c r="E11" i="1"/>
  <c r="D11" i="1"/>
  <c r="C11" i="1"/>
  <c r="U10" i="1"/>
  <c r="P10" i="1"/>
  <c r="O10" i="1"/>
  <c r="R10" i="1" s="1"/>
  <c r="S10" i="1" s="1"/>
  <c r="E10" i="1"/>
  <c r="D10" i="1"/>
  <c r="C10" i="1"/>
  <c r="U9" i="1"/>
  <c r="P9" i="1"/>
  <c r="O9" i="1"/>
  <c r="R9" i="1" s="1"/>
  <c r="S9" i="1" s="1"/>
  <c r="E9" i="1"/>
  <c r="D9" i="1"/>
  <c r="C9" i="1"/>
  <c r="U8" i="1"/>
  <c r="P8" i="1"/>
  <c r="O8" i="1"/>
  <c r="R8" i="1" s="1"/>
  <c r="S8" i="1" s="1"/>
  <c r="E8" i="1"/>
  <c r="D8" i="1"/>
  <c r="C8" i="1"/>
  <c r="U7" i="1"/>
  <c r="P7" i="1"/>
  <c r="O7" i="1"/>
  <c r="R7" i="1" s="1"/>
  <c r="S7" i="1" s="1"/>
  <c r="E7" i="1"/>
  <c r="D7" i="1"/>
  <c r="C7" i="1"/>
  <c r="U6" i="1"/>
  <c r="P6" i="1"/>
  <c r="O6" i="1"/>
  <c r="R6" i="1" s="1"/>
  <c r="S6" i="1" s="1"/>
  <c r="E6" i="1"/>
  <c r="D6" i="1"/>
  <c r="C6" i="1"/>
  <c r="U5" i="1"/>
  <c r="P5" i="1"/>
  <c r="O5" i="1"/>
  <c r="R5" i="1" s="1"/>
  <c r="S5" i="1" s="1"/>
  <c r="E5" i="1"/>
  <c r="D5" i="1"/>
  <c r="C5" i="1"/>
  <c r="U4" i="1"/>
  <c r="P4" i="1"/>
  <c r="O4" i="1"/>
  <c r="R4" i="1" s="1"/>
  <c r="S4" i="1" s="1"/>
  <c r="E4" i="1"/>
  <c r="D4" i="1"/>
  <c r="C4" i="1"/>
  <c r="U3" i="1"/>
  <c r="P3" i="1"/>
  <c r="O3" i="1"/>
  <c r="R3" i="1" s="1"/>
  <c r="S3" i="1" s="1"/>
  <c r="E3" i="1"/>
  <c r="D3" i="1"/>
  <c r="C3" i="1"/>
  <c r="U2" i="1"/>
  <c r="P2" i="1"/>
  <c r="O2" i="1"/>
  <c r="R2" i="1" s="1"/>
  <c r="S2" i="1" s="1"/>
  <c r="E2" i="1"/>
  <c r="D2" i="1"/>
  <c r="C2" i="1"/>
  <c r="U75" i="1" l="1"/>
  <c r="R75" i="1"/>
  <c r="S75" i="1" s="1"/>
  <c r="U91" i="1"/>
  <c r="R91" i="1"/>
  <c r="S91" i="1" s="1"/>
  <c r="U107" i="1"/>
  <c r="R107" i="1"/>
  <c r="S107" i="1" s="1"/>
  <c r="U73" i="1"/>
  <c r="R73" i="1"/>
  <c r="S73" i="1" s="1"/>
  <c r="U89" i="1"/>
  <c r="R89" i="1"/>
  <c r="S89" i="1" s="1"/>
  <c r="U105" i="1"/>
  <c r="R105" i="1"/>
  <c r="S105" i="1" s="1"/>
  <c r="U251" i="1"/>
  <c r="R251" i="1"/>
  <c r="S251" i="1" s="1"/>
  <c r="R41" i="1"/>
  <c r="S41" i="1" s="1"/>
  <c r="U87" i="1"/>
  <c r="R87" i="1"/>
  <c r="S87" i="1" s="1"/>
  <c r="U103" i="1"/>
  <c r="R103" i="1"/>
  <c r="S103" i="1" s="1"/>
  <c r="R235" i="1"/>
  <c r="S235" i="1" s="1"/>
  <c r="R39" i="1"/>
  <c r="S39" i="1" s="1"/>
  <c r="R71" i="1"/>
  <c r="S71" i="1" s="1"/>
  <c r="U85" i="1"/>
  <c r="R85" i="1"/>
  <c r="S85" i="1" s="1"/>
  <c r="U101" i="1"/>
  <c r="R101" i="1"/>
  <c r="S101" i="1" s="1"/>
  <c r="U260" i="1"/>
  <c r="R260" i="1"/>
  <c r="S260" i="1" s="1"/>
  <c r="R246" i="1"/>
  <c r="S246" i="1" s="1"/>
  <c r="R65" i="1"/>
  <c r="S65" i="1" s="1"/>
  <c r="U83" i="1"/>
  <c r="R83" i="1"/>
  <c r="S83" i="1" s="1"/>
  <c r="U99" i="1"/>
  <c r="R99" i="1"/>
  <c r="S99" i="1" s="1"/>
  <c r="U233" i="1"/>
  <c r="R233" i="1"/>
  <c r="S233" i="1" s="1"/>
  <c r="R43" i="1"/>
  <c r="S43" i="1" s="1"/>
  <c r="U81" i="1"/>
  <c r="R81" i="1"/>
  <c r="S81" i="1" s="1"/>
  <c r="U97" i="1"/>
  <c r="R97" i="1"/>
  <c r="S97" i="1" s="1"/>
  <c r="U113" i="1"/>
  <c r="R113" i="1"/>
  <c r="S113" i="1" s="1"/>
  <c r="R59" i="1"/>
  <c r="S59" i="1" s="1"/>
  <c r="R244" i="1"/>
  <c r="S244" i="1" s="1"/>
  <c r="R57" i="1"/>
  <c r="S57" i="1" s="1"/>
  <c r="U79" i="1"/>
  <c r="R79" i="1"/>
  <c r="S79" i="1" s="1"/>
  <c r="U95" i="1"/>
  <c r="R95" i="1"/>
  <c r="S95" i="1" s="1"/>
  <c r="U111" i="1"/>
  <c r="R111" i="1"/>
  <c r="S111" i="1" s="1"/>
  <c r="U234" i="1"/>
  <c r="R234" i="1"/>
  <c r="S234" i="1" s="1"/>
  <c r="U250" i="1"/>
  <c r="R250" i="1"/>
  <c r="S250" i="1" s="1"/>
  <c r="U267" i="1"/>
  <c r="R267" i="1"/>
  <c r="S267" i="1" s="1"/>
  <c r="R53" i="1"/>
  <c r="S53" i="1" s="1"/>
  <c r="U77" i="1"/>
  <c r="R77" i="1"/>
  <c r="S77" i="1" s="1"/>
  <c r="U93" i="1"/>
  <c r="R93" i="1"/>
  <c r="S93" i="1" s="1"/>
  <c r="U109" i="1"/>
  <c r="R109" i="1"/>
  <c r="S109" i="1" s="1"/>
  <c r="U242" i="1"/>
  <c r="R242" i="1"/>
  <c r="S242" i="1" s="1"/>
  <c r="R51" i="1"/>
  <c r="S51" i="1" s="1"/>
  <c r="R253" i="1"/>
  <c r="S253" i="1" s="1"/>
  <c r="U276" i="1"/>
  <c r="R276" i="1"/>
  <c r="S276" i="1" s="1"/>
  <c r="R249" i="1"/>
  <c r="S249" i="1" s="1"/>
  <c r="R258" i="1"/>
  <c r="S258" i="1" s="1"/>
  <c r="R265" i="1"/>
  <c r="S265" i="1" s="1"/>
  <c r="R274" i="1"/>
  <c r="S274" i="1" s="1"/>
  <c r="R115" i="1"/>
  <c r="S115" i="1" s="1"/>
  <c r="R117" i="1"/>
  <c r="S117" i="1" s="1"/>
  <c r="R119" i="1"/>
  <c r="S119" i="1" s="1"/>
  <c r="R121" i="1"/>
  <c r="S121" i="1" s="1"/>
  <c r="R123" i="1"/>
  <c r="S123" i="1" s="1"/>
  <c r="R125" i="1"/>
  <c r="S125" i="1" s="1"/>
  <c r="R127" i="1"/>
  <c r="S127" i="1" s="1"/>
  <c r="R129" i="1"/>
  <c r="S129" i="1" s="1"/>
  <c r="R131" i="1"/>
  <c r="S131" i="1" s="1"/>
  <c r="R133" i="1"/>
  <c r="S133" i="1" s="1"/>
  <c r="R135" i="1"/>
  <c r="S135" i="1" s="1"/>
  <c r="R137" i="1"/>
  <c r="S137" i="1" s="1"/>
  <c r="R139" i="1"/>
  <c r="S139" i="1" s="1"/>
  <c r="R141" i="1"/>
  <c r="S141" i="1" s="1"/>
  <c r="R143" i="1"/>
  <c r="S143" i="1" s="1"/>
  <c r="R145" i="1"/>
  <c r="S145" i="1" s="1"/>
  <c r="R147" i="1"/>
  <c r="S147" i="1" s="1"/>
  <c r="R149" i="1"/>
  <c r="S149" i="1" s="1"/>
  <c r="R151" i="1"/>
  <c r="S151" i="1" s="1"/>
  <c r="R153" i="1"/>
  <c r="S153" i="1" s="1"/>
  <c r="R155" i="1"/>
  <c r="S155" i="1" s="1"/>
  <c r="R157" i="1"/>
  <c r="S157" i="1" s="1"/>
  <c r="R159" i="1"/>
  <c r="S159" i="1" s="1"/>
  <c r="R161" i="1"/>
  <c r="S161" i="1" s="1"/>
  <c r="R163" i="1"/>
  <c r="S163" i="1" s="1"/>
  <c r="R165" i="1"/>
  <c r="S165" i="1" s="1"/>
  <c r="R167" i="1"/>
  <c r="S167" i="1" s="1"/>
  <c r="R169" i="1"/>
  <c r="S169" i="1" s="1"/>
  <c r="R171" i="1"/>
  <c r="S171" i="1" s="1"/>
  <c r="R238" i="1"/>
  <c r="S238" i="1" s="1"/>
  <c r="R254" i="1"/>
  <c r="S254" i="1" s="1"/>
  <c r="R261" i="1"/>
  <c r="S261" i="1" s="1"/>
  <c r="R270" i="1"/>
  <c r="S270" i="1" s="1"/>
  <c r="R277" i="1"/>
  <c r="S277" i="1" s="1"/>
  <c r="R259" i="1"/>
  <c r="S259" i="1" s="1"/>
  <c r="R268" i="1"/>
  <c r="S268" i="1" s="1"/>
  <c r="R275" i="1"/>
  <c r="S275" i="1" s="1"/>
  <c r="R266" i="1"/>
  <c r="S266" i="1" s="1"/>
  <c r="U644" i="1"/>
  <c r="R644" i="1"/>
  <c r="S644" i="1" s="1"/>
  <c r="U514" i="1"/>
  <c r="U530" i="1"/>
  <c r="U660" i="1"/>
  <c r="R660" i="1"/>
  <c r="S660" i="1" s="1"/>
  <c r="U521" i="1"/>
  <c r="U537" i="1"/>
  <c r="U553" i="1"/>
  <c r="U569" i="1"/>
  <c r="U585" i="1"/>
  <c r="U512" i="1"/>
  <c r="U528" i="1"/>
  <c r="U519" i="1"/>
  <c r="U535" i="1"/>
  <c r="U551" i="1"/>
  <c r="U567" i="1"/>
  <c r="U583" i="1"/>
  <c r="U645" i="1"/>
  <c r="R645" i="1"/>
  <c r="S645" i="1" s="1"/>
  <c r="U642" i="1"/>
  <c r="R642" i="1"/>
  <c r="S642" i="1" s="1"/>
  <c r="U661" i="1"/>
  <c r="R661" i="1"/>
  <c r="S661" i="1" s="1"/>
  <c r="U515" i="1"/>
  <c r="U531" i="1"/>
  <c r="U547" i="1"/>
  <c r="U563" i="1"/>
  <c r="U579" i="1"/>
  <c r="U522" i="1"/>
  <c r="U538" i="1"/>
  <c r="U513" i="1"/>
  <c r="U529" i="1"/>
  <c r="U545" i="1"/>
  <c r="U561" i="1"/>
  <c r="U577" i="1"/>
  <c r="U643" i="1"/>
  <c r="R643" i="1"/>
  <c r="S643" i="1" s="1"/>
  <c r="U511" i="1"/>
  <c r="U527" i="1"/>
  <c r="U543" i="1"/>
  <c r="U559" i="1"/>
  <c r="U575" i="1"/>
  <c r="U868" i="1"/>
  <c r="R868" i="1"/>
  <c r="S868" i="1" s="1"/>
  <c r="R937" i="1"/>
  <c r="S937" i="1" s="1"/>
  <c r="U937" i="1"/>
  <c r="U805" i="1"/>
  <c r="R805" i="1"/>
  <c r="S805" i="1" s="1"/>
  <c r="U892" i="1"/>
  <c r="R892" i="1"/>
  <c r="S892" i="1" s="1"/>
  <c r="R961" i="1"/>
  <c r="S961" i="1" s="1"/>
  <c r="U961" i="1"/>
  <c r="U889" i="1"/>
  <c r="U985" i="1"/>
  <c r="R985" i="1"/>
  <c r="S985" i="1" s="1"/>
  <c r="R677" i="1"/>
  <c r="S677" i="1" s="1"/>
  <c r="R709" i="1"/>
  <c r="S709" i="1" s="1"/>
  <c r="U800" i="1"/>
  <c r="R800" i="1"/>
  <c r="S800" i="1" s="1"/>
  <c r="R843" i="1"/>
  <c r="S843" i="1" s="1"/>
  <c r="U843" i="1"/>
  <c r="R860" i="1"/>
  <c r="S860" i="1" s="1"/>
  <c r="U860" i="1"/>
  <c r="R658" i="1"/>
  <c r="S658" i="1" s="1"/>
  <c r="R675" i="1"/>
  <c r="S675" i="1" s="1"/>
  <c r="R707" i="1"/>
  <c r="S707" i="1" s="1"/>
  <c r="R739" i="1"/>
  <c r="S739" i="1" s="1"/>
  <c r="R821" i="1"/>
  <c r="S821" i="1" s="1"/>
  <c r="R641" i="1"/>
  <c r="S641" i="1" s="1"/>
  <c r="R656" i="1"/>
  <c r="S656" i="1" s="1"/>
  <c r="R673" i="1"/>
  <c r="S673" i="1" s="1"/>
  <c r="R705" i="1"/>
  <c r="S705" i="1" s="1"/>
  <c r="R737" i="1"/>
  <c r="S737" i="1" s="1"/>
  <c r="U785" i="1"/>
  <c r="R785" i="1"/>
  <c r="S785" i="1" s="1"/>
  <c r="U832" i="1"/>
  <c r="R832" i="1"/>
  <c r="S832" i="1" s="1"/>
  <c r="R905" i="1"/>
  <c r="S905" i="1" s="1"/>
  <c r="U905" i="1"/>
  <c r="R929" i="1"/>
  <c r="S929" i="1" s="1"/>
  <c r="U929" i="1"/>
  <c r="R639" i="1"/>
  <c r="S639" i="1" s="1"/>
  <c r="R671" i="1"/>
  <c r="S671" i="1" s="1"/>
  <c r="R703" i="1"/>
  <c r="S703" i="1" s="1"/>
  <c r="R735" i="1"/>
  <c r="S735" i="1" s="1"/>
  <c r="R808" i="1"/>
  <c r="S808" i="1" s="1"/>
  <c r="U884" i="1"/>
  <c r="R884" i="1"/>
  <c r="S884" i="1" s="1"/>
  <c r="R953" i="1"/>
  <c r="S953" i="1" s="1"/>
  <c r="U953" i="1"/>
  <c r="R733" i="1"/>
  <c r="S733" i="1" s="1"/>
  <c r="U881" i="1"/>
  <c r="R977" i="1"/>
  <c r="S977" i="1" s="1"/>
  <c r="U977" i="1"/>
  <c r="U798" i="1"/>
  <c r="R798" i="1"/>
  <c r="S798" i="1" s="1"/>
  <c r="U783" i="1"/>
  <c r="R783" i="1"/>
  <c r="S783" i="1" s="1"/>
  <c r="U870" i="1"/>
  <c r="R870" i="1"/>
  <c r="S870" i="1" s="1"/>
  <c r="R921" i="1"/>
  <c r="S921" i="1" s="1"/>
  <c r="U921" i="1"/>
  <c r="R676" i="1"/>
  <c r="S676" i="1" s="1"/>
  <c r="R693" i="1"/>
  <c r="S693" i="1" s="1"/>
  <c r="R725" i="1"/>
  <c r="S725" i="1" s="1"/>
  <c r="U876" i="1"/>
  <c r="R876" i="1"/>
  <c r="S876" i="1" s="1"/>
  <c r="R897" i="1"/>
  <c r="S897" i="1" s="1"/>
  <c r="U897" i="1"/>
  <c r="R945" i="1"/>
  <c r="S945" i="1" s="1"/>
  <c r="U945" i="1"/>
  <c r="R659" i="1"/>
  <c r="S659" i="1" s="1"/>
  <c r="R674" i="1"/>
  <c r="S674" i="1" s="1"/>
  <c r="R691" i="1"/>
  <c r="S691" i="1" s="1"/>
  <c r="R723" i="1"/>
  <c r="S723" i="1" s="1"/>
  <c r="U791" i="1"/>
  <c r="R804" i="1"/>
  <c r="S804" i="1" s="1"/>
  <c r="U817" i="1"/>
  <c r="R817" i="1"/>
  <c r="S817" i="1" s="1"/>
  <c r="U873" i="1"/>
  <c r="R969" i="1"/>
  <c r="S969" i="1" s="1"/>
  <c r="U969" i="1"/>
  <c r="R640" i="1"/>
  <c r="S640" i="1" s="1"/>
  <c r="R657" i="1"/>
  <c r="S657" i="1" s="1"/>
  <c r="R672" i="1"/>
  <c r="S672" i="1" s="1"/>
  <c r="R689" i="1"/>
  <c r="S689" i="1" s="1"/>
  <c r="R721" i="1"/>
  <c r="S721" i="1" s="1"/>
  <c r="R825" i="1"/>
  <c r="S825" i="1" s="1"/>
  <c r="U990" i="1"/>
  <c r="R990" i="1"/>
  <c r="S990" i="1" s="1"/>
  <c r="R687" i="1"/>
  <c r="S687" i="1" s="1"/>
  <c r="R719" i="1"/>
  <c r="S719" i="1" s="1"/>
  <c r="R789" i="1"/>
  <c r="S789" i="1" s="1"/>
  <c r="R848" i="1"/>
  <c r="S848" i="1" s="1"/>
  <c r="U848" i="1"/>
  <c r="R913" i="1"/>
  <c r="S913" i="1" s="1"/>
  <c r="U913" i="1"/>
  <c r="U801" i="1"/>
  <c r="U833" i="1"/>
  <c r="R840" i="1"/>
  <c r="S840" i="1" s="1"/>
  <c r="R862" i="1"/>
  <c r="S862" i="1" s="1"/>
  <c r="U1106" i="1"/>
  <c r="R1106" i="1"/>
  <c r="S1106" i="1" s="1"/>
  <c r="U1116" i="1"/>
  <c r="R1116" i="1"/>
  <c r="S1116" i="1" s="1"/>
  <c r="U1164" i="1"/>
  <c r="R1164" i="1"/>
  <c r="S1164" i="1" s="1"/>
  <c r="U878" i="1"/>
  <c r="R878" i="1"/>
  <c r="S878" i="1" s="1"/>
  <c r="U886" i="1"/>
  <c r="R886" i="1"/>
  <c r="S886" i="1" s="1"/>
  <c r="U894" i="1"/>
  <c r="R894" i="1"/>
  <c r="S894" i="1" s="1"/>
  <c r="U902" i="1"/>
  <c r="R902" i="1"/>
  <c r="S902" i="1" s="1"/>
  <c r="U910" i="1"/>
  <c r="R910" i="1"/>
  <c r="S910" i="1" s="1"/>
  <c r="U918" i="1"/>
  <c r="R918" i="1"/>
  <c r="S918" i="1" s="1"/>
  <c r="U926" i="1"/>
  <c r="R926" i="1"/>
  <c r="S926" i="1" s="1"/>
  <c r="U934" i="1"/>
  <c r="R934" i="1"/>
  <c r="S934" i="1" s="1"/>
  <c r="U942" i="1"/>
  <c r="R942" i="1"/>
  <c r="S942" i="1" s="1"/>
  <c r="U950" i="1"/>
  <c r="R950" i="1"/>
  <c r="S950" i="1" s="1"/>
  <c r="U958" i="1"/>
  <c r="R958" i="1"/>
  <c r="S958" i="1" s="1"/>
  <c r="U966" i="1"/>
  <c r="R966" i="1"/>
  <c r="S966" i="1" s="1"/>
  <c r="U974" i="1"/>
  <c r="R974" i="1"/>
  <c r="S974" i="1" s="1"/>
  <c r="U982" i="1"/>
  <c r="R982" i="1"/>
  <c r="S982" i="1" s="1"/>
  <c r="U1096" i="1"/>
  <c r="R1096" i="1"/>
  <c r="S1096" i="1" s="1"/>
  <c r="R838" i="1"/>
  <c r="S838" i="1" s="1"/>
  <c r="R850" i="1"/>
  <c r="S850" i="1" s="1"/>
  <c r="U1074" i="1"/>
  <c r="R1074" i="1"/>
  <c r="S1074" i="1" s="1"/>
  <c r="U845" i="1"/>
  <c r="U1084" i="1"/>
  <c r="R1084" i="1"/>
  <c r="S1084" i="1" s="1"/>
  <c r="U900" i="1"/>
  <c r="R900" i="1"/>
  <c r="S900" i="1" s="1"/>
  <c r="U908" i="1"/>
  <c r="R908" i="1"/>
  <c r="S908" i="1" s="1"/>
  <c r="U916" i="1"/>
  <c r="R916" i="1"/>
  <c r="S916" i="1" s="1"/>
  <c r="U924" i="1"/>
  <c r="R924" i="1"/>
  <c r="S924" i="1" s="1"/>
  <c r="U932" i="1"/>
  <c r="R932" i="1"/>
  <c r="S932" i="1" s="1"/>
  <c r="U940" i="1"/>
  <c r="R940" i="1"/>
  <c r="S940" i="1" s="1"/>
  <c r="U948" i="1"/>
  <c r="R948" i="1"/>
  <c r="S948" i="1" s="1"/>
  <c r="U956" i="1"/>
  <c r="R956" i="1"/>
  <c r="S956" i="1" s="1"/>
  <c r="U964" i="1"/>
  <c r="R964" i="1"/>
  <c r="S964" i="1" s="1"/>
  <c r="U972" i="1"/>
  <c r="R972" i="1"/>
  <c r="S972" i="1" s="1"/>
  <c r="U980" i="1"/>
  <c r="R980" i="1"/>
  <c r="S980" i="1" s="1"/>
  <c r="U1180" i="1"/>
  <c r="R1180" i="1"/>
  <c r="S1180" i="1" s="1"/>
  <c r="U1132" i="1"/>
  <c r="R1132" i="1"/>
  <c r="S1132" i="1" s="1"/>
  <c r="R988" i="1"/>
  <c r="S988" i="1" s="1"/>
  <c r="R815" i="1"/>
  <c r="S815" i="1" s="1"/>
  <c r="R830" i="1"/>
  <c r="S830" i="1" s="1"/>
  <c r="R846" i="1"/>
  <c r="S846" i="1" s="1"/>
  <c r="U853" i="1"/>
  <c r="R813" i="1"/>
  <c r="S813" i="1" s="1"/>
  <c r="R841" i="1"/>
  <c r="S841" i="1" s="1"/>
  <c r="U858" i="1"/>
  <c r="U863" i="1"/>
  <c r="U866" i="1"/>
  <c r="R866" i="1"/>
  <c r="S866" i="1" s="1"/>
  <c r="U871" i="1"/>
  <c r="U874" i="1"/>
  <c r="R874" i="1"/>
  <c r="S874" i="1" s="1"/>
  <c r="U879" i="1"/>
  <c r="U882" i="1"/>
  <c r="R882" i="1"/>
  <c r="S882" i="1" s="1"/>
  <c r="U887" i="1"/>
  <c r="U890" i="1"/>
  <c r="R890" i="1"/>
  <c r="S890" i="1" s="1"/>
  <c r="U895" i="1"/>
  <c r="U898" i="1"/>
  <c r="R898" i="1"/>
  <c r="S898" i="1" s="1"/>
  <c r="U903" i="1"/>
  <c r="U906" i="1"/>
  <c r="R906" i="1"/>
  <c r="S906" i="1" s="1"/>
  <c r="U911" i="1"/>
  <c r="U914" i="1"/>
  <c r="R914" i="1"/>
  <c r="S914" i="1" s="1"/>
  <c r="U919" i="1"/>
  <c r="U922" i="1"/>
  <c r="R922" i="1"/>
  <c r="S922" i="1" s="1"/>
  <c r="U927" i="1"/>
  <c r="U930" i="1"/>
  <c r="R930" i="1"/>
  <c r="S930" i="1" s="1"/>
  <c r="U935" i="1"/>
  <c r="U938" i="1"/>
  <c r="R938" i="1"/>
  <c r="S938" i="1" s="1"/>
  <c r="U943" i="1"/>
  <c r="U946" i="1"/>
  <c r="R946" i="1"/>
  <c r="S946" i="1" s="1"/>
  <c r="U951" i="1"/>
  <c r="U954" i="1"/>
  <c r="R954" i="1"/>
  <c r="S954" i="1" s="1"/>
  <c r="U959" i="1"/>
  <c r="U962" i="1"/>
  <c r="R962" i="1"/>
  <c r="S962" i="1" s="1"/>
  <c r="U967" i="1"/>
  <c r="U970" i="1"/>
  <c r="R970" i="1"/>
  <c r="S970" i="1" s="1"/>
  <c r="U975" i="1"/>
  <c r="U978" i="1"/>
  <c r="R978" i="1"/>
  <c r="S978" i="1" s="1"/>
  <c r="U983" i="1"/>
  <c r="R826" i="1"/>
  <c r="S826" i="1" s="1"/>
  <c r="R986" i="1"/>
  <c r="S986" i="1" s="1"/>
  <c r="U1090" i="1"/>
  <c r="R1090" i="1"/>
  <c r="S1090" i="1" s="1"/>
  <c r="U1100" i="1"/>
  <c r="R1100" i="1"/>
  <c r="S1100" i="1" s="1"/>
  <c r="U1148" i="1"/>
  <c r="R1148" i="1"/>
  <c r="S1148" i="1" s="1"/>
  <c r="R854" i="1"/>
  <c r="S854" i="1" s="1"/>
  <c r="U856" i="1"/>
  <c r="R1080" i="1"/>
  <c r="S1080" i="1" s="1"/>
  <c r="R820" i="1"/>
  <c r="S820" i="1" s="1"/>
  <c r="R837" i="1"/>
  <c r="S837" i="1" s="1"/>
  <c r="U864" i="1"/>
  <c r="R864" i="1"/>
  <c r="S864" i="1" s="1"/>
  <c r="U869" i="1"/>
  <c r="U872" i="1"/>
  <c r="R872" i="1"/>
  <c r="S872" i="1" s="1"/>
  <c r="U877" i="1"/>
  <c r="U880" i="1"/>
  <c r="R880" i="1"/>
  <c r="S880" i="1" s="1"/>
  <c r="U885" i="1"/>
  <c r="U888" i="1"/>
  <c r="R888" i="1"/>
  <c r="S888" i="1" s="1"/>
  <c r="U893" i="1"/>
  <c r="U896" i="1"/>
  <c r="R896" i="1"/>
  <c r="S896" i="1" s="1"/>
  <c r="U901" i="1"/>
  <c r="U904" i="1"/>
  <c r="R904" i="1"/>
  <c r="S904" i="1" s="1"/>
  <c r="U909" i="1"/>
  <c r="U912" i="1"/>
  <c r="R912" i="1"/>
  <c r="S912" i="1" s="1"/>
  <c r="U920" i="1"/>
  <c r="R920" i="1"/>
  <c r="S920" i="1" s="1"/>
  <c r="U928" i="1"/>
  <c r="R928" i="1"/>
  <c r="S928" i="1" s="1"/>
  <c r="U936" i="1"/>
  <c r="R936" i="1"/>
  <c r="S936" i="1" s="1"/>
  <c r="U944" i="1"/>
  <c r="R944" i="1"/>
  <c r="S944" i="1" s="1"/>
  <c r="U952" i="1"/>
  <c r="R952" i="1"/>
  <c r="S952" i="1" s="1"/>
  <c r="U960" i="1"/>
  <c r="R960" i="1"/>
  <c r="S960" i="1" s="1"/>
  <c r="U968" i="1"/>
  <c r="R968" i="1"/>
  <c r="S968" i="1" s="1"/>
  <c r="U976" i="1"/>
  <c r="R976" i="1"/>
  <c r="S976" i="1" s="1"/>
  <c r="U984" i="1"/>
  <c r="R984" i="1"/>
  <c r="S984" i="1" s="1"/>
  <c r="U844" i="1"/>
  <c r="U1078" i="1"/>
  <c r="R1078" i="1"/>
  <c r="S1078" i="1" s="1"/>
  <c r="R1118" i="1"/>
  <c r="S1118" i="1" s="1"/>
  <c r="R852" i="1"/>
  <c r="S852" i="1" s="1"/>
  <c r="U859" i="1"/>
  <c r="R1122" i="1"/>
  <c r="S1122" i="1" s="1"/>
  <c r="R1136" i="1"/>
  <c r="S1136" i="1" s="1"/>
  <c r="R1152" i="1"/>
  <c r="S1152" i="1" s="1"/>
  <c r="R1168" i="1"/>
  <c r="S1168" i="1" s="1"/>
  <c r="R1184" i="1"/>
  <c r="S1184" i="1" s="1"/>
  <c r="R1068" i="1"/>
  <c r="S1068" i="1" s="1"/>
  <c r="R1146" i="1"/>
  <c r="S1146" i="1" s="1"/>
  <c r="R1162" i="1"/>
  <c r="S1162" i="1" s="1"/>
  <c r="R1178" i="1"/>
  <c r="S1178" i="1" s="1"/>
  <c r="R1112" i="1"/>
  <c r="S1112" i="1" s="1"/>
  <c r="R1128" i="1"/>
  <c r="S1128" i="1" s="1"/>
  <c r="R1144" i="1"/>
  <c r="S1144" i="1" s="1"/>
  <c r="R1160" i="1"/>
  <c r="S1160" i="1" s="1"/>
  <c r="R1176" i="1"/>
  <c r="S1176" i="1" s="1"/>
  <c r="R1192" i="1"/>
  <c r="S1192" i="1" s="1"/>
  <c r="R1094" i="1"/>
  <c r="S1094" i="1" s="1"/>
  <c r="R1110" i="1"/>
  <c r="S1110" i="1" s="1"/>
  <c r="R1126" i="1"/>
  <c r="S1126" i="1" s="1"/>
  <c r="R1142" i="1"/>
  <c r="S1142" i="1" s="1"/>
  <c r="R1158" i="1"/>
  <c r="S1158" i="1" s="1"/>
  <c r="R1174" i="1"/>
  <c r="S1174" i="1" s="1"/>
  <c r="R1190" i="1"/>
  <c r="S1190" i="1" s="1"/>
  <c r="R1800" i="1"/>
  <c r="S1800" i="1" s="1"/>
  <c r="R1801" i="1"/>
  <c r="S1801" i="1" s="1"/>
</calcChain>
</file>

<file path=xl/sharedStrings.xml><?xml version="1.0" encoding="utf-8"?>
<sst xmlns="http://schemas.openxmlformats.org/spreadsheetml/2006/main" count="14661" uniqueCount="1966">
  <si>
    <t>Transaction ID</t>
  </si>
  <si>
    <t>Date</t>
  </si>
  <si>
    <t>Year</t>
  </si>
  <si>
    <t>Month</t>
  </si>
  <si>
    <t>Quarter</t>
  </si>
  <si>
    <t>Region</t>
  </si>
  <si>
    <t>Country</t>
  </si>
  <si>
    <t>Customer Segment</t>
  </si>
  <si>
    <t>Department</t>
  </si>
  <si>
    <t>Product</t>
  </si>
  <si>
    <t>Units Sold</t>
  </si>
  <si>
    <t>Unit Price</t>
  </si>
  <si>
    <t>Discount %</t>
  </si>
  <si>
    <t>Unit Cost</t>
  </si>
  <si>
    <t>Revenue</t>
  </si>
  <si>
    <t>COGS</t>
  </si>
  <si>
    <t>Operating Expense</t>
  </si>
  <si>
    <t>Profit</t>
  </si>
  <si>
    <t>Profit Margin %</t>
  </si>
  <si>
    <t>Budget Revenue</t>
  </si>
  <si>
    <t>Revenue Variance</t>
  </si>
  <si>
    <t>Payment Method</t>
  </si>
  <si>
    <t>Sales Channel</t>
  </si>
  <si>
    <t>FIN-00001</t>
  </si>
  <si>
    <t>East</t>
  </si>
  <si>
    <t>Canada</t>
  </si>
  <si>
    <t>Enterprise</t>
  </si>
  <si>
    <t>Office Solutions</t>
  </si>
  <si>
    <t>Office Bundle</t>
  </si>
  <si>
    <t>Credit Card</t>
  </si>
  <si>
    <t>Online</t>
  </si>
  <si>
    <t>FIN-00002</t>
  </si>
  <si>
    <t>Asia Pacific</t>
  </si>
  <si>
    <t>Singapore</t>
  </si>
  <si>
    <t>Consumer</t>
  </si>
  <si>
    <t>Device Package</t>
  </si>
  <si>
    <t>Invoice</t>
  </si>
  <si>
    <t>FIN-00003</t>
  </si>
  <si>
    <t>Central</t>
  </si>
  <si>
    <t>Technology</t>
  </si>
  <si>
    <t>Cloud Platform</t>
  </si>
  <si>
    <t>Digital Wallet</t>
  </si>
  <si>
    <t>FIN-00004</t>
  </si>
  <si>
    <t>Japan</t>
  </si>
  <si>
    <t>Small Business</t>
  </si>
  <si>
    <t>Analytics Suite</t>
  </si>
  <si>
    <t>Direct Sales</t>
  </si>
  <si>
    <t>FIN-00005</t>
  </si>
  <si>
    <t>FIN-00006</t>
  </si>
  <si>
    <t>Australia</t>
  </si>
  <si>
    <t>FIN-00007</t>
  </si>
  <si>
    <t>Europe</t>
  </si>
  <si>
    <t>Germany</t>
  </si>
  <si>
    <t>Professional Services</t>
  </si>
  <si>
    <t>Consulting</t>
  </si>
  <si>
    <t>FIN-00008</t>
  </si>
  <si>
    <t>FIN-00009</t>
  </si>
  <si>
    <t>Security Package</t>
  </si>
  <si>
    <t>FIN-00010</t>
  </si>
  <si>
    <t>FIN-00011</t>
  </si>
  <si>
    <t>Government</t>
  </si>
  <si>
    <t>Bank Transfer</t>
  </si>
  <si>
    <t>FIN-00012</t>
  </si>
  <si>
    <t>Support</t>
  </si>
  <si>
    <t>Premium Support</t>
  </si>
  <si>
    <t>FIN-00013</t>
  </si>
  <si>
    <t>USA</t>
  </si>
  <si>
    <t>FIN-00014</t>
  </si>
  <si>
    <t>West</t>
  </si>
  <si>
    <t>FIN-00015</t>
  </si>
  <si>
    <t>FIN-00016</t>
  </si>
  <si>
    <t>FIN-00017</t>
  </si>
  <si>
    <t>France</t>
  </si>
  <si>
    <t>Standard Support</t>
  </si>
  <si>
    <t>FIN-00018</t>
  </si>
  <si>
    <t>FIN-00019</t>
  </si>
  <si>
    <t>FIN-00020</t>
  </si>
  <si>
    <t>Retail</t>
  </si>
  <si>
    <t>FIN-00021</t>
  </si>
  <si>
    <t>FIN-00022</t>
  </si>
  <si>
    <t>Partner</t>
  </si>
  <si>
    <t>FIN-00023</t>
  </si>
  <si>
    <t>FIN-00024</t>
  </si>
  <si>
    <t>FIN-00025</t>
  </si>
  <si>
    <t>FIN-00026</t>
  </si>
  <si>
    <t>FIN-00027</t>
  </si>
  <si>
    <t>FIN-00028</t>
  </si>
  <si>
    <t>FIN-00029</t>
  </si>
  <si>
    <t>United Kingdom</t>
  </si>
  <si>
    <t>FIN-00030</t>
  </si>
  <si>
    <t>FIN-00031</t>
  </si>
  <si>
    <t>FIN-00032</t>
  </si>
  <si>
    <t>FIN-00033</t>
  </si>
  <si>
    <t>FIN-00034</t>
  </si>
  <si>
    <t>FIN-00035</t>
  </si>
  <si>
    <t>FIN-00036</t>
  </si>
  <si>
    <t>FIN-00037</t>
  </si>
  <si>
    <t>FIN-00038</t>
  </si>
  <si>
    <t>FIN-00039</t>
  </si>
  <si>
    <t>FIN-00040</t>
  </si>
  <si>
    <t>FIN-00041</t>
  </si>
  <si>
    <t>FIN-00042</t>
  </si>
  <si>
    <t>FIN-00043</t>
  </si>
  <si>
    <t>FIN-00044</t>
  </si>
  <si>
    <t>FIN-00045</t>
  </si>
  <si>
    <t>FIN-00046</t>
  </si>
  <si>
    <t>FIN-00047</t>
  </si>
  <si>
    <t>FIN-00048</t>
  </si>
  <si>
    <t>FIN-00049</t>
  </si>
  <si>
    <t>FIN-00050</t>
  </si>
  <si>
    <t>FIN-00051</t>
  </si>
  <si>
    <t>FIN-00052</t>
  </si>
  <si>
    <t>FIN-00053</t>
  </si>
  <si>
    <t>FIN-00054</t>
  </si>
  <si>
    <t>FIN-00055</t>
  </si>
  <si>
    <t>FIN-00056</t>
  </si>
  <si>
    <t>FIN-00057</t>
  </si>
  <si>
    <t>FIN-00058</t>
  </si>
  <si>
    <t>FIN-00059</t>
  </si>
  <si>
    <t>FIN-00060</t>
  </si>
  <si>
    <t>FIN-00061</t>
  </si>
  <si>
    <t>FIN-00062</t>
  </si>
  <si>
    <t>FIN-00063</t>
  </si>
  <si>
    <t>FIN-00064</t>
  </si>
  <si>
    <t>FIN-00065</t>
  </si>
  <si>
    <t>FIN-00066</t>
  </si>
  <si>
    <t>FIN-00067</t>
  </si>
  <si>
    <t>FIN-00068</t>
  </si>
  <si>
    <t>FIN-00069</t>
  </si>
  <si>
    <t>FIN-00070</t>
  </si>
  <si>
    <t>Implementation</t>
  </si>
  <si>
    <t>FIN-00071</t>
  </si>
  <si>
    <t>FIN-00072</t>
  </si>
  <si>
    <t>FIN-00073</t>
  </si>
  <si>
    <t>FIN-00074</t>
  </si>
  <si>
    <t>FIN-00075</t>
  </si>
  <si>
    <t>FIN-00076</t>
  </si>
  <si>
    <t>FIN-00077</t>
  </si>
  <si>
    <t>FIN-00078</t>
  </si>
  <si>
    <t>FIN-00079</t>
  </si>
  <si>
    <t>FIN-00080</t>
  </si>
  <si>
    <t>FIN-00081</t>
  </si>
  <si>
    <t>FIN-00082</t>
  </si>
  <si>
    <t>FIN-00083</t>
  </si>
  <si>
    <t>FIN-00084</t>
  </si>
  <si>
    <t>FIN-00085</t>
  </si>
  <si>
    <t>FIN-00086</t>
  </si>
  <si>
    <t>FIN-00087</t>
  </si>
  <si>
    <t>FIN-00088</t>
  </si>
  <si>
    <t>FIN-00089</t>
  </si>
  <si>
    <t>FIN-00090</t>
  </si>
  <si>
    <t>FIN-00091</t>
  </si>
  <si>
    <t>FIN-00092</t>
  </si>
  <si>
    <t>FIN-00093</t>
  </si>
  <si>
    <t>FIN-00094</t>
  </si>
  <si>
    <t>FIN-00095</t>
  </si>
  <si>
    <t>FIN-00096</t>
  </si>
  <si>
    <t>FIN-00097</t>
  </si>
  <si>
    <t>FIN-00098</t>
  </si>
  <si>
    <t>FIN-00099</t>
  </si>
  <si>
    <t>FIN-00100</t>
  </si>
  <si>
    <t>FIN-00101</t>
  </si>
  <si>
    <t>FIN-00102</t>
  </si>
  <si>
    <t>FIN-00103</t>
  </si>
  <si>
    <t>FIN-00104</t>
  </si>
  <si>
    <t>FIN-00105</t>
  </si>
  <si>
    <t>FIN-00106</t>
  </si>
  <si>
    <t>FIN-00107</t>
  </si>
  <si>
    <t>FIN-00108</t>
  </si>
  <si>
    <t>FIN-00109</t>
  </si>
  <si>
    <t>FIN-00110</t>
  </si>
  <si>
    <t>FIN-00111</t>
  </si>
  <si>
    <t>FIN-00112</t>
  </si>
  <si>
    <t>FIN-00113</t>
  </si>
  <si>
    <t>FIN-00114</t>
  </si>
  <si>
    <t>FIN-00115</t>
  </si>
  <si>
    <t>FIN-00116</t>
  </si>
  <si>
    <t>FIN-00117</t>
  </si>
  <si>
    <t>FIN-00118</t>
  </si>
  <si>
    <t>FIN-00119</t>
  </si>
  <si>
    <t>FIN-00120</t>
  </si>
  <si>
    <t>FIN-00121</t>
  </si>
  <si>
    <t>FIN-00122</t>
  </si>
  <si>
    <t>FIN-00123</t>
  </si>
  <si>
    <t>FIN-00124</t>
  </si>
  <si>
    <t>FIN-00125</t>
  </si>
  <si>
    <t>FIN-00126</t>
  </si>
  <si>
    <t>FIN-00127</t>
  </si>
  <si>
    <t>FIN-00128</t>
  </si>
  <si>
    <t>FIN-00129</t>
  </si>
  <si>
    <t>FIN-00130</t>
  </si>
  <si>
    <t>FIN-00131</t>
  </si>
  <si>
    <t>FIN-00132</t>
  </si>
  <si>
    <t>FIN-00133</t>
  </si>
  <si>
    <t>FIN-00134</t>
  </si>
  <si>
    <t>FIN-00135</t>
  </si>
  <si>
    <t>FIN-00136</t>
  </si>
  <si>
    <t>FIN-00137</t>
  </si>
  <si>
    <t>FIN-00138</t>
  </si>
  <si>
    <t>FIN-00139</t>
  </si>
  <si>
    <t>FIN-00140</t>
  </si>
  <si>
    <t>FIN-00141</t>
  </si>
  <si>
    <t>FIN-00142</t>
  </si>
  <si>
    <t>FIN-00143</t>
  </si>
  <si>
    <t>FIN-00144</t>
  </si>
  <si>
    <t>FIN-00145</t>
  </si>
  <si>
    <t>FIN-00146</t>
  </si>
  <si>
    <t>FIN-00147</t>
  </si>
  <si>
    <t>FIN-00148</t>
  </si>
  <si>
    <t>FIN-00149</t>
  </si>
  <si>
    <t>FIN-00150</t>
  </si>
  <si>
    <t>FIN-00151</t>
  </si>
  <si>
    <t>FIN-00152</t>
  </si>
  <si>
    <t>FIN-00153</t>
  </si>
  <si>
    <t>FIN-00154</t>
  </si>
  <si>
    <t>FIN-00155</t>
  </si>
  <si>
    <t>FIN-00156</t>
  </si>
  <si>
    <t>FIN-00157</t>
  </si>
  <si>
    <t>FIN-00158</t>
  </si>
  <si>
    <t>FIN-00159</t>
  </si>
  <si>
    <t>FIN-00160</t>
  </si>
  <si>
    <t>FIN-00161</t>
  </si>
  <si>
    <t>FIN-00162</t>
  </si>
  <si>
    <t>FIN-00163</t>
  </si>
  <si>
    <t>FIN-00164</t>
  </si>
  <si>
    <t>FIN-00165</t>
  </si>
  <si>
    <t>FIN-00166</t>
  </si>
  <si>
    <t>FIN-00167</t>
  </si>
  <si>
    <t>FIN-00168</t>
  </si>
  <si>
    <t>FIN-00169</t>
  </si>
  <si>
    <t>FIN-00170</t>
  </si>
  <si>
    <t>FIN-00171</t>
  </si>
  <si>
    <t>FIN-00172</t>
  </si>
  <si>
    <t>FIN-00173</t>
  </si>
  <si>
    <t>FIN-00174</t>
  </si>
  <si>
    <t>FIN-00175</t>
  </si>
  <si>
    <t>FIN-00176</t>
  </si>
  <si>
    <t>FIN-00177</t>
  </si>
  <si>
    <t>FIN-00178</t>
  </si>
  <si>
    <t>FIN-00179</t>
  </si>
  <si>
    <t>FIN-00180</t>
  </si>
  <si>
    <t>FIN-00181</t>
  </si>
  <si>
    <t>FIN-00182</t>
  </si>
  <si>
    <t>FIN-00183</t>
  </si>
  <si>
    <t>FIN-00184</t>
  </si>
  <si>
    <t>FIN-00185</t>
  </si>
  <si>
    <t>FIN-00186</t>
  </si>
  <si>
    <t>FIN-00187</t>
  </si>
  <si>
    <t>FIN-00188</t>
  </si>
  <si>
    <t>FIN-00189</t>
  </si>
  <si>
    <t>FIN-00190</t>
  </si>
  <si>
    <t>FIN-00191</t>
  </si>
  <si>
    <t>FIN-00192</t>
  </si>
  <si>
    <t>FIN-00193</t>
  </si>
  <si>
    <t>FIN-00194</t>
  </si>
  <si>
    <t>FIN-00195</t>
  </si>
  <si>
    <t>FIN-00196</t>
  </si>
  <si>
    <t>FIN-00197</t>
  </si>
  <si>
    <t>FIN-00198</t>
  </si>
  <si>
    <t>FIN-00199</t>
  </si>
  <si>
    <t>FIN-00200</t>
  </si>
  <si>
    <t>FIN-00201</t>
  </si>
  <si>
    <t>FIN-00202</t>
  </si>
  <si>
    <t>FIN-00203</t>
  </si>
  <si>
    <t>FIN-00204</t>
  </si>
  <si>
    <t>FIN-00205</t>
  </si>
  <si>
    <t>FIN-00206</t>
  </si>
  <si>
    <t>FIN-00207</t>
  </si>
  <si>
    <t>FIN-00208</t>
  </si>
  <si>
    <t>FIN-00209</t>
  </si>
  <si>
    <t>FIN-00210</t>
  </si>
  <si>
    <t>FIN-00211</t>
  </si>
  <si>
    <t>FIN-00212</t>
  </si>
  <si>
    <t>FIN-00213</t>
  </si>
  <si>
    <t>FIN-00214</t>
  </si>
  <si>
    <t>FIN-00215</t>
  </si>
  <si>
    <t>FIN-00216</t>
  </si>
  <si>
    <t>FIN-00217</t>
  </si>
  <si>
    <t>FIN-00218</t>
  </si>
  <si>
    <t>FIN-00219</t>
  </si>
  <si>
    <t>FIN-00220</t>
  </si>
  <si>
    <t>FIN-00221</t>
  </si>
  <si>
    <t>FIN-00222</t>
  </si>
  <si>
    <t>FIN-00223</t>
  </si>
  <si>
    <t>FIN-00224</t>
  </si>
  <si>
    <t>FIN-00225</t>
  </si>
  <si>
    <t>FIN-00226</t>
  </si>
  <si>
    <t>FIN-00227</t>
  </si>
  <si>
    <t>FIN-00228</t>
  </si>
  <si>
    <t>FIN-00229</t>
  </si>
  <si>
    <t>FIN-00230</t>
  </si>
  <si>
    <t>FIN-00231</t>
  </si>
  <si>
    <t>FIN-00232</t>
  </si>
  <si>
    <t>FIN-00233</t>
  </si>
  <si>
    <t>FIN-00234</t>
  </si>
  <si>
    <t>FIN-00235</t>
  </si>
  <si>
    <t>FIN-00236</t>
  </si>
  <si>
    <t>FIN-00237</t>
  </si>
  <si>
    <t>FIN-00238</t>
  </si>
  <si>
    <t>FIN-00239</t>
  </si>
  <si>
    <t>FIN-00240</t>
  </si>
  <si>
    <t>FIN-00241</t>
  </si>
  <si>
    <t>FIN-00242</t>
  </si>
  <si>
    <t>FIN-00243</t>
  </si>
  <si>
    <t>FIN-00244</t>
  </si>
  <si>
    <t>FIN-00245</t>
  </si>
  <si>
    <t>FIN-00246</t>
  </si>
  <si>
    <t>FIN-00247</t>
  </si>
  <si>
    <t>FIN-00248</t>
  </si>
  <si>
    <t>FIN-00249</t>
  </si>
  <si>
    <t>FIN-00250</t>
  </si>
  <si>
    <t>FIN-00251</t>
  </si>
  <si>
    <t>FIN-00252</t>
  </si>
  <si>
    <t>FIN-00253</t>
  </si>
  <si>
    <t>FIN-00254</t>
  </si>
  <si>
    <t>FIN-00255</t>
  </si>
  <si>
    <t>FIN-00256</t>
  </si>
  <si>
    <t>FIN-00257</t>
  </si>
  <si>
    <t>FIN-00258</t>
  </si>
  <si>
    <t>FIN-00259</t>
  </si>
  <si>
    <t>FIN-00260</t>
  </si>
  <si>
    <t>FIN-00261</t>
  </si>
  <si>
    <t>FIN-00262</t>
  </si>
  <si>
    <t>FIN-00263</t>
  </si>
  <si>
    <t>FIN-00264</t>
  </si>
  <si>
    <t>FIN-00265</t>
  </si>
  <si>
    <t>FIN-00266</t>
  </si>
  <si>
    <t>FIN-00267</t>
  </si>
  <si>
    <t>FIN-00268</t>
  </si>
  <si>
    <t>FIN-00269</t>
  </si>
  <si>
    <t>FIN-00270</t>
  </si>
  <si>
    <t>FIN-00271</t>
  </si>
  <si>
    <t>FIN-00272</t>
  </si>
  <si>
    <t>FIN-00273</t>
  </si>
  <si>
    <t>FIN-00274</t>
  </si>
  <si>
    <t>FIN-00275</t>
  </si>
  <si>
    <t>FIN-00276</t>
  </si>
  <si>
    <t>FIN-00277</t>
  </si>
  <si>
    <t>FIN-00278</t>
  </si>
  <si>
    <t>FIN-00279</t>
  </si>
  <si>
    <t>FIN-00280</t>
  </si>
  <si>
    <t>FIN-00281</t>
  </si>
  <si>
    <t>FIN-00282</t>
  </si>
  <si>
    <t>FIN-00283</t>
  </si>
  <si>
    <t>FIN-00284</t>
  </si>
  <si>
    <t>FIN-00285</t>
  </si>
  <si>
    <t>FIN-00286</t>
  </si>
  <si>
    <t>FIN-00287</t>
  </si>
  <si>
    <t>FIN-00288</t>
  </si>
  <si>
    <t>FIN-00289</t>
  </si>
  <si>
    <t>FIN-00290</t>
  </si>
  <si>
    <t>FIN-00291</t>
  </si>
  <si>
    <t>FIN-00292</t>
  </si>
  <si>
    <t>FIN-00293</t>
  </si>
  <si>
    <t>FIN-00294</t>
  </si>
  <si>
    <t>FIN-00295</t>
  </si>
  <si>
    <t>FIN-00296</t>
  </si>
  <si>
    <t>FIN-00297</t>
  </si>
  <si>
    <t>FIN-00298</t>
  </si>
  <si>
    <t>FIN-00299</t>
  </si>
  <si>
    <t>FIN-00300</t>
  </si>
  <si>
    <t>FIN-00301</t>
  </si>
  <si>
    <t>FIN-00302</t>
  </si>
  <si>
    <t>FIN-00303</t>
  </si>
  <si>
    <t>FIN-00304</t>
  </si>
  <si>
    <t>FIN-00305</t>
  </si>
  <si>
    <t>FIN-00306</t>
  </si>
  <si>
    <t>FIN-00307</t>
  </si>
  <si>
    <t>FIN-00308</t>
  </si>
  <si>
    <t>FIN-00309</t>
  </si>
  <si>
    <t>FIN-00310</t>
  </si>
  <si>
    <t>FIN-00311</t>
  </si>
  <si>
    <t>FIN-00312</t>
  </si>
  <si>
    <t>FIN-00313</t>
  </si>
  <si>
    <t>FIN-00314</t>
  </si>
  <si>
    <t>FIN-00315</t>
  </si>
  <si>
    <t>FIN-00316</t>
  </si>
  <si>
    <t>FIN-00317</t>
  </si>
  <si>
    <t>FIN-00318</t>
  </si>
  <si>
    <t>FIN-00319</t>
  </si>
  <si>
    <t>FIN-00320</t>
  </si>
  <si>
    <t>FIN-00321</t>
  </si>
  <si>
    <t>FIN-00322</t>
  </si>
  <si>
    <t>FIN-00323</t>
  </si>
  <si>
    <t>FIN-00324</t>
  </si>
  <si>
    <t>FIN-00325</t>
  </si>
  <si>
    <t>FIN-00326</t>
  </si>
  <si>
    <t>FIN-00327</t>
  </si>
  <si>
    <t>FIN-00328</t>
  </si>
  <si>
    <t>FIN-00329</t>
  </si>
  <si>
    <t>FIN-00330</t>
  </si>
  <si>
    <t>FIN-00331</t>
  </si>
  <si>
    <t>FIN-00332</t>
  </si>
  <si>
    <t>FIN-00333</t>
  </si>
  <si>
    <t>FIN-00334</t>
  </si>
  <si>
    <t>FIN-00335</t>
  </si>
  <si>
    <t>FIN-00336</t>
  </si>
  <si>
    <t>FIN-00337</t>
  </si>
  <si>
    <t>FIN-00338</t>
  </si>
  <si>
    <t>FIN-00339</t>
  </si>
  <si>
    <t>FIN-00340</t>
  </si>
  <si>
    <t>FIN-00341</t>
  </si>
  <si>
    <t>FIN-00342</t>
  </si>
  <si>
    <t>FIN-00343</t>
  </si>
  <si>
    <t>FIN-00344</t>
  </si>
  <si>
    <t>FIN-00345</t>
  </si>
  <si>
    <t>FIN-00346</t>
  </si>
  <si>
    <t>FIN-00347</t>
  </si>
  <si>
    <t>FIN-00348</t>
  </si>
  <si>
    <t>FIN-00349</t>
  </si>
  <si>
    <t>FIN-00350</t>
  </si>
  <si>
    <t>FIN-00351</t>
  </si>
  <si>
    <t>FIN-00352</t>
  </si>
  <si>
    <t>FIN-00353</t>
  </si>
  <si>
    <t>FIN-00354</t>
  </si>
  <si>
    <t>FIN-00355</t>
  </si>
  <si>
    <t>FIN-00356</t>
  </si>
  <si>
    <t>FIN-00357</t>
  </si>
  <si>
    <t>FIN-00358</t>
  </si>
  <si>
    <t>FIN-00359</t>
  </si>
  <si>
    <t>FIN-00360</t>
  </si>
  <si>
    <t>FIN-00361</t>
  </si>
  <si>
    <t>FIN-00362</t>
  </si>
  <si>
    <t>FIN-00363</t>
  </si>
  <si>
    <t>FIN-00364</t>
  </si>
  <si>
    <t>FIN-00365</t>
  </si>
  <si>
    <t>FIN-00366</t>
  </si>
  <si>
    <t>FIN-00367</t>
  </si>
  <si>
    <t>FIN-00368</t>
  </si>
  <si>
    <t>FIN-00369</t>
  </si>
  <si>
    <t>FIN-00370</t>
  </si>
  <si>
    <t>FIN-00371</t>
  </si>
  <si>
    <t>FIN-00372</t>
  </si>
  <si>
    <t>FIN-00373</t>
  </si>
  <si>
    <t>FIN-00374</t>
  </si>
  <si>
    <t>FIN-00375</t>
  </si>
  <si>
    <t>FIN-00376</t>
  </si>
  <si>
    <t>FIN-00377</t>
  </si>
  <si>
    <t>FIN-00378</t>
  </si>
  <si>
    <t>FIN-00379</t>
  </si>
  <si>
    <t>FIN-00380</t>
  </si>
  <si>
    <t>FIN-00381</t>
  </si>
  <si>
    <t>FIN-00382</t>
  </si>
  <si>
    <t>FIN-00383</t>
  </si>
  <si>
    <t>FIN-00384</t>
  </si>
  <si>
    <t>FIN-00385</t>
  </si>
  <si>
    <t>FIN-00386</t>
  </si>
  <si>
    <t>FIN-00387</t>
  </si>
  <si>
    <t>FIN-00388</t>
  </si>
  <si>
    <t>FIN-00389</t>
  </si>
  <si>
    <t>FIN-00390</t>
  </si>
  <si>
    <t>FIN-00391</t>
  </si>
  <si>
    <t>FIN-00392</t>
  </si>
  <si>
    <t>FIN-00393</t>
  </si>
  <si>
    <t>FIN-00394</t>
  </si>
  <si>
    <t>FIN-00395</t>
  </si>
  <si>
    <t>FIN-00396</t>
  </si>
  <si>
    <t>FIN-00397</t>
  </si>
  <si>
    <t>FIN-00398</t>
  </si>
  <si>
    <t>FIN-00399</t>
  </si>
  <si>
    <t>FIN-00400</t>
  </si>
  <si>
    <t>FIN-00401</t>
  </si>
  <si>
    <t>FIN-00402</t>
  </si>
  <si>
    <t>FIN-00403</t>
  </si>
  <si>
    <t>FIN-00404</t>
  </si>
  <si>
    <t>FIN-00405</t>
  </si>
  <si>
    <t>FIN-00406</t>
  </si>
  <si>
    <t>FIN-00407</t>
  </si>
  <si>
    <t>FIN-00408</t>
  </si>
  <si>
    <t>FIN-00409</t>
  </si>
  <si>
    <t>FIN-00410</t>
  </si>
  <si>
    <t>FIN-00411</t>
  </si>
  <si>
    <t>FIN-00412</t>
  </si>
  <si>
    <t>FIN-00413</t>
  </si>
  <si>
    <t>FIN-00414</t>
  </si>
  <si>
    <t>FIN-00415</t>
  </si>
  <si>
    <t>FIN-00416</t>
  </si>
  <si>
    <t>FIN-00417</t>
  </si>
  <si>
    <t>FIN-00418</t>
  </si>
  <si>
    <t>FIN-00419</t>
  </si>
  <si>
    <t>FIN-00420</t>
  </si>
  <si>
    <t>FIN-00421</t>
  </si>
  <si>
    <t>FIN-00422</t>
  </si>
  <si>
    <t>FIN-00423</t>
  </si>
  <si>
    <t>FIN-00424</t>
  </si>
  <si>
    <t>FIN-00425</t>
  </si>
  <si>
    <t>FIN-00426</t>
  </si>
  <si>
    <t>FIN-00427</t>
  </si>
  <si>
    <t>FIN-00428</t>
  </si>
  <si>
    <t>FIN-00429</t>
  </si>
  <si>
    <t>FIN-00430</t>
  </si>
  <si>
    <t>FIN-00431</t>
  </si>
  <si>
    <t>FIN-00432</t>
  </si>
  <si>
    <t>FIN-00433</t>
  </si>
  <si>
    <t>FIN-00434</t>
  </si>
  <si>
    <t>FIN-00435</t>
  </si>
  <si>
    <t>FIN-00436</t>
  </si>
  <si>
    <t>FIN-00437</t>
  </si>
  <si>
    <t>FIN-00438</t>
  </si>
  <si>
    <t>FIN-00439</t>
  </si>
  <si>
    <t>FIN-00440</t>
  </si>
  <si>
    <t>FIN-00441</t>
  </si>
  <si>
    <t>FIN-00442</t>
  </si>
  <si>
    <t>FIN-00443</t>
  </si>
  <si>
    <t>FIN-00444</t>
  </si>
  <si>
    <t>FIN-00445</t>
  </si>
  <si>
    <t>FIN-00446</t>
  </si>
  <si>
    <t>FIN-00447</t>
  </si>
  <si>
    <t>FIN-00448</t>
  </si>
  <si>
    <t>FIN-00449</t>
  </si>
  <si>
    <t>FIN-00450</t>
  </si>
  <si>
    <t>FIN-00451</t>
  </si>
  <si>
    <t>FIN-00452</t>
  </si>
  <si>
    <t>FIN-00453</t>
  </si>
  <si>
    <t>FIN-00454</t>
  </si>
  <si>
    <t>FIN-00455</t>
  </si>
  <si>
    <t>FIN-00456</t>
  </si>
  <si>
    <t>FIN-00457</t>
  </si>
  <si>
    <t>FIN-00458</t>
  </si>
  <si>
    <t>FIN-00459</t>
  </si>
  <si>
    <t>FIN-00460</t>
  </si>
  <si>
    <t>FIN-00461</t>
  </si>
  <si>
    <t>FIN-00462</t>
  </si>
  <si>
    <t>FIN-00463</t>
  </si>
  <si>
    <t>FIN-00464</t>
  </si>
  <si>
    <t>FIN-00465</t>
  </si>
  <si>
    <t>FIN-00466</t>
  </si>
  <si>
    <t>FIN-00467</t>
  </si>
  <si>
    <t>FIN-00468</t>
  </si>
  <si>
    <t>FIN-00469</t>
  </si>
  <si>
    <t>FIN-00470</t>
  </si>
  <si>
    <t>FIN-00471</t>
  </si>
  <si>
    <t>FIN-00472</t>
  </si>
  <si>
    <t>FIN-00473</t>
  </si>
  <si>
    <t>FIN-00474</t>
  </si>
  <si>
    <t>FIN-00475</t>
  </si>
  <si>
    <t>FIN-00476</t>
  </si>
  <si>
    <t>FIN-00477</t>
  </si>
  <si>
    <t>FIN-00478</t>
  </si>
  <si>
    <t>FIN-00479</t>
  </si>
  <si>
    <t>FIN-00480</t>
  </si>
  <si>
    <t>FIN-00481</t>
  </si>
  <si>
    <t>FIN-00482</t>
  </si>
  <si>
    <t>FIN-00483</t>
  </si>
  <si>
    <t>FIN-00484</t>
  </si>
  <si>
    <t>FIN-00485</t>
  </si>
  <si>
    <t>FIN-00486</t>
  </si>
  <si>
    <t>FIN-00487</t>
  </si>
  <si>
    <t>FIN-00488</t>
  </si>
  <si>
    <t>FIN-00489</t>
  </si>
  <si>
    <t>FIN-00490</t>
  </si>
  <si>
    <t>FIN-00491</t>
  </si>
  <si>
    <t>FIN-00492</t>
  </si>
  <si>
    <t>FIN-00493</t>
  </si>
  <si>
    <t>FIN-00494</t>
  </si>
  <si>
    <t>FIN-00495</t>
  </si>
  <si>
    <t>FIN-00496</t>
  </si>
  <si>
    <t>FIN-00497</t>
  </si>
  <si>
    <t>FIN-00498</t>
  </si>
  <si>
    <t>FIN-00499</t>
  </si>
  <si>
    <t>FIN-00500</t>
  </si>
  <si>
    <t>FIN-00501</t>
  </si>
  <si>
    <t>FIN-00502</t>
  </si>
  <si>
    <t>FIN-00503</t>
  </si>
  <si>
    <t>FIN-00504</t>
  </si>
  <si>
    <t>FIN-00505</t>
  </si>
  <si>
    <t>FIN-00506</t>
  </si>
  <si>
    <t>FIN-00507</t>
  </si>
  <si>
    <t>FIN-00508</t>
  </si>
  <si>
    <t>FIN-00509</t>
  </si>
  <si>
    <t>FIN-00510</t>
  </si>
  <si>
    <t>FIN-00511</t>
  </si>
  <si>
    <t>FIN-00512</t>
  </si>
  <si>
    <t>FIN-00513</t>
  </si>
  <si>
    <t>FIN-00514</t>
  </si>
  <si>
    <t>FIN-00515</t>
  </si>
  <si>
    <t>FIN-00516</t>
  </si>
  <si>
    <t>FIN-00517</t>
  </si>
  <si>
    <t>FIN-00518</t>
  </si>
  <si>
    <t>FIN-00519</t>
  </si>
  <si>
    <t>FIN-00520</t>
  </si>
  <si>
    <t>FIN-00521</t>
  </si>
  <si>
    <t>FIN-00522</t>
  </si>
  <si>
    <t>FIN-00523</t>
  </si>
  <si>
    <t>FIN-00524</t>
  </si>
  <si>
    <t>FIN-00525</t>
  </si>
  <si>
    <t>FIN-00526</t>
  </si>
  <si>
    <t>FIN-00527</t>
  </si>
  <si>
    <t>FIN-00528</t>
  </si>
  <si>
    <t>FIN-00529</t>
  </si>
  <si>
    <t>FIN-00530</t>
  </si>
  <si>
    <t>FIN-00531</t>
  </si>
  <si>
    <t>FIN-00532</t>
  </si>
  <si>
    <t>FIN-00533</t>
  </si>
  <si>
    <t>FIN-00534</t>
  </si>
  <si>
    <t>FIN-00535</t>
  </si>
  <si>
    <t>FIN-00536</t>
  </si>
  <si>
    <t>FIN-00537</t>
  </si>
  <si>
    <t>FIN-00538</t>
  </si>
  <si>
    <t>FIN-00539</t>
  </si>
  <si>
    <t>FIN-00540</t>
  </si>
  <si>
    <t>FIN-00541</t>
  </si>
  <si>
    <t>FIN-00542</t>
  </si>
  <si>
    <t>FIN-00543</t>
  </si>
  <si>
    <t>FIN-00544</t>
  </si>
  <si>
    <t>FIN-00545</t>
  </si>
  <si>
    <t>FIN-00546</t>
  </si>
  <si>
    <t>FIN-00547</t>
  </si>
  <si>
    <t>FIN-00548</t>
  </si>
  <si>
    <t>FIN-00549</t>
  </si>
  <si>
    <t>FIN-00550</t>
  </si>
  <si>
    <t>FIN-00551</t>
  </si>
  <si>
    <t>FIN-00552</t>
  </si>
  <si>
    <t>FIN-00553</t>
  </si>
  <si>
    <t>FIN-00554</t>
  </si>
  <si>
    <t>FIN-00555</t>
  </si>
  <si>
    <t>FIN-00556</t>
  </si>
  <si>
    <t>FIN-00557</t>
  </si>
  <si>
    <t>FIN-00558</t>
  </si>
  <si>
    <t>FIN-00559</t>
  </si>
  <si>
    <t>FIN-00560</t>
  </si>
  <si>
    <t>FIN-00561</t>
  </si>
  <si>
    <t>FIN-00562</t>
  </si>
  <si>
    <t>FIN-00563</t>
  </si>
  <si>
    <t>FIN-00564</t>
  </si>
  <si>
    <t>FIN-00565</t>
  </si>
  <si>
    <t>FIN-00566</t>
  </si>
  <si>
    <t>FIN-00567</t>
  </si>
  <si>
    <t>FIN-00568</t>
  </si>
  <si>
    <t>FIN-00569</t>
  </si>
  <si>
    <t>FIN-00570</t>
  </si>
  <si>
    <t>FIN-00571</t>
  </si>
  <si>
    <t>FIN-00572</t>
  </si>
  <si>
    <t>FIN-00573</t>
  </si>
  <si>
    <t>FIN-00574</t>
  </si>
  <si>
    <t>FIN-00575</t>
  </si>
  <si>
    <t>FIN-00576</t>
  </si>
  <si>
    <t>FIN-00577</t>
  </si>
  <si>
    <t>FIN-00578</t>
  </si>
  <si>
    <t>FIN-00579</t>
  </si>
  <si>
    <t>FIN-00580</t>
  </si>
  <si>
    <t>FIN-00581</t>
  </si>
  <si>
    <t>FIN-00582</t>
  </si>
  <si>
    <t>FIN-00583</t>
  </si>
  <si>
    <t>FIN-00584</t>
  </si>
  <si>
    <t>FIN-00585</t>
  </si>
  <si>
    <t>FIN-00586</t>
  </si>
  <si>
    <t>FIN-00587</t>
  </si>
  <si>
    <t>FIN-00588</t>
  </si>
  <si>
    <t>FIN-00589</t>
  </si>
  <si>
    <t>FIN-00590</t>
  </si>
  <si>
    <t>FIN-00591</t>
  </si>
  <si>
    <t>FIN-00592</t>
  </si>
  <si>
    <t>FIN-00593</t>
  </si>
  <si>
    <t>FIN-00594</t>
  </si>
  <si>
    <t>FIN-00595</t>
  </si>
  <si>
    <t>FIN-00596</t>
  </si>
  <si>
    <t>FIN-00597</t>
  </si>
  <si>
    <t>FIN-00598</t>
  </si>
  <si>
    <t>FIN-00599</t>
  </si>
  <si>
    <t>FIN-00600</t>
  </si>
  <si>
    <t>FIN-00601</t>
  </si>
  <si>
    <t>FIN-00602</t>
  </si>
  <si>
    <t>FIN-00603</t>
  </si>
  <si>
    <t>FIN-00604</t>
  </si>
  <si>
    <t>FIN-00605</t>
  </si>
  <si>
    <t>FIN-00606</t>
  </si>
  <si>
    <t>FIN-00607</t>
  </si>
  <si>
    <t>FIN-00608</t>
  </si>
  <si>
    <t>FIN-00609</t>
  </si>
  <si>
    <t>FIN-00610</t>
  </si>
  <si>
    <t>FIN-00611</t>
  </si>
  <si>
    <t>FIN-00612</t>
  </si>
  <si>
    <t>FIN-00613</t>
  </si>
  <si>
    <t>FIN-00614</t>
  </si>
  <si>
    <t>FIN-00615</t>
  </si>
  <si>
    <t>FIN-00616</t>
  </si>
  <si>
    <t>FIN-00617</t>
  </si>
  <si>
    <t>FIN-00618</t>
  </si>
  <si>
    <t>FIN-00619</t>
  </si>
  <si>
    <t>FIN-00620</t>
  </si>
  <si>
    <t>FIN-00621</t>
  </si>
  <si>
    <t>FIN-00622</t>
  </si>
  <si>
    <t>FIN-00623</t>
  </si>
  <si>
    <t>FIN-00624</t>
  </si>
  <si>
    <t>FIN-00625</t>
  </si>
  <si>
    <t>FIN-00626</t>
  </si>
  <si>
    <t>FIN-00627</t>
  </si>
  <si>
    <t>FIN-00628</t>
  </si>
  <si>
    <t>FIN-00629</t>
  </si>
  <si>
    <t>FIN-00630</t>
  </si>
  <si>
    <t>FIN-00631</t>
  </si>
  <si>
    <t>FIN-00632</t>
  </si>
  <si>
    <t>FIN-00633</t>
  </si>
  <si>
    <t>FIN-00634</t>
  </si>
  <si>
    <t>FIN-00635</t>
  </si>
  <si>
    <t>FIN-00636</t>
  </si>
  <si>
    <t>FIN-00637</t>
  </si>
  <si>
    <t>FIN-00638</t>
  </si>
  <si>
    <t>FIN-00639</t>
  </si>
  <si>
    <t>FIN-00640</t>
  </si>
  <si>
    <t>FIN-00641</t>
  </si>
  <si>
    <t>FIN-00642</t>
  </si>
  <si>
    <t>FIN-00643</t>
  </si>
  <si>
    <t>FIN-00644</t>
  </si>
  <si>
    <t>FIN-00645</t>
  </si>
  <si>
    <t>FIN-00646</t>
  </si>
  <si>
    <t>FIN-00647</t>
  </si>
  <si>
    <t>FIN-00648</t>
  </si>
  <si>
    <t>FIN-00649</t>
  </si>
  <si>
    <t>FIN-00650</t>
  </si>
  <si>
    <t>FIN-00651</t>
  </si>
  <si>
    <t>FIN-00652</t>
  </si>
  <si>
    <t>FIN-00653</t>
  </si>
  <si>
    <t>FIN-00654</t>
  </si>
  <si>
    <t>FIN-00655</t>
  </si>
  <si>
    <t>FIN-00656</t>
  </si>
  <si>
    <t>FIN-00657</t>
  </si>
  <si>
    <t>FIN-00658</t>
  </si>
  <si>
    <t>FIN-00659</t>
  </si>
  <si>
    <t>FIN-00660</t>
  </si>
  <si>
    <t>FIN-00661</t>
  </si>
  <si>
    <t>FIN-00662</t>
  </si>
  <si>
    <t>FIN-00663</t>
  </si>
  <si>
    <t>FIN-00664</t>
  </si>
  <si>
    <t>FIN-00665</t>
  </si>
  <si>
    <t>FIN-00666</t>
  </si>
  <si>
    <t>FIN-00667</t>
  </si>
  <si>
    <t>FIN-00668</t>
  </si>
  <si>
    <t>FIN-00669</t>
  </si>
  <si>
    <t>FIN-00670</t>
  </si>
  <si>
    <t>FIN-00671</t>
  </si>
  <si>
    <t>FIN-00672</t>
  </si>
  <si>
    <t>FIN-00673</t>
  </si>
  <si>
    <t>FIN-00674</t>
  </si>
  <si>
    <t>FIN-00675</t>
  </si>
  <si>
    <t>FIN-00676</t>
  </si>
  <si>
    <t>FIN-00677</t>
  </si>
  <si>
    <t>FIN-00678</t>
  </si>
  <si>
    <t>FIN-00679</t>
  </si>
  <si>
    <t>FIN-00680</t>
  </si>
  <si>
    <t>FIN-00681</t>
  </si>
  <si>
    <t>FIN-00682</t>
  </si>
  <si>
    <t>FIN-00683</t>
  </si>
  <si>
    <t>FIN-00684</t>
  </si>
  <si>
    <t>FIN-00685</t>
  </si>
  <si>
    <t>FIN-00686</t>
  </si>
  <si>
    <t>FIN-00687</t>
  </si>
  <si>
    <t>FIN-00688</t>
  </si>
  <si>
    <t>FIN-00689</t>
  </si>
  <si>
    <t>FIN-00690</t>
  </si>
  <si>
    <t>FIN-00691</t>
  </si>
  <si>
    <t>FIN-00692</t>
  </si>
  <si>
    <t>FIN-00693</t>
  </si>
  <si>
    <t>FIN-00694</t>
  </si>
  <si>
    <t>FIN-00695</t>
  </si>
  <si>
    <t>FIN-00696</t>
  </si>
  <si>
    <t>FIN-00697</t>
  </si>
  <si>
    <t>FIN-00698</t>
  </si>
  <si>
    <t>FIN-00699</t>
  </si>
  <si>
    <t>FIN-00700</t>
  </si>
  <si>
    <t>FIN-00701</t>
  </si>
  <si>
    <t>FIN-00702</t>
  </si>
  <si>
    <t>FIN-00703</t>
  </si>
  <si>
    <t>FIN-00704</t>
  </si>
  <si>
    <t>FIN-00705</t>
  </si>
  <si>
    <t>FIN-00706</t>
  </si>
  <si>
    <t>FIN-00707</t>
  </si>
  <si>
    <t>FIN-00708</t>
  </si>
  <si>
    <t>FIN-00709</t>
  </si>
  <si>
    <t>FIN-00710</t>
  </si>
  <si>
    <t>FIN-00711</t>
  </si>
  <si>
    <t>FIN-00712</t>
  </si>
  <si>
    <t>FIN-00713</t>
  </si>
  <si>
    <t>FIN-00714</t>
  </si>
  <si>
    <t>FIN-00715</t>
  </si>
  <si>
    <t>FIN-00716</t>
  </si>
  <si>
    <t>FIN-00717</t>
  </si>
  <si>
    <t>FIN-00718</t>
  </si>
  <si>
    <t>FIN-00719</t>
  </si>
  <si>
    <t>FIN-00720</t>
  </si>
  <si>
    <t>FIN-00721</t>
  </si>
  <si>
    <t>FIN-00722</t>
  </si>
  <si>
    <t>FIN-00723</t>
  </si>
  <si>
    <t>FIN-00724</t>
  </si>
  <si>
    <t>FIN-00725</t>
  </si>
  <si>
    <t>FIN-00726</t>
  </si>
  <si>
    <t>FIN-00727</t>
  </si>
  <si>
    <t>FIN-00728</t>
  </si>
  <si>
    <t>FIN-00729</t>
  </si>
  <si>
    <t>FIN-00730</t>
  </si>
  <si>
    <t>FIN-00731</t>
  </si>
  <si>
    <t>FIN-00732</t>
  </si>
  <si>
    <t>FIN-00733</t>
  </si>
  <si>
    <t>FIN-00734</t>
  </si>
  <si>
    <t>FIN-00735</t>
  </si>
  <si>
    <t>FIN-00736</t>
  </si>
  <si>
    <t>FIN-00737</t>
  </si>
  <si>
    <t>FIN-00738</t>
  </si>
  <si>
    <t>FIN-00739</t>
  </si>
  <si>
    <t>FIN-00740</t>
  </si>
  <si>
    <t>FIN-00741</t>
  </si>
  <si>
    <t>FIN-00742</t>
  </si>
  <si>
    <t>FIN-00743</t>
  </si>
  <si>
    <t>FIN-00744</t>
  </si>
  <si>
    <t>FIN-00745</t>
  </si>
  <si>
    <t>FIN-00746</t>
  </si>
  <si>
    <t>FIN-00747</t>
  </si>
  <si>
    <t>FIN-00748</t>
  </si>
  <si>
    <t>FIN-00749</t>
  </si>
  <si>
    <t>FIN-00750</t>
  </si>
  <si>
    <t>FIN-00751</t>
  </si>
  <si>
    <t>FIN-00752</t>
  </si>
  <si>
    <t>FIN-00753</t>
  </si>
  <si>
    <t>FIN-00754</t>
  </si>
  <si>
    <t>FIN-00755</t>
  </si>
  <si>
    <t>FIN-00756</t>
  </si>
  <si>
    <t>FIN-00757</t>
  </si>
  <si>
    <t>FIN-00758</t>
  </si>
  <si>
    <t>FIN-00759</t>
  </si>
  <si>
    <t>FIN-00760</t>
  </si>
  <si>
    <t>FIN-00761</t>
  </si>
  <si>
    <t>FIN-00762</t>
  </si>
  <si>
    <t>FIN-00763</t>
  </si>
  <si>
    <t>FIN-00764</t>
  </si>
  <si>
    <t>FIN-00765</t>
  </si>
  <si>
    <t>FIN-00766</t>
  </si>
  <si>
    <t>FIN-00767</t>
  </si>
  <si>
    <t>FIN-00768</t>
  </si>
  <si>
    <t>FIN-00769</t>
  </si>
  <si>
    <t>FIN-00770</t>
  </si>
  <si>
    <t>FIN-00771</t>
  </si>
  <si>
    <t>FIN-00772</t>
  </si>
  <si>
    <t>FIN-00773</t>
  </si>
  <si>
    <t>FIN-00774</t>
  </si>
  <si>
    <t>FIN-00775</t>
  </si>
  <si>
    <t>FIN-00776</t>
  </si>
  <si>
    <t>FIN-00777</t>
  </si>
  <si>
    <t>FIN-00778</t>
  </si>
  <si>
    <t>FIN-00779</t>
  </si>
  <si>
    <t>FIN-00780</t>
  </si>
  <si>
    <t>FIN-00781</t>
  </si>
  <si>
    <t>FIN-00782</t>
  </si>
  <si>
    <t>FIN-00783</t>
  </si>
  <si>
    <t>FIN-00784</t>
  </si>
  <si>
    <t>FIN-00785</t>
  </si>
  <si>
    <t>FIN-00786</t>
  </si>
  <si>
    <t>FIN-00787</t>
  </si>
  <si>
    <t>FIN-00788</t>
  </si>
  <si>
    <t>FIN-00789</t>
  </si>
  <si>
    <t>FIN-00790</t>
  </si>
  <si>
    <t>FIN-00791</t>
  </si>
  <si>
    <t>FIN-00792</t>
  </si>
  <si>
    <t>FIN-00793</t>
  </si>
  <si>
    <t>FIN-00794</t>
  </si>
  <si>
    <t>FIN-00795</t>
  </si>
  <si>
    <t>FIN-00796</t>
  </si>
  <si>
    <t>FIN-00797</t>
  </si>
  <si>
    <t>FIN-00798</t>
  </si>
  <si>
    <t>FIN-00799</t>
  </si>
  <si>
    <t>FIN-00800</t>
  </si>
  <si>
    <t>FIN-00801</t>
  </si>
  <si>
    <t>FIN-00802</t>
  </si>
  <si>
    <t>FIN-00803</t>
  </si>
  <si>
    <t>FIN-00804</t>
  </si>
  <si>
    <t>FIN-00805</t>
  </si>
  <si>
    <t>FIN-00806</t>
  </si>
  <si>
    <t>FIN-00807</t>
  </si>
  <si>
    <t>FIN-00808</t>
  </si>
  <si>
    <t>FIN-00809</t>
  </si>
  <si>
    <t>FIN-00810</t>
  </si>
  <si>
    <t>FIN-00811</t>
  </si>
  <si>
    <t>FIN-00812</t>
  </si>
  <si>
    <t>FIN-00813</t>
  </si>
  <si>
    <t>FIN-00814</t>
  </si>
  <si>
    <t>FIN-00815</t>
  </si>
  <si>
    <t>FIN-00816</t>
  </si>
  <si>
    <t>FIN-00817</t>
  </si>
  <si>
    <t>FIN-00818</t>
  </si>
  <si>
    <t>FIN-00819</t>
  </si>
  <si>
    <t>FIN-00820</t>
  </si>
  <si>
    <t>FIN-00821</t>
  </si>
  <si>
    <t>FIN-00822</t>
  </si>
  <si>
    <t>FIN-00823</t>
  </si>
  <si>
    <t>FIN-00824</t>
  </si>
  <si>
    <t>FIN-00825</t>
  </si>
  <si>
    <t>FIN-00826</t>
  </si>
  <si>
    <t>FIN-00827</t>
  </si>
  <si>
    <t>FIN-00828</t>
  </si>
  <si>
    <t>FIN-00829</t>
  </si>
  <si>
    <t>FIN-00830</t>
  </si>
  <si>
    <t>FIN-00831</t>
  </si>
  <si>
    <t>FIN-00832</t>
  </si>
  <si>
    <t>FIN-00833</t>
  </si>
  <si>
    <t>FIN-00834</t>
  </si>
  <si>
    <t>FIN-00835</t>
  </si>
  <si>
    <t>FIN-00836</t>
  </si>
  <si>
    <t>FIN-00837</t>
  </si>
  <si>
    <t>FIN-00838</t>
  </si>
  <si>
    <t>FIN-00839</t>
  </si>
  <si>
    <t>FIN-00840</t>
  </si>
  <si>
    <t>FIN-00841</t>
  </si>
  <si>
    <t>FIN-00842</t>
  </si>
  <si>
    <t>FIN-00843</t>
  </si>
  <si>
    <t>FIN-00844</t>
  </si>
  <si>
    <t>FIN-00845</t>
  </si>
  <si>
    <t>FIN-00846</t>
  </si>
  <si>
    <t>FIN-00847</t>
  </si>
  <si>
    <t>FIN-00848</t>
  </si>
  <si>
    <t>FIN-00849</t>
  </si>
  <si>
    <t>FIN-00850</t>
  </si>
  <si>
    <t>FIN-00851</t>
  </si>
  <si>
    <t>FIN-00852</t>
  </si>
  <si>
    <t>FIN-00853</t>
  </si>
  <si>
    <t>FIN-00854</t>
  </si>
  <si>
    <t>FIN-00855</t>
  </si>
  <si>
    <t>FIN-00856</t>
  </si>
  <si>
    <t>FIN-00857</t>
  </si>
  <si>
    <t>FIN-00858</t>
  </si>
  <si>
    <t>FIN-00859</t>
  </si>
  <si>
    <t>FIN-00860</t>
  </si>
  <si>
    <t>FIN-00861</t>
  </si>
  <si>
    <t>FIN-00862</t>
  </si>
  <si>
    <t>FIN-00863</t>
  </si>
  <si>
    <t>FIN-00864</t>
  </si>
  <si>
    <t>FIN-00865</t>
  </si>
  <si>
    <t>FIN-00866</t>
  </si>
  <si>
    <t>FIN-00867</t>
  </si>
  <si>
    <t>FIN-00868</t>
  </si>
  <si>
    <t>FIN-00869</t>
  </si>
  <si>
    <t>FIN-00870</t>
  </si>
  <si>
    <t>FIN-00871</t>
  </si>
  <si>
    <t>FIN-00872</t>
  </si>
  <si>
    <t>FIN-00873</t>
  </si>
  <si>
    <t>FIN-00874</t>
  </si>
  <si>
    <t>FIN-00875</t>
  </si>
  <si>
    <t>FIN-00876</t>
  </si>
  <si>
    <t>FIN-00877</t>
  </si>
  <si>
    <t>FIN-00878</t>
  </si>
  <si>
    <t>FIN-00879</t>
  </si>
  <si>
    <t>FIN-00880</t>
  </si>
  <si>
    <t>FIN-00881</t>
  </si>
  <si>
    <t>FIN-00882</t>
  </si>
  <si>
    <t>FIN-00883</t>
  </si>
  <si>
    <t>FIN-00884</t>
  </si>
  <si>
    <t>FIN-00885</t>
  </si>
  <si>
    <t>FIN-00886</t>
  </si>
  <si>
    <t>FIN-00887</t>
  </si>
  <si>
    <t>FIN-00888</t>
  </si>
  <si>
    <t>FIN-00889</t>
  </si>
  <si>
    <t>FIN-00890</t>
  </si>
  <si>
    <t>FIN-00891</t>
  </si>
  <si>
    <t>FIN-00892</t>
  </si>
  <si>
    <t>FIN-00893</t>
  </si>
  <si>
    <t>FIN-00894</t>
  </si>
  <si>
    <t>FIN-00895</t>
  </si>
  <si>
    <t>FIN-00896</t>
  </si>
  <si>
    <t>FIN-00897</t>
  </si>
  <si>
    <t>FIN-00898</t>
  </si>
  <si>
    <t>FIN-00899</t>
  </si>
  <si>
    <t>FIN-00900</t>
  </si>
  <si>
    <t>FIN-00901</t>
  </si>
  <si>
    <t>FIN-00902</t>
  </si>
  <si>
    <t>FIN-00903</t>
  </si>
  <si>
    <t>FIN-00904</t>
  </si>
  <si>
    <t>FIN-00905</t>
  </si>
  <si>
    <t>FIN-00906</t>
  </si>
  <si>
    <t>FIN-00907</t>
  </si>
  <si>
    <t>FIN-00908</t>
  </si>
  <si>
    <t>FIN-00909</t>
  </si>
  <si>
    <t>FIN-00910</t>
  </si>
  <si>
    <t>FIN-00911</t>
  </si>
  <si>
    <t>FIN-00912</t>
  </si>
  <si>
    <t>FIN-00913</t>
  </si>
  <si>
    <t>FIN-00914</t>
  </si>
  <si>
    <t>FIN-00915</t>
  </si>
  <si>
    <t>FIN-00916</t>
  </si>
  <si>
    <t>FIN-00917</t>
  </si>
  <si>
    <t>FIN-00918</t>
  </si>
  <si>
    <t>FIN-00919</t>
  </si>
  <si>
    <t>FIN-00920</t>
  </si>
  <si>
    <t>FIN-00921</t>
  </si>
  <si>
    <t>FIN-00922</t>
  </si>
  <si>
    <t>FIN-00923</t>
  </si>
  <si>
    <t>FIN-00924</t>
  </si>
  <si>
    <t>FIN-00925</t>
  </si>
  <si>
    <t>FIN-00926</t>
  </si>
  <si>
    <t>FIN-00927</t>
  </si>
  <si>
    <t>FIN-00928</t>
  </si>
  <si>
    <t>FIN-00929</t>
  </si>
  <si>
    <t>FIN-00930</t>
  </si>
  <si>
    <t>FIN-00931</t>
  </si>
  <si>
    <t>FIN-00932</t>
  </si>
  <si>
    <t>FIN-00933</t>
  </si>
  <si>
    <t>FIN-00934</t>
  </si>
  <si>
    <t>FIN-00935</t>
  </si>
  <si>
    <t>FIN-00936</t>
  </si>
  <si>
    <t>FIN-00937</t>
  </si>
  <si>
    <t>FIN-00938</t>
  </si>
  <si>
    <t>FIN-00939</t>
  </si>
  <si>
    <t>FIN-00940</t>
  </si>
  <si>
    <t>FIN-00941</t>
  </si>
  <si>
    <t>FIN-00942</t>
  </si>
  <si>
    <t>FIN-00943</t>
  </si>
  <si>
    <t>FIN-00944</t>
  </si>
  <si>
    <t>FIN-00945</t>
  </si>
  <si>
    <t>FIN-00946</t>
  </si>
  <si>
    <t>FIN-00947</t>
  </si>
  <si>
    <t>FIN-00948</t>
  </si>
  <si>
    <t>FIN-00949</t>
  </si>
  <si>
    <t>FIN-00950</t>
  </si>
  <si>
    <t>FIN-00951</t>
  </si>
  <si>
    <t>FIN-00952</t>
  </si>
  <si>
    <t>FIN-00953</t>
  </si>
  <si>
    <t>FIN-00954</t>
  </si>
  <si>
    <t>FIN-00955</t>
  </si>
  <si>
    <t>FIN-00956</t>
  </si>
  <si>
    <t>FIN-00957</t>
  </si>
  <si>
    <t>FIN-00958</t>
  </si>
  <si>
    <t>FIN-00959</t>
  </si>
  <si>
    <t>FIN-00960</t>
  </si>
  <si>
    <t>FIN-00961</t>
  </si>
  <si>
    <t>FIN-00962</t>
  </si>
  <si>
    <t>FIN-00963</t>
  </si>
  <si>
    <t>FIN-00964</t>
  </si>
  <si>
    <t>FIN-00965</t>
  </si>
  <si>
    <t>FIN-00966</t>
  </si>
  <si>
    <t>FIN-00967</t>
  </si>
  <si>
    <t>FIN-00968</t>
  </si>
  <si>
    <t>FIN-00969</t>
  </si>
  <si>
    <t>FIN-00970</t>
  </si>
  <si>
    <t>FIN-00971</t>
  </si>
  <si>
    <t>FIN-00972</t>
  </si>
  <si>
    <t>FIN-00973</t>
  </si>
  <si>
    <t>FIN-00974</t>
  </si>
  <si>
    <t>FIN-00975</t>
  </si>
  <si>
    <t>FIN-00976</t>
  </si>
  <si>
    <t>FIN-00977</t>
  </si>
  <si>
    <t>FIN-00978</t>
  </si>
  <si>
    <t>FIN-00979</t>
  </si>
  <si>
    <t>FIN-00980</t>
  </si>
  <si>
    <t>FIN-00981</t>
  </si>
  <si>
    <t>FIN-00982</t>
  </si>
  <si>
    <t>FIN-00983</t>
  </si>
  <si>
    <t>FIN-00984</t>
  </si>
  <si>
    <t>FIN-00985</t>
  </si>
  <si>
    <t>FIN-00986</t>
  </si>
  <si>
    <t>FIN-00987</t>
  </si>
  <si>
    <t>FIN-00988</t>
  </si>
  <si>
    <t>FIN-00989</t>
  </si>
  <si>
    <t>FIN-00990</t>
  </si>
  <si>
    <t>FIN-00991</t>
  </si>
  <si>
    <t>FIN-00992</t>
  </si>
  <si>
    <t>FIN-00993</t>
  </si>
  <si>
    <t>FIN-00994</t>
  </si>
  <si>
    <t>FIN-00995</t>
  </si>
  <si>
    <t>FIN-00996</t>
  </si>
  <si>
    <t>FIN-00997</t>
  </si>
  <si>
    <t>FIN-00998</t>
  </si>
  <si>
    <t>FIN-00999</t>
  </si>
  <si>
    <t>FIN-01000</t>
  </si>
  <si>
    <t>FIN-01001</t>
  </si>
  <si>
    <t>FIN-01002</t>
  </si>
  <si>
    <t>FIN-01003</t>
  </si>
  <si>
    <t>FIN-01004</t>
  </si>
  <si>
    <t>FIN-01005</t>
  </si>
  <si>
    <t>FIN-01006</t>
  </si>
  <si>
    <t>FIN-01007</t>
  </si>
  <si>
    <t>FIN-01008</t>
  </si>
  <si>
    <t>FIN-01009</t>
  </si>
  <si>
    <t>FIN-01010</t>
  </si>
  <si>
    <t>FIN-01011</t>
  </si>
  <si>
    <t>FIN-01012</t>
  </si>
  <si>
    <t>FIN-01013</t>
  </si>
  <si>
    <t>FIN-01014</t>
  </si>
  <si>
    <t>FIN-01015</t>
  </si>
  <si>
    <t>FIN-01016</t>
  </si>
  <si>
    <t>FIN-01017</t>
  </si>
  <si>
    <t>FIN-01018</t>
  </si>
  <si>
    <t>FIN-01019</t>
  </si>
  <si>
    <t>FIN-01020</t>
  </si>
  <si>
    <t>FIN-01021</t>
  </si>
  <si>
    <t>FIN-01022</t>
  </si>
  <si>
    <t>FIN-01023</t>
  </si>
  <si>
    <t>FIN-01024</t>
  </si>
  <si>
    <t>FIN-01025</t>
  </si>
  <si>
    <t>FIN-01026</t>
  </si>
  <si>
    <t>FIN-01027</t>
  </si>
  <si>
    <t>FIN-01028</t>
  </si>
  <si>
    <t>FIN-01029</t>
  </si>
  <si>
    <t>FIN-01030</t>
  </si>
  <si>
    <t>FIN-01031</t>
  </si>
  <si>
    <t>FIN-01032</t>
  </si>
  <si>
    <t>FIN-01033</t>
  </si>
  <si>
    <t>FIN-01034</t>
  </si>
  <si>
    <t>FIN-01035</t>
  </si>
  <si>
    <t>FIN-01036</t>
  </si>
  <si>
    <t>FIN-01037</t>
  </si>
  <si>
    <t>FIN-01038</t>
  </si>
  <si>
    <t>FIN-01039</t>
  </si>
  <si>
    <t>FIN-01040</t>
  </si>
  <si>
    <t>FIN-01041</t>
  </si>
  <si>
    <t>FIN-01042</t>
  </si>
  <si>
    <t>FIN-01043</t>
  </si>
  <si>
    <t>FIN-01044</t>
  </si>
  <si>
    <t>FIN-01045</t>
  </si>
  <si>
    <t>FIN-01046</t>
  </si>
  <si>
    <t>FIN-01047</t>
  </si>
  <si>
    <t>FIN-01048</t>
  </si>
  <si>
    <t>FIN-01049</t>
  </si>
  <si>
    <t>FIN-01050</t>
  </si>
  <si>
    <t>FIN-01051</t>
  </si>
  <si>
    <t>FIN-01052</t>
  </si>
  <si>
    <t>FIN-01053</t>
  </si>
  <si>
    <t>FIN-01054</t>
  </si>
  <si>
    <t>FIN-01055</t>
  </si>
  <si>
    <t>FIN-01056</t>
  </si>
  <si>
    <t>FIN-01057</t>
  </si>
  <si>
    <t>FIN-01058</t>
  </si>
  <si>
    <t>FIN-01059</t>
  </si>
  <si>
    <t>FIN-01060</t>
  </si>
  <si>
    <t>FIN-01061</t>
  </si>
  <si>
    <t>FIN-01062</t>
  </si>
  <si>
    <t>FIN-01063</t>
  </si>
  <si>
    <t>FIN-01064</t>
  </si>
  <si>
    <t>FIN-01065</t>
  </si>
  <si>
    <t>FIN-01066</t>
  </si>
  <si>
    <t>FIN-01067</t>
  </si>
  <si>
    <t>FIN-01068</t>
  </si>
  <si>
    <t>FIN-01069</t>
  </si>
  <si>
    <t>FIN-01070</t>
  </si>
  <si>
    <t>FIN-01071</t>
  </si>
  <si>
    <t>FIN-01072</t>
  </si>
  <si>
    <t>FIN-01073</t>
  </si>
  <si>
    <t>FIN-01074</t>
  </si>
  <si>
    <t>FIN-01075</t>
  </si>
  <si>
    <t>FIN-01076</t>
  </si>
  <si>
    <t>FIN-01077</t>
  </si>
  <si>
    <t>FIN-01078</t>
  </si>
  <si>
    <t>FIN-01079</t>
  </si>
  <si>
    <t>FIN-01080</t>
  </si>
  <si>
    <t>FIN-01081</t>
  </si>
  <si>
    <t>FIN-01082</t>
  </si>
  <si>
    <t>FIN-01083</t>
  </si>
  <si>
    <t>FIN-01084</t>
  </si>
  <si>
    <t>FIN-01085</t>
  </si>
  <si>
    <t>FIN-01086</t>
  </si>
  <si>
    <t>FIN-01087</t>
  </si>
  <si>
    <t>FIN-01088</t>
  </si>
  <si>
    <t>FIN-01089</t>
  </si>
  <si>
    <t>FIN-01090</t>
  </si>
  <si>
    <t>FIN-01091</t>
  </si>
  <si>
    <t>FIN-01092</t>
  </si>
  <si>
    <t>FIN-01093</t>
  </si>
  <si>
    <t>FIN-01094</t>
  </si>
  <si>
    <t>FIN-01095</t>
  </si>
  <si>
    <t>FIN-01096</t>
  </si>
  <si>
    <t>FIN-01097</t>
  </si>
  <si>
    <t>FIN-01098</t>
  </si>
  <si>
    <t>FIN-01099</t>
  </si>
  <si>
    <t>FIN-01100</t>
  </si>
  <si>
    <t>FIN-01101</t>
  </si>
  <si>
    <t>FIN-01102</t>
  </si>
  <si>
    <t>FIN-01103</t>
  </si>
  <si>
    <t>FIN-01104</t>
  </si>
  <si>
    <t>FIN-01105</t>
  </si>
  <si>
    <t>FIN-01106</t>
  </si>
  <si>
    <t>FIN-01107</t>
  </si>
  <si>
    <t>FIN-01108</t>
  </si>
  <si>
    <t>FIN-01109</t>
  </si>
  <si>
    <t>FIN-01110</t>
  </si>
  <si>
    <t>FIN-01111</t>
  </si>
  <si>
    <t>FIN-01112</t>
  </si>
  <si>
    <t>FIN-01113</t>
  </si>
  <si>
    <t>FIN-01114</t>
  </si>
  <si>
    <t>FIN-01115</t>
  </si>
  <si>
    <t>FIN-01116</t>
  </si>
  <si>
    <t>FIN-01117</t>
  </si>
  <si>
    <t>FIN-01118</t>
  </si>
  <si>
    <t>FIN-01119</t>
  </si>
  <si>
    <t>FIN-01120</t>
  </si>
  <si>
    <t>FIN-01121</t>
  </si>
  <si>
    <t>FIN-01122</t>
  </si>
  <si>
    <t>FIN-01123</t>
  </si>
  <si>
    <t>FIN-01124</t>
  </si>
  <si>
    <t>FIN-01125</t>
  </si>
  <si>
    <t>FIN-01126</t>
  </si>
  <si>
    <t>FIN-01127</t>
  </si>
  <si>
    <t>FIN-01128</t>
  </si>
  <si>
    <t>FIN-01129</t>
  </si>
  <si>
    <t>FIN-01130</t>
  </si>
  <si>
    <t>FIN-01131</t>
  </si>
  <si>
    <t>FIN-01132</t>
  </si>
  <si>
    <t>FIN-01133</t>
  </si>
  <si>
    <t>FIN-01134</t>
  </si>
  <si>
    <t>FIN-01135</t>
  </si>
  <si>
    <t>FIN-01136</t>
  </si>
  <si>
    <t>FIN-01137</t>
  </si>
  <si>
    <t>FIN-01138</t>
  </si>
  <si>
    <t>FIN-01139</t>
  </si>
  <si>
    <t>FIN-01140</t>
  </si>
  <si>
    <t>FIN-01141</t>
  </si>
  <si>
    <t>FIN-01142</t>
  </si>
  <si>
    <t>FIN-01143</t>
  </si>
  <si>
    <t>FIN-01144</t>
  </si>
  <si>
    <t>FIN-01145</t>
  </si>
  <si>
    <t>FIN-01146</t>
  </si>
  <si>
    <t>FIN-01147</t>
  </si>
  <si>
    <t>FIN-01148</t>
  </si>
  <si>
    <t>FIN-01149</t>
  </si>
  <si>
    <t>FIN-01150</t>
  </si>
  <si>
    <t>FIN-01151</t>
  </si>
  <si>
    <t>FIN-01152</t>
  </si>
  <si>
    <t>FIN-01153</t>
  </si>
  <si>
    <t>FIN-01154</t>
  </si>
  <si>
    <t>FIN-01155</t>
  </si>
  <si>
    <t>FIN-01156</t>
  </si>
  <si>
    <t>FIN-01157</t>
  </si>
  <si>
    <t>FIN-01158</t>
  </si>
  <si>
    <t>FIN-01159</t>
  </si>
  <si>
    <t>FIN-01160</t>
  </si>
  <si>
    <t>FIN-01161</t>
  </si>
  <si>
    <t>FIN-01162</t>
  </si>
  <si>
    <t>FIN-01163</t>
  </si>
  <si>
    <t>FIN-01164</t>
  </si>
  <si>
    <t>FIN-01165</t>
  </si>
  <si>
    <t>FIN-01166</t>
  </si>
  <si>
    <t>FIN-01167</t>
  </si>
  <si>
    <t>FIN-01168</t>
  </si>
  <si>
    <t>FIN-01169</t>
  </si>
  <si>
    <t>FIN-01170</t>
  </si>
  <si>
    <t>FIN-01171</t>
  </si>
  <si>
    <t>FIN-01172</t>
  </si>
  <si>
    <t>FIN-01173</t>
  </si>
  <si>
    <t>FIN-01174</t>
  </si>
  <si>
    <t>FIN-01175</t>
  </si>
  <si>
    <t>FIN-01176</t>
  </si>
  <si>
    <t>FIN-01177</t>
  </si>
  <si>
    <t>FIN-01178</t>
  </si>
  <si>
    <t>FIN-01179</t>
  </si>
  <si>
    <t>FIN-01180</t>
  </si>
  <si>
    <t>FIN-01181</t>
  </si>
  <si>
    <t>FIN-01182</t>
  </si>
  <si>
    <t>FIN-01183</t>
  </si>
  <si>
    <t>FIN-01184</t>
  </si>
  <si>
    <t>FIN-01185</t>
  </si>
  <si>
    <t>FIN-01186</t>
  </si>
  <si>
    <t>FIN-01187</t>
  </si>
  <si>
    <t>FIN-01188</t>
  </si>
  <si>
    <t>FIN-01189</t>
  </si>
  <si>
    <t>FIN-01190</t>
  </si>
  <si>
    <t>FIN-01191</t>
  </si>
  <si>
    <t>FIN-01192</t>
  </si>
  <si>
    <t>FIN-01193</t>
  </si>
  <si>
    <t>FIN-01194</t>
  </si>
  <si>
    <t>FIN-01195</t>
  </si>
  <si>
    <t>FIN-01196</t>
  </si>
  <si>
    <t>FIN-01197</t>
  </si>
  <si>
    <t>FIN-01198</t>
  </si>
  <si>
    <t>FIN-01199</t>
  </si>
  <si>
    <t>FIN-01200</t>
  </si>
  <si>
    <t>FIN-01201</t>
  </si>
  <si>
    <t>FIN-01202</t>
  </si>
  <si>
    <t>FIN-01203</t>
  </si>
  <si>
    <t>FIN-01204</t>
  </si>
  <si>
    <t>FIN-01205</t>
  </si>
  <si>
    <t>FIN-01206</t>
  </si>
  <si>
    <t>FIN-01207</t>
  </si>
  <si>
    <t>FIN-01208</t>
  </si>
  <si>
    <t>FIN-01209</t>
  </si>
  <si>
    <t>FIN-01210</t>
  </si>
  <si>
    <t>FIN-01211</t>
  </si>
  <si>
    <t>FIN-01212</t>
  </si>
  <si>
    <t>FIN-01213</t>
  </si>
  <si>
    <t>FIN-01214</t>
  </si>
  <si>
    <t>FIN-01215</t>
  </si>
  <si>
    <t>FIN-01216</t>
  </si>
  <si>
    <t>FIN-01217</t>
  </si>
  <si>
    <t>FIN-01218</t>
  </si>
  <si>
    <t>FIN-01219</t>
  </si>
  <si>
    <t>FIN-01220</t>
  </si>
  <si>
    <t>FIN-01221</t>
  </si>
  <si>
    <t>FIN-01222</t>
  </si>
  <si>
    <t>FIN-01223</t>
  </si>
  <si>
    <t>FIN-01224</t>
  </si>
  <si>
    <t>FIN-01225</t>
  </si>
  <si>
    <t>FIN-01226</t>
  </si>
  <si>
    <t>FIN-01227</t>
  </si>
  <si>
    <t>FIN-01228</t>
  </si>
  <si>
    <t>FIN-01229</t>
  </si>
  <si>
    <t>FIN-01230</t>
  </si>
  <si>
    <t>FIN-01231</t>
  </si>
  <si>
    <t>FIN-01232</t>
  </si>
  <si>
    <t>FIN-01233</t>
  </si>
  <si>
    <t>FIN-01234</t>
  </si>
  <si>
    <t>FIN-01235</t>
  </si>
  <si>
    <t>FIN-01236</t>
  </si>
  <si>
    <t>FIN-01237</t>
  </si>
  <si>
    <t>FIN-01238</t>
  </si>
  <si>
    <t>FIN-01239</t>
  </si>
  <si>
    <t>FIN-01240</t>
  </si>
  <si>
    <t>FIN-01241</t>
  </si>
  <si>
    <t>FIN-01242</t>
  </si>
  <si>
    <t>FIN-01243</t>
  </si>
  <si>
    <t>FIN-01244</t>
  </si>
  <si>
    <t>FIN-01245</t>
  </si>
  <si>
    <t>FIN-01246</t>
  </si>
  <si>
    <t>FIN-01247</t>
  </si>
  <si>
    <t>FIN-01248</t>
  </si>
  <si>
    <t>FIN-01249</t>
  </si>
  <si>
    <t>FIN-01250</t>
  </si>
  <si>
    <t>FIN-01251</t>
  </si>
  <si>
    <t>FIN-01252</t>
  </si>
  <si>
    <t>FIN-01253</t>
  </si>
  <si>
    <t>FIN-01254</t>
  </si>
  <si>
    <t>FIN-01255</t>
  </si>
  <si>
    <t>FIN-01256</t>
  </si>
  <si>
    <t>FIN-01257</t>
  </si>
  <si>
    <t>FIN-01258</t>
  </si>
  <si>
    <t>FIN-01259</t>
  </si>
  <si>
    <t>FIN-01260</t>
  </si>
  <si>
    <t>FIN-01261</t>
  </si>
  <si>
    <t>FIN-01262</t>
  </si>
  <si>
    <t>FIN-01263</t>
  </si>
  <si>
    <t>FIN-01264</t>
  </si>
  <si>
    <t>FIN-01265</t>
  </si>
  <si>
    <t>FIN-01266</t>
  </si>
  <si>
    <t>FIN-01267</t>
  </si>
  <si>
    <t>FIN-01268</t>
  </si>
  <si>
    <t>FIN-01269</t>
  </si>
  <si>
    <t>FIN-01270</t>
  </si>
  <si>
    <t>FIN-01271</t>
  </si>
  <si>
    <t>FIN-01272</t>
  </si>
  <si>
    <t>FIN-01273</t>
  </si>
  <si>
    <t>FIN-01274</t>
  </si>
  <si>
    <t>FIN-01275</t>
  </si>
  <si>
    <t>FIN-01276</t>
  </si>
  <si>
    <t>FIN-01277</t>
  </si>
  <si>
    <t>FIN-01278</t>
  </si>
  <si>
    <t>FIN-01279</t>
  </si>
  <si>
    <t>FIN-01280</t>
  </si>
  <si>
    <t>FIN-01281</t>
  </si>
  <si>
    <t>FIN-01282</t>
  </si>
  <si>
    <t>FIN-01283</t>
  </si>
  <si>
    <t>FIN-01284</t>
  </si>
  <si>
    <t>FIN-01285</t>
  </si>
  <si>
    <t>FIN-01286</t>
  </si>
  <si>
    <t>FIN-01287</t>
  </si>
  <si>
    <t>FIN-01288</t>
  </si>
  <si>
    <t>FIN-01289</t>
  </si>
  <si>
    <t>FIN-01290</t>
  </si>
  <si>
    <t>FIN-01291</t>
  </si>
  <si>
    <t>FIN-01292</t>
  </si>
  <si>
    <t>FIN-01293</t>
  </si>
  <si>
    <t>FIN-01294</t>
  </si>
  <si>
    <t>FIN-01295</t>
  </si>
  <si>
    <t>FIN-01296</t>
  </si>
  <si>
    <t>FIN-01297</t>
  </si>
  <si>
    <t>FIN-01298</t>
  </si>
  <si>
    <t>FIN-01299</t>
  </si>
  <si>
    <t>FIN-01300</t>
  </si>
  <si>
    <t>FIN-01301</t>
  </si>
  <si>
    <t>FIN-01302</t>
  </si>
  <si>
    <t>FIN-01303</t>
  </si>
  <si>
    <t>FIN-01304</t>
  </si>
  <si>
    <t>FIN-01305</t>
  </si>
  <si>
    <t>FIN-01306</t>
  </si>
  <si>
    <t>FIN-01307</t>
  </si>
  <si>
    <t>FIN-01308</t>
  </si>
  <si>
    <t>FIN-01309</t>
  </si>
  <si>
    <t>FIN-01310</t>
  </si>
  <si>
    <t>FIN-01311</t>
  </si>
  <si>
    <t>FIN-01312</t>
  </si>
  <si>
    <t>FIN-01313</t>
  </si>
  <si>
    <t>FIN-01314</t>
  </si>
  <si>
    <t>FIN-01315</t>
  </si>
  <si>
    <t>FIN-01316</t>
  </si>
  <si>
    <t>FIN-01317</t>
  </si>
  <si>
    <t>FIN-01318</t>
  </si>
  <si>
    <t>FIN-01319</t>
  </si>
  <si>
    <t>FIN-01320</t>
  </si>
  <si>
    <t>FIN-01321</t>
  </si>
  <si>
    <t>FIN-01322</t>
  </si>
  <si>
    <t>FIN-01323</t>
  </si>
  <si>
    <t>FIN-01324</t>
  </si>
  <si>
    <t>FIN-01325</t>
  </si>
  <si>
    <t>FIN-01326</t>
  </si>
  <si>
    <t>FIN-01327</t>
  </si>
  <si>
    <t>FIN-01328</t>
  </si>
  <si>
    <t>FIN-01329</t>
  </si>
  <si>
    <t>FIN-01330</t>
  </si>
  <si>
    <t>FIN-01331</t>
  </si>
  <si>
    <t>FIN-01332</t>
  </si>
  <si>
    <t>FIN-01333</t>
  </si>
  <si>
    <t>FIN-01334</t>
  </si>
  <si>
    <t>FIN-01335</t>
  </si>
  <si>
    <t>FIN-01336</t>
  </si>
  <si>
    <t>FIN-01337</t>
  </si>
  <si>
    <t>FIN-01338</t>
  </si>
  <si>
    <t>FIN-01339</t>
  </si>
  <si>
    <t>FIN-01340</t>
  </si>
  <si>
    <t>FIN-01341</t>
  </si>
  <si>
    <t>FIN-01342</t>
  </si>
  <si>
    <t>FIN-01343</t>
  </si>
  <si>
    <t>FIN-01344</t>
  </si>
  <si>
    <t>FIN-01345</t>
  </si>
  <si>
    <t>FIN-01346</t>
  </si>
  <si>
    <t>FIN-01347</t>
  </si>
  <si>
    <t>FIN-01348</t>
  </si>
  <si>
    <t>FIN-01349</t>
  </si>
  <si>
    <t>FIN-01350</t>
  </si>
  <si>
    <t>FIN-01351</t>
  </si>
  <si>
    <t>FIN-01352</t>
  </si>
  <si>
    <t>FIN-01353</t>
  </si>
  <si>
    <t>FIN-01354</t>
  </si>
  <si>
    <t>FIN-01355</t>
  </si>
  <si>
    <t>FIN-01356</t>
  </si>
  <si>
    <t>FIN-01357</t>
  </si>
  <si>
    <t>FIN-01358</t>
  </si>
  <si>
    <t>FIN-01359</t>
  </si>
  <si>
    <t>FIN-01360</t>
  </si>
  <si>
    <t>FIN-01361</t>
  </si>
  <si>
    <t>FIN-01362</t>
  </si>
  <si>
    <t>FIN-01363</t>
  </si>
  <si>
    <t>FIN-01364</t>
  </si>
  <si>
    <t>FIN-01365</t>
  </si>
  <si>
    <t>FIN-01366</t>
  </si>
  <si>
    <t>FIN-01367</t>
  </si>
  <si>
    <t>FIN-01368</t>
  </si>
  <si>
    <t>FIN-01369</t>
  </si>
  <si>
    <t>FIN-01370</t>
  </si>
  <si>
    <t>FIN-01371</t>
  </si>
  <si>
    <t>FIN-01372</t>
  </si>
  <si>
    <t>FIN-01373</t>
  </si>
  <si>
    <t>FIN-01374</t>
  </si>
  <si>
    <t>FIN-01375</t>
  </si>
  <si>
    <t>FIN-01376</t>
  </si>
  <si>
    <t>FIN-01377</t>
  </si>
  <si>
    <t>FIN-01378</t>
  </si>
  <si>
    <t>FIN-01379</t>
  </si>
  <si>
    <t>FIN-01380</t>
  </si>
  <si>
    <t>FIN-01381</t>
  </si>
  <si>
    <t>FIN-01382</t>
  </si>
  <si>
    <t>FIN-01383</t>
  </si>
  <si>
    <t>FIN-01384</t>
  </si>
  <si>
    <t>FIN-01385</t>
  </si>
  <si>
    <t>FIN-01386</t>
  </si>
  <si>
    <t>FIN-01387</t>
  </si>
  <si>
    <t>FIN-01388</t>
  </si>
  <si>
    <t>FIN-01389</t>
  </si>
  <si>
    <t>FIN-01390</t>
  </si>
  <si>
    <t>FIN-01391</t>
  </si>
  <si>
    <t>FIN-01392</t>
  </si>
  <si>
    <t>FIN-01393</t>
  </si>
  <si>
    <t>FIN-01394</t>
  </si>
  <si>
    <t>FIN-01395</t>
  </si>
  <si>
    <t>FIN-01396</t>
  </si>
  <si>
    <t>FIN-01397</t>
  </si>
  <si>
    <t>FIN-01398</t>
  </si>
  <si>
    <t>FIN-01399</t>
  </si>
  <si>
    <t>FIN-01400</t>
  </si>
  <si>
    <t>FIN-01401</t>
  </si>
  <si>
    <t>FIN-01402</t>
  </si>
  <si>
    <t>FIN-01403</t>
  </si>
  <si>
    <t>FIN-01404</t>
  </si>
  <si>
    <t>FIN-01405</t>
  </si>
  <si>
    <t>FIN-01406</t>
  </si>
  <si>
    <t>FIN-01407</t>
  </si>
  <si>
    <t>FIN-01408</t>
  </si>
  <si>
    <t>FIN-01409</t>
  </si>
  <si>
    <t>FIN-01410</t>
  </si>
  <si>
    <t>FIN-01411</t>
  </si>
  <si>
    <t>FIN-01412</t>
  </si>
  <si>
    <t>FIN-01413</t>
  </si>
  <si>
    <t>FIN-01414</t>
  </si>
  <si>
    <t>FIN-01415</t>
  </si>
  <si>
    <t>FIN-01416</t>
  </si>
  <si>
    <t>FIN-01417</t>
  </si>
  <si>
    <t>FIN-01418</t>
  </si>
  <si>
    <t>FIN-01419</t>
  </si>
  <si>
    <t>FIN-01420</t>
  </si>
  <si>
    <t>FIN-01421</t>
  </si>
  <si>
    <t>FIN-01422</t>
  </si>
  <si>
    <t>FIN-01423</t>
  </si>
  <si>
    <t>FIN-01424</t>
  </si>
  <si>
    <t>FIN-01425</t>
  </si>
  <si>
    <t>FIN-01426</t>
  </si>
  <si>
    <t>FIN-01427</t>
  </si>
  <si>
    <t>FIN-01428</t>
  </si>
  <si>
    <t>FIN-01429</t>
  </si>
  <si>
    <t>FIN-01430</t>
  </si>
  <si>
    <t>FIN-01431</t>
  </si>
  <si>
    <t>FIN-01432</t>
  </si>
  <si>
    <t>FIN-01433</t>
  </si>
  <si>
    <t>FIN-01434</t>
  </si>
  <si>
    <t>FIN-01435</t>
  </si>
  <si>
    <t>FIN-01436</t>
  </si>
  <si>
    <t>FIN-01437</t>
  </si>
  <si>
    <t>FIN-01438</t>
  </si>
  <si>
    <t>FIN-01439</t>
  </si>
  <si>
    <t>FIN-01440</t>
  </si>
  <si>
    <t>FIN-01441</t>
  </si>
  <si>
    <t>FIN-01442</t>
  </si>
  <si>
    <t>FIN-01443</t>
  </si>
  <si>
    <t>FIN-01444</t>
  </si>
  <si>
    <t>FIN-01445</t>
  </si>
  <si>
    <t>FIN-01446</t>
  </si>
  <si>
    <t>FIN-01447</t>
  </si>
  <si>
    <t>FIN-01448</t>
  </si>
  <si>
    <t>FIN-01449</t>
  </si>
  <si>
    <t>FIN-01450</t>
  </si>
  <si>
    <t>FIN-01451</t>
  </si>
  <si>
    <t>FIN-01452</t>
  </si>
  <si>
    <t>FIN-01453</t>
  </si>
  <si>
    <t>FIN-01454</t>
  </si>
  <si>
    <t>FIN-01455</t>
  </si>
  <si>
    <t>FIN-01456</t>
  </si>
  <si>
    <t>FIN-01457</t>
  </si>
  <si>
    <t>FIN-01458</t>
  </si>
  <si>
    <t>FIN-01459</t>
  </si>
  <si>
    <t>FIN-01460</t>
  </si>
  <si>
    <t>FIN-01461</t>
  </si>
  <si>
    <t>FIN-01462</t>
  </si>
  <si>
    <t>FIN-01463</t>
  </si>
  <si>
    <t>FIN-01464</t>
  </si>
  <si>
    <t>FIN-01465</t>
  </si>
  <si>
    <t>FIN-01466</t>
  </si>
  <si>
    <t>FIN-01467</t>
  </si>
  <si>
    <t>FIN-01468</t>
  </si>
  <si>
    <t>FIN-01469</t>
  </si>
  <si>
    <t>FIN-01470</t>
  </si>
  <si>
    <t>FIN-01471</t>
  </si>
  <si>
    <t>FIN-01472</t>
  </si>
  <si>
    <t>FIN-01473</t>
  </si>
  <si>
    <t>FIN-01474</t>
  </si>
  <si>
    <t>FIN-01475</t>
  </si>
  <si>
    <t>FIN-01476</t>
  </si>
  <si>
    <t>FIN-01477</t>
  </si>
  <si>
    <t>FIN-01478</t>
  </si>
  <si>
    <t>FIN-01479</t>
  </si>
  <si>
    <t>FIN-01480</t>
  </si>
  <si>
    <t>FIN-01481</t>
  </si>
  <si>
    <t>FIN-01482</t>
  </si>
  <si>
    <t>FIN-01483</t>
  </si>
  <si>
    <t>FIN-01484</t>
  </si>
  <si>
    <t>FIN-01485</t>
  </si>
  <si>
    <t>FIN-01486</t>
  </si>
  <si>
    <t>FIN-01487</t>
  </si>
  <si>
    <t>FIN-01488</t>
  </si>
  <si>
    <t>FIN-01489</t>
  </si>
  <si>
    <t>FIN-01490</t>
  </si>
  <si>
    <t>FIN-01491</t>
  </si>
  <si>
    <t>FIN-01492</t>
  </si>
  <si>
    <t>FIN-01493</t>
  </si>
  <si>
    <t>FIN-01494</t>
  </si>
  <si>
    <t>FIN-01495</t>
  </si>
  <si>
    <t>FIN-01496</t>
  </si>
  <si>
    <t>FIN-01497</t>
  </si>
  <si>
    <t>FIN-01498</t>
  </si>
  <si>
    <t>FIN-01499</t>
  </si>
  <si>
    <t>FIN-01500</t>
  </si>
  <si>
    <t>FIN-01501</t>
  </si>
  <si>
    <t>FIN-01502</t>
  </si>
  <si>
    <t>FIN-01503</t>
  </si>
  <si>
    <t>FIN-01504</t>
  </si>
  <si>
    <t>FIN-01505</t>
  </si>
  <si>
    <t>FIN-01506</t>
  </si>
  <si>
    <t>FIN-01507</t>
  </si>
  <si>
    <t>FIN-01508</t>
  </si>
  <si>
    <t>FIN-01509</t>
  </si>
  <si>
    <t>FIN-01510</t>
  </si>
  <si>
    <t>FIN-01511</t>
  </si>
  <si>
    <t>FIN-01512</t>
  </si>
  <si>
    <t>FIN-01513</t>
  </si>
  <si>
    <t>FIN-01514</t>
  </si>
  <si>
    <t>FIN-01515</t>
  </si>
  <si>
    <t>FIN-01516</t>
  </si>
  <si>
    <t>FIN-01517</t>
  </si>
  <si>
    <t>FIN-01518</t>
  </si>
  <si>
    <t>FIN-01519</t>
  </si>
  <si>
    <t>FIN-01520</t>
  </si>
  <si>
    <t>FIN-01521</t>
  </si>
  <si>
    <t>FIN-01522</t>
  </si>
  <si>
    <t>FIN-01523</t>
  </si>
  <si>
    <t>FIN-01524</t>
  </si>
  <si>
    <t>FIN-01525</t>
  </si>
  <si>
    <t>FIN-01526</t>
  </si>
  <si>
    <t>FIN-01527</t>
  </si>
  <si>
    <t>FIN-01528</t>
  </si>
  <si>
    <t>FIN-01529</t>
  </si>
  <si>
    <t>FIN-01530</t>
  </si>
  <si>
    <t>FIN-01531</t>
  </si>
  <si>
    <t>FIN-01532</t>
  </si>
  <si>
    <t>FIN-01533</t>
  </si>
  <si>
    <t>FIN-01534</t>
  </si>
  <si>
    <t>FIN-01535</t>
  </si>
  <si>
    <t>FIN-01536</t>
  </si>
  <si>
    <t>FIN-01537</t>
  </si>
  <si>
    <t>FIN-01538</t>
  </si>
  <si>
    <t>FIN-01539</t>
  </si>
  <si>
    <t>FIN-01540</t>
  </si>
  <si>
    <t>FIN-01541</t>
  </si>
  <si>
    <t>FIN-01542</t>
  </si>
  <si>
    <t>FIN-01543</t>
  </si>
  <si>
    <t>FIN-01544</t>
  </si>
  <si>
    <t>FIN-01545</t>
  </si>
  <si>
    <t>FIN-01546</t>
  </si>
  <si>
    <t>FIN-01547</t>
  </si>
  <si>
    <t>FIN-01548</t>
  </si>
  <si>
    <t>FIN-01549</t>
  </si>
  <si>
    <t>FIN-01550</t>
  </si>
  <si>
    <t>FIN-01551</t>
  </si>
  <si>
    <t>FIN-01552</t>
  </si>
  <si>
    <t>FIN-01553</t>
  </si>
  <si>
    <t>FIN-01554</t>
  </si>
  <si>
    <t>FIN-01555</t>
  </si>
  <si>
    <t>FIN-01556</t>
  </si>
  <si>
    <t>FIN-01557</t>
  </si>
  <si>
    <t>FIN-01558</t>
  </si>
  <si>
    <t>FIN-01559</t>
  </si>
  <si>
    <t>FIN-01560</t>
  </si>
  <si>
    <t>FIN-01561</t>
  </si>
  <si>
    <t>FIN-01562</t>
  </si>
  <si>
    <t>FIN-01563</t>
  </si>
  <si>
    <t>FIN-01564</t>
  </si>
  <si>
    <t>FIN-01565</t>
  </si>
  <si>
    <t>FIN-01566</t>
  </si>
  <si>
    <t>FIN-01567</t>
  </si>
  <si>
    <t>FIN-01568</t>
  </si>
  <si>
    <t>FIN-01569</t>
  </si>
  <si>
    <t>FIN-01570</t>
  </si>
  <si>
    <t>FIN-01571</t>
  </si>
  <si>
    <t>FIN-01572</t>
  </si>
  <si>
    <t>FIN-01573</t>
  </si>
  <si>
    <t>FIN-01574</t>
  </si>
  <si>
    <t>FIN-01575</t>
  </si>
  <si>
    <t>FIN-01576</t>
  </si>
  <si>
    <t>FIN-01577</t>
  </si>
  <si>
    <t>FIN-01578</t>
  </si>
  <si>
    <t>FIN-01579</t>
  </si>
  <si>
    <t>FIN-01580</t>
  </si>
  <si>
    <t>FIN-01581</t>
  </si>
  <si>
    <t>FIN-01582</t>
  </si>
  <si>
    <t>FIN-01583</t>
  </si>
  <si>
    <t>FIN-01584</t>
  </si>
  <si>
    <t>FIN-01585</t>
  </si>
  <si>
    <t>FIN-01586</t>
  </si>
  <si>
    <t>FIN-01587</t>
  </si>
  <si>
    <t>FIN-01588</t>
  </si>
  <si>
    <t>FIN-01589</t>
  </si>
  <si>
    <t>FIN-01590</t>
  </si>
  <si>
    <t>FIN-01591</t>
  </si>
  <si>
    <t>FIN-01592</t>
  </si>
  <si>
    <t>FIN-01593</t>
  </si>
  <si>
    <t>FIN-01594</t>
  </si>
  <si>
    <t>FIN-01595</t>
  </si>
  <si>
    <t>FIN-01596</t>
  </si>
  <si>
    <t>FIN-01597</t>
  </si>
  <si>
    <t>FIN-01598</t>
  </si>
  <si>
    <t>FIN-01599</t>
  </si>
  <si>
    <t>FIN-01600</t>
  </si>
  <si>
    <t>FIN-01601</t>
  </si>
  <si>
    <t>FIN-01602</t>
  </si>
  <si>
    <t>FIN-01603</t>
  </si>
  <si>
    <t>FIN-01604</t>
  </si>
  <si>
    <t>FIN-01605</t>
  </si>
  <si>
    <t>FIN-01606</t>
  </si>
  <si>
    <t>FIN-01607</t>
  </si>
  <si>
    <t>FIN-01608</t>
  </si>
  <si>
    <t>FIN-01609</t>
  </si>
  <si>
    <t>FIN-01610</t>
  </si>
  <si>
    <t>FIN-01611</t>
  </si>
  <si>
    <t>FIN-01612</t>
  </si>
  <si>
    <t>FIN-01613</t>
  </si>
  <si>
    <t>FIN-01614</t>
  </si>
  <si>
    <t>FIN-01615</t>
  </si>
  <si>
    <t>FIN-01616</t>
  </si>
  <si>
    <t>FIN-01617</t>
  </si>
  <si>
    <t>FIN-01618</t>
  </si>
  <si>
    <t>FIN-01619</t>
  </si>
  <si>
    <t>FIN-01620</t>
  </si>
  <si>
    <t>FIN-01621</t>
  </si>
  <si>
    <t>FIN-01622</t>
  </si>
  <si>
    <t>FIN-01623</t>
  </si>
  <si>
    <t>FIN-01624</t>
  </si>
  <si>
    <t>FIN-01625</t>
  </si>
  <si>
    <t>FIN-01626</t>
  </si>
  <si>
    <t>FIN-01627</t>
  </si>
  <si>
    <t>FIN-01628</t>
  </si>
  <si>
    <t>FIN-01629</t>
  </si>
  <si>
    <t>FIN-01630</t>
  </si>
  <si>
    <t>FIN-01631</t>
  </si>
  <si>
    <t>FIN-01632</t>
  </si>
  <si>
    <t>FIN-01633</t>
  </si>
  <si>
    <t>FIN-01634</t>
  </si>
  <si>
    <t>FIN-01635</t>
  </si>
  <si>
    <t>FIN-01636</t>
  </si>
  <si>
    <t>FIN-01637</t>
  </si>
  <si>
    <t>FIN-01638</t>
  </si>
  <si>
    <t>FIN-01639</t>
  </si>
  <si>
    <t>FIN-01640</t>
  </si>
  <si>
    <t>FIN-01641</t>
  </si>
  <si>
    <t>FIN-01642</t>
  </si>
  <si>
    <t>FIN-01643</t>
  </si>
  <si>
    <t>FIN-01644</t>
  </si>
  <si>
    <t>FIN-01645</t>
  </si>
  <si>
    <t>FIN-01646</t>
  </si>
  <si>
    <t>FIN-01647</t>
  </si>
  <si>
    <t>FIN-01648</t>
  </si>
  <si>
    <t>FIN-01649</t>
  </si>
  <si>
    <t>FIN-01650</t>
  </si>
  <si>
    <t>FIN-01651</t>
  </si>
  <si>
    <t>FIN-01652</t>
  </si>
  <si>
    <t>FIN-01653</t>
  </si>
  <si>
    <t>FIN-01654</t>
  </si>
  <si>
    <t>FIN-01655</t>
  </si>
  <si>
    <t>FIN-01656</t>
  </si>
  <si>
    <t>FIN-01657</t>
  </si>
  <si>
    <t>FIN-01658</t>
  </si>
  <si>
    <t>FIN-01659</t>
  </si>
  <si>
    <t>FIN-01660</t>
  </si>
  <si>
    <t>FIN-01661</t>
  </si>
  <si>
    <t>FIN-01662</t>
  </si>
  <si>
    <t>FIN-01663</t>
  </si>
  <si>
    <t>FIN-01664</t>
  </si>
  <si>
    <t>FIN-01665</t>
  </si>
  <si>
    <t>FIN-01666</t>
  </si>
  <si>
    <t>FIN-01667</t>
  </si>
  <si>
    <t>FIN-01668</t>
  </si>
  <si>
    <t>FIN-01669</t>
  </si>
  <si>
    <t>FIN-01670</t>
  </si>
  <si>
    <t>FIN-01671</t>
  </si>
  <si>
    <t>FIN-01672</t>
  </si>
  <si>
    <t>FIN-01673</t>
  </si>
  <si>
    <t>FIN-01674</t>
  </si>
  <si>
    <t>FIN-01675</t>
  </si>
  <si>
    <t>FIN-01676</t>
  </si>
  <si>
    <t>FIN-01677</t>
  </si>
  <si>
    <t>FIN-01678</t>
  </si>
  <si>
    <t>FIN-01679</t>
  </si>
  <si>
    <t>FIN-01680</t>
  </si>
  <si>
    <t>FIN-01681</t>
  </si>
  <si>
    <t>FIN-01682</t>
  </si>
  <si>
    <t>FIN-01683</t>
  </si>
  <si>
    <t>FIN-01684</t>
  </si>
  <si>
    <t>FIN-01685</t>
  </si>
  <si>
    <t>FIN-01686</t>
  </si>
  <si>
    <t>FIN-01687</t>
  </si>
  <si>
    <t>FIN-01688</t>
  </si>
  <si>
    <t>FIN-01689</t>
  </si>
  <si>
    <t>FIN-01690</t>
  </si>
  <si>
    <t>FIN-01691</t>
  </si>
  <si>
    <t>FIN-01692</t>
  </si>
  <si>
    <t>FIN-01693</t>
  </si>
  <si>
    <t>FIN-01694</t>
  </si>
  <si>
    <t>FIN-01695</t>
  </si>
  <si>
    <t>FIN-01696</t>
  </si>
  <si>
    <t>FIN-01697</t>
  </si>
  <si>
    <t>FIN-01698</t>
  </si>
  <si>
    <t>FIN-01699</t>
  </si>
  <si>
    <t>FIN-01700</t>
  </si>
  <si>
    <t>FIN-01701</t>
  </si>
  <si>
    <t>FIN-01702</t>
  </si>
  <si>
    <t>FIN-01703</t>
  </si>
  <si>
    <t>FIN-01704</t>
  </si>
  <si>
    <t>FIN-01705</t>
  </si>
  <si>
    <t>FIN-01706</t>
  </si>
  <si>
    <t>FIN-01707</t>
  </si>
  <si>
    <t>FIN-01708</t>
  </si>
  <si>
    <t>FIN-01709</t>
  </si>
  <si>
    <t>FIN-01710</t>
  </si>
  <si>
    <t>FIN-01711</t>
  </si>
  <si>
    <t>FIN-01712</t>
  </si>
  <si>
    <t>FIN-01713</t>
  </si>
  <si>
    <t>FIN-01714</t>
  </si>
  <si>
    <t>FIN-01715</t>
  </si>
  <si>
    <t>FIN-01716</t>
  </si>
  <si>
    <t>FIN-01717</t>
  </si>
  <si>
    <t>FIN-01718</t>
  </si>
  <si>
    <t>FIN-01719</t>
  </si>
  <si>
    <t>FIN-01720</t>
  </si>
  <si>
    <t>FIN-01721</t>
  </si>
  <si>
    <t>FIN-01722</t>
  </si>
  <si>
    <t>FIN-01723</t>
  </si>
  <si>
    <t>FIN-01724</t>
  </si>
  <si>
    <t>FIN-01725</t>
  </si>
  <si>
    <t>FIN-01726</t>
  </si>
  <si>
    <t>FIN-01727</t>
  </si>
  <si>
    <t>FIN-01728</t>
  </si>
  <si>
    <t>FIN-01729</t>
  </si>
  <si>
    <t>FIN-01730</t>
  </si>
  <si>
    <t>FIN-01731</t>
  </si>
  <si>
    <t>FIN-01732</t>
  </si>
  <si>
    <t>FIN-01733</t>
  </si>
  <si>
    <t>FIN-01734</t>
  </si>
  <si>
    <t>FIN-01735</t>
  </si>
  <si>
    <t>FIN-01736</t>
  </si>
  <si>
    <t>FIN-01737</t>
  </si>
  <si>
    <t>FIN-01738</t>
  </si>
  <si>
    <t>FIN-01739</t>
  </si>
  <si>
    <t>FIN-01740</t>
  </si>
  <si>
    <t>FIN-01741</t>
  </si>
  <si>
    <t>FIN-01742</t>
  </si>
  <si>
    <t>FIN-01743</t>
  </si>
  <si>
    <t>FIN-01744</t>
  </si>
  <si>
    <t>FIN-01745</t>
  </si>
  <si>
    <t>FIN-01746</t>
  </si>
  <si>
    <t>FIN-01747</t>
  </si>
  <si>
    <t>FIN-01748</t>
  </si>
  <si>
    <t>FIN-01749</t>
  </si>
  <si>
    <t>FIN-01750</t>
  </si>
  <si>
    <t>FIN-01751</t>
  </si>
  <si>
    <t>FIN-01752</t>
  </si>
  <si>
    <t>FIN-01753</t>
  </si>
  <si>
    <t>FIN-01754</t>
  </si>
  <si>
    <t>FIN-01755</t>
  </si>
  <si>
    <t>FIN-01756</t>
  </si>
  <si>
    <t>FIN-01757</t>
  </si>
  <si>
    <t>FIN-01758</t>
  </si>
  <si>
    <t>FIN-01759</t>
  </si>
  <si>
    <t>FIN-01760</t>
  </si>
  <si>
    <t>FIN-01761</t>
  </si>
  <si>
    <t>FIN-01762</t>
  </si>
  <si>
    <t>FIN-01763</t>
  </si>
  <si>
    <t>FIN-01764</t>
  </si>
  <si>
    <t>FIN-01765</t>
  </si>
  <si>
    <t>FIN-01766</t>
  </si>
  <si>
    <t>FIN-01767</t>
  </si>
  <si>
    <t>FIN-01768</t>
  </si>
  <si>
    <t>FIN-01769</t>
  </si>
  <si>
    <t>FIN-01770</t>
  </si>
  <si>
    <t>FIN-01771</t>
  </si>
  <si>
    <t>FIN-01772</t>
  </si>
  <si>
    <t>FIN-01773</t>
  </si>
  <si>
    <t>FIN-01774</t>
  </si>
  <si>
    <t>FIN-01775</t>
  </si>
  <si>
    <t>FIN-01776</t>
  </si>
  <si>
    <t>FIN-01777</t>
  </si>
  <si>
    <t>FIN-01778</t>
  </si>
  <si>
    <t>FIN-01779</t>
  </si>
  <si>
    <t>FIN-01780</t>
  </si>
  <si>
    <t>FIN-01781</t>
  </si>
  <si>
    <t>FIN-01782</t>
  </si>
  <si>
    <t>FIN-01783</t>
  </si>
  <si>
    <t>FIN-01784</t>
  </si>
  <si>
    <t>FIN-01785</t>
  </si>
  <si>
    <t>FIN-01786</t>
  </si>
  <si>
    <t>FIN-01787</t>
  </si>
  <si>
    <t>FIN-01788</t>
  </si>
  <si>
    <t>FIN-01789</t>
  </si>
  <si>
    <t>FIN-01790</t>
  </si>
  <si>
    <t>FIN-01791</t>
  </si>
  <si>
    <t>FIN-01792</t>
  </si>
  <si>
    <t>FIN-01793</t>
  </si>
  <si>
    <t>FIN-01794</t>
  </si>
  <si>
    <t>FIN-01795</t>
  </si>
  <si>
    <t>FIN-01796</t>
  </si>
  <si>
    <t>FIN-01797</t>
  </si>
  <si>
    <t>FIN-01798</t>
  </si>
  <si>
    <t>FIN-01799</t>
  </si>
  <si>
    <t>FIN-01800</t>
  </si>
  <si>
    <t>Excel Pivot Table Finance Project — Practice Questions</t>
  </si>
  <si>
    <t>#</t>
  </si>
  <si>
    <t>Business Question</t>
  </si>
  <si>
    <t>Suggested Pivot Rows</t>
  </si>
  <si>
    <t>Suggested Values</t>
  </si>
  <si>
    <t>Suggested Filter/Slicer</t>
  </si>
  <si>
    <t>Recommended Chart</t>
  </si>
  <si>
    <t>What are total Revenue, COGS, Operating Expense, and Profit by year?</t>
  </si>
  <si>
    <t>Sum of Revenue, COGS, Operating Expense, Profit</t>
  </si>
  <si>
    <t>Clustered Column</t>
  </si>
  <si>
    <t>Which months generate the highest Revenue and Profit?</t>
  </si>
  <si>
    <t>Sum of Revenue, Sum of Profit</t>
  </si>
  <si>
    <t>Line / Column</t>
  </si>
  <si>
    <t>Which Region is the most profitable?</t>
  </si>
  <si>
    <t>Sum of Profit, Sum of Revenue</t>
  </si>
  <si>
    <t>Year, Customer Segment</t>
  </si>
  <si>
    <t>Bar</t>
  </si>
  <si>
    <t>Which Country has the highest Profit Margin %?</t>
  </si>
  <si>
    <t>Average of Profit Margin %</t>
  </si>
  <si>
    <t>Which Product generates the most Revenue and Profit?</t>
  </si>
  <si>
    <t>Which Department has the highest Operating Expense?</t>
  </si>
  <si>
    <t>Sum of Operating Expense, Sum of Profit</t>
  </si>
  <si>
    <t>Column</t>
  </si>
  <si>
    <t>How do Customer Segments compare in Revenue, Profit, and Units Sold?</t>
  </si>
  <si>
    <t>Sum of Revenue, Profit, Units Sold</t>
  </si>
  <si>
    <t>Which Sales Channel produces the highest Revenue?</t>
  </si>
  <si>
    <t>Year, Region</t>
  </si>
  <si>
    <t>Donut / Bar</t>
  </si>
  <si>
    <t>How do discounts affect Revenue and Profit Margin?</t>
  </si>
  <si>
    <t>Sum of Revenue, Average Profit Margin %</t>
  </si>
  <si>
    <t>Combo</t>
  </si>
  <si>
    <t>Which Products are under budget most often?</t>
  </si>
  <si>
    <t>Sum of Revenue Variance</t>
  </si>
  <si>
    <t>Compare actual Revenue vs Budget Revenue by Quarter.</t>
  </si>
  <si>
    <t>Sum of Revenue, Sum of Budget Revenue</t>
  </si>
  <si>
    <t>Which combinations of Region and Product generate losses?</t>
  </si>
  <si>
    <t>Region → Product</t>
  </si>
  <si>
    <t>Sum of Profit</t>
  </si>
  <si>
    <t>Year, Segment</t>
  </si>
  <si>
    <t>Conditional Format Matrix</t>
  </si>
  <si>
    <t>Which Payment Method is linked to the highest-value transactions?</t>
  </si>
  <si>
    <t>Average of Revenue, Sum of Revenue</t>
  </si>
  <si>
    <t>What are the Top 10 Products/Countries by Revenue?</t>
  </si>
  <si>
    <t>Product or Country</t>
  </si>
  <si>
    <t>Sum of Revenue</t>
  </si>
  <si>
    <t>Top 10 Bar</t>
  </si>
  <si>
    <t>Create an executive dashboard with Revenue, Profit, Margin, Budget Variance, and Units Sold.</t>
  </si>
  <si>
    <t>Multiple</t>
  </si>
  <si>
    <t>Multiple KPIs</t>
  </si>
  <si>
    <t>Year, Region, Segment</t>
  </si>
  <si>
    <t>Dashboard</t>
  </si>
  <si>
    <t>Finance Dataset — Data Dictionary</t>
  </si>
  <si>
    <t>Field</t>
  </si>
  <si>
    <t>Meaning</t>
  </si>
  <si>
    <t>Type / Use</t>
  </si>
  <si>
    <t>Unique transaction identifier</t>
  </si>
  <si>
    <t>Text</t>
  </si>
  <si>
    <t>Transaction date</t>
  </si>
  <si>
    <t>Year derived from Date</t>
  </si>
  <si>
    <t>Pivot grouping</t>
  </si>
  <si>
    <t>Month abbreviation</t>
  </si>
  <si>
    <t>Quarter derived from Date</t>
  </si>
  <si>
    <t>Sales region</t>
  </si>
  <si>
    <t>Category / slicer</t>
  </si>
  <si>
    <t>Transaction country</t>
  </si>
  <si>
    <t>Customer type</t>
  </si>
  <si>
    <t>Business department</t>
  </si>
  <si>
    <t>Product or service sold</t>
  </si>
  <si>
    <t>Category</t>
  </si>
  <si>
    <t>Quantity sold</t>
  </si>
  <si>
    <t>Numeric</t>
  </si>
  <si>
    <t>Selling price before discount</t>
  </si>
  <si>
    <t>Currency</t>
  </si>
  <si>
    <t>Discount rate applied</t>
  </si>
  <si>
    <t>Percentage</t>
  </si>
  <si>
    <t>Direct unit cost</t>
  </si>
  <si>
    <t>Units × Unit Price × (1 − Discount)</t>
  </si>
  <si>
    <t>Units × Unit Cost</t>
  </si>
  <si>
    <t>Allocated operating cost for the transaction</t>
  </si>
  <si>
    <t>Revenue − COGS − Operating Expense</t>
  </si>
  <si>
    <t>Profit ÷ Revenue</t>
  </si>
  <si>
    <t>Budgeted revenue for the transaction</t>
  </si>
  <si>
    <t>Revenue − Budget Revenue</t>
  </si>
  <si>
    <t>Payment type</t>
  </si>
  <si>
    <t>Channel through which sale occurred</t>
  </si>
  <si>
    <t>Row Labels</t>
  </si>
  <si>
    <t>Grand Total</t>
  </si>
  <si>
    <t>2024</t>
  </si>
  <si>
    <t>2025</t>
  </si>
  <si>
    <t>2026</t>
  </si>
  <si>
    <t>Jan</t>
  </si>
  <si>
    <t>Feb</t>
  </si>
  <si>
    <t>Mar</t>
  </si>
  <si>
    <t>Apr</t>
  </si>
  <si>
    <t>May</t>
  </si>
  <si>
    <t>Jun</t>
  </si>
  <si>
    <t>Jul</t>
  </si>
  <si>
    <t>Aug</t>
  </si>
  <si>
    <t>Sep</t>
  </si>
  <si>
    <t>Oct</t>
  </si>
  <si>
    <t>Nov</t>
  </si>
  <si>
    <t>Dec</t>
  </si>
  <si>
    <t>Count of Units Sold</t>
  </si>
  <si>
    <t>Sum of Profit Margin %</t>
  </si>
  <si>
    <t>Sum of COGS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</si>
</sst>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yyyy\-mm\-dd"/>
    <numFmt numFmtId="165" formatCode="\$#,##0.00"/>
    <numFmt numFmtId="166" formatCode="0.0%"/>
  </numFmts>
  <fonts count="4">
    <font>
      <sz val="11"/>
      <name val="Carlito"/>
    </font>
    <font>
      <b/>
      <sz val="11"/>
      <color rgb="FFFFFFFF"/>
      <name val="Carlito"/>
    </font>
    <font>
      <b/>
      <sz val="16"/>
      <color rgb="FFFFFFFF"/>
      <name val="Carlito"/>
    </font>
    <font>
      <b/>
      <sz val="15"/>
      <color rgb="FFFFFFFF"/>
      <name val="Carlito"/>
    </font>
  </fonts>
  <fills count="4">
    <fill>
      <patternFill patternType="none"/>
    </fill>
    <fill>
      <patternFill patternType="gray125"/>
    </fill>
    <fill>
      <patternFill patternType="solid">
        <fgColor rgb="FF1F4E78"/>
      </patternFill>
    </fill>
    <fill>
      <patternFill patternType="solid">
        <fgColor rgb="FF17365D"/>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vertical="center" wrapText="1"/>
    </xf>
    <xf numFmtId="164" fontId="0" fillId="0" borderId="0" xfId="0" applyNumberFormat="1"/>
    <xf numFmtId="165" fontId="0" fillId="0" borderId="0" xfId="0" applyNumberFormat="1"/>
    <xf numFmtId="9" fontId="0" fillId="0" borderId="0" xfId="0" applyNumberFormat="1"/>
    <xf numFmtId="166" fontId="0" fillId="0" borderId="0" xfId="0" applyNumberFormat="1"/>
    <xf numFmtId="0" fontId="0" fillId="0" borderId="0" xfId="0" applyAlignment="1">
      <alignment wrapText="1"/>
    </xf>
    <xf numFmtId="0" fontId="0" fillId="0" borderId="0" xfId="0" pivotButton="1"/>
    <xf numFmtId="0" fontId="0" fillId="0" borderId="0" xfId="0" applyAlignment="1">
      <alignment horizontal="left"/>
    </xf>
    <xf numFmtId="10" fontId="0" fillId="0" borderId="0" xfId="0" applyNumberFormat="1"/>
    <xf numFmtId="0" fontId="2" fillId="3" borderId="0" xfId="0" applyFont="1" applyFill="1" applyAlignment="1">
      <alignment horizontal="center" vertical="center"/>
    </xf>
    <xf numFmtId="0" fontId="3" fillId="3" borderId="0" xfId="0" applyFont="1" applyFill="1" applyAlignment="1">
      <alignment horizontal="center"/>
    </xf>
    <xf numFmtId="0" fontId="0" fillId="0" borderId="0" xfId="0" applyNumberFormat="1"/>
  </cellXfs>
  <cellStyles count="1">
    <cellStyle name="Normal" xfId="0" builtinId="0"/>
  </cellStyles>
  <dxfs count="2">
    <dxf>
      <font>
        <color rgb="FF9C6500"/>
      </font>
      <fill>
        <patternFill patternType="solid">
          <bgColor rgb="FFFFF2CC"/>
        </patternFill>
      </fill>
    </dxf>
    <dxf>
      <font>
        <color rgb="FFB91C1C"/>
      </font>
      <fill>
        <patternFill patternType="solid">
          <bgColor rgb="FFFC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[Finance_Pivot_Table.xlsx]Sheet4!PivotTable3</c:name>
    <c:fmtId val="9"/>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Sum of Revenue</c:v>
                </c:pt>
              </c:strCache>
            </c:strRef>
          </c:tx>
          <c:spPr>
            <a:ln w="28575" cap="rnd">
              <a:solidFill>
                <a:schemeClr val="accent1"/>
              </a:solidFill>
              <a:round/>
            </a:ln>
            <a:effectLst/>
          </c:spPr>
          <c:marker>
            <c:symbol val="none"/>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\$#,##0.00</c:formatCode>
                <c:ptCount val="12"/>
                <c:pt idx="0">
                  <c:v>2261555.0277</c:v>
                </c:pt>
                <c:pt idx="1">
                  <c:v>3735109.8526999997</c:v>
                </c:pt>
                <c:pt idx="2">
                  <c:v>2434469.4039000012</c:v>
                </c:pt>
                <c:pt idx="3">
                  <c:v>2507832.9321000008</c:v>
                </c:pt>
                <c:pt idx="4">
                  <c:v>2964457.9572000001</c:v>
                </c:pt>
                <c:pt idx="5">
                  <c:v>3238532.7362999995</c:v>
                </c:pt>
                <c:pt idx="6">
                  <c:v>3868417.5375000006</c:v>
                </c:pt>
                <c:pt idx="7">
                  <c:v>3736312.0276999972</c:v>
                </c:pt>
                <c:pt idx="8">
                  <c:v>2797273.5727999993</c:v>
                </c:pt>
                <c:pt idx="9">
                  <c:v>2427908.5826000003</c:v>
                </c:pt>
                <c:pt idx="10">
                  <c:v>1872461.5988999999</c:v>
                </c:pt>
                <c:pt idx="11">
                  <c:v>1939632.9330000011</c:v>
                </c:pt>
              </c:numCache>
            </c:numRef>
          </c:val>
          <c:smooth val="0"/>
          <c:extLst>
            <c:ext xmlns:c16="http://schemas.microsoft.com/office/drawing/2014/chart" uri="{C3380CC4-5D6E-409C-BE32-E72D297353CC}">
              <c16:uniqueId val="{00000000-785D-470A-AF74-80006AEA350B}"/>
            </c:ext>
          </c:extLst>
        </c:ser>
        <c:ser>
          <c:idx val="1"/>
          <c:order val="1"/>
          <c:tx>
            <c:strRef>
              <c:f>Sheet4!$C$3</c:f>
              <c:strCache>
                <c:ptCount val="1"/>
                <c:pt idx="0">
                  <c:v>Sum of Profit</c:v>
                </c:pt>
              </c:strCache>
            </c:strRef>
          </c:tx>
          <c:spPr>
            <a:ln w="28575" cap="rnd">
              <a:solidFill>
                <a:schemeClr val="accent2"/>
              </a:solidFill>
              <a:round/>
            </a:ln>
            <a:effectLst/>
          </c:spPr>
          <c:marker>
            <c:symbol val="none"/>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Sheet4!$C$4:$C$16</c:f>
              <c:numCache>
                <c:formatCode>\$#,##0.00</c:formatCode>
                <c:ptCount val="12"/>
                <c:pt idx="0">
                  <c:v>984844.74770000007</c:v>
                </c:pt>
                <c:pt idx="1">
                  <c:v>1787748.5427000006</c:v>
                </c:pt>
                <c:pt idx="2">
                  <c:v>1065665.2538999994</c:v>
                </c:pt>
                <c:pt idx="3">
                  <c:v>1042382.0720999996</c:v>
                </c:pt>
                <c:pt idx="4">
                  <c:v>1343213.6371999998</c:v>
                </c:pt>
                <c:pt idx="5">
                  <c:v>1500479.1862999997</c:v>
                </c:pt>
                <c:pt idx="6">
                  <c:v>1794221.2175000005</c:v>
                </c:pt>
                <c:pt idx="7">
                  <c:v>1701832.7377000011</c:v>
                </c:pt>
                <c:pt idx="8">
                  <c:v>1283481.9128000003</c:v>
                </c:pt>
                <c:pt idx="9">
                  <c:v>1155349.1126000001</c:v>
                </c:pt>
                <c:pt idx="10">
                  <c:v>880957.34890000022</c:v>
                </c:pt>
                <c:pt idx="11">
                  <c:v>861979.70300000033</c:v>
                </c:pt>
              </c:numCache>
            </c:numRef>
          </c:val>
          <c:smooth val="0"/>
          <c:extLst>
            <c:ext xmlns:c16="http://schemas.microsoft.com/office/drawing/2014/chart" uri="{C3380CC4-5D6E-409C-BE32-E72D297353CC}">
              <c16:uniqueId val="{00000002-785D-470A-AF74-80006AEA350B}"/>
            </c:ext>
          </c:extLst>
        </c:ser>
        <c:dLbls>
          <c:showLegendKey val="0"/>
          <c:showVal val="0"/>
          <c:showCatName val="0"/>
          <c:showSerName val="0"/>
          <c:showPercent val="0"/>
          <c:showBubbleSize val="0"/>
        </c:dLbls>
        <c:smooth val="0"/>
        <c:axId val="302163056"/>
        <c:axId val="1598411248"/>
      </c:lineChart>
      <c:catAx>
        <c:axId val="302163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11248"/>
        <c:crosses val="autoZero"/>
        <c:auto val="1"/>
        <c:lblAlgn val="ctr"/>
        <c:lblOffset val="100"/>
        <c:noMultiLvlLbl val="0"/>
      </c:catAx>
      <c:valAx>
        <c:axId val="1598411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6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Sheet4!$B$26</c:f>
              <c:strCache>
                <c:ptCount val="1"/>
                <c:pt idx="0">
                  <c:v>Sum of Profit</c:v>
                </c:pt>
              </c:strCache>
            </c:strRef>
          </c:tx>
          <c:spPr>
            <a:solidFill>
              <a:schemeClr val="accent1"/>
            </a:solidFill>
            <a:ln>
              <a:noFill/>
            </a:ln>
            <a:effectLst/>
          </c:spPr>
          <c:invertIfNegative val="0"/>
          <c:cat>
            <c:strRef>
              <c:f>Sheet4!$A$27:$A$35</c:f>
              <c:strCache>
                <c:ptCount val="8"/>
                <c:pt idx="0">
                  <c:v>USA</c:v>
                </c:pt>
                <c:pt idx="1">
                  <c:v>Canada</c:v>
                </c:pt>
                <c:pt idx="2">
                  <c:v>Australia</c:v>
                </c:pt>
                <c:pt idx="3">
                  <c:v>Singapore</c:v>
                </c:pt>
                <c:pt idx="4">
                  <c:v>Germany</c:v>
                </c:pt>
                <c:pt idx="5">
                  <c:v>France</c:v>
                </c:pt>
                <c:pt idx="6">
                  <c:v>United Kingdom</c:v>
                </c:pt>
                <c:pt idx="7">
                  <c:v>Japan</c:v>
                </c:pt>
              </c:strCache>
            </c:strRef>
          </c:cat>
          <c:val>
            <c:numRef>
              <c:f>Sheet4!$B$27:$B$35</c:f>
              <c:numCache>
                <c:formatCode>\$#,##0.00</c:formatCode>
                <c:ptCount val="8"/>
                <c:pt idx="0">
                  <c:v>4528371.2182999998</c:v>
                </c:pt>
                <c:pt idx="1">
                  <c:v>4392004.3056999985</c:v>
                </c:pt>
                <c:pt idx="2">
                  <c:v>1451565.9894000001</c:v>
                </c:pt>
                <c:pt idx="3">
                  <c:v>1184035.9095000005</c:v>
                </c:pt>
                <c:pt idx="4">
                  <c:v>1092287.3414</c:v>
                </c:pt>
                <c:pt idx="5">
                  <c:v>1053010.3154</c:v>
                </c:pt>
                <c:pt idx="6">
                  <c:v>1035814.3818999999</c:v>
                </c:pt>
                <c:pt idx="7">
                  <c:v>665066.01079999981</c:v>
                </c:pt>
              </c:numCache>
            </c:numRef>
          </c:val>
          <c:extLst>
            <c:ext xmlns:c16="http://schemas.microsoft.com/office/drawing/2014/chart" uri="{C3380CC4-5D6E-409C-BE32-E72D297353CC}">
              <c16:uniqueId val="{00000000-3436-4B23-A064-A26033ED3155}"/>
            </c:ext>
          </c:extLst>
        </c:ser>
        <c:ser>
          <c:idx val="1"/>
          <c:order val="1"/>
          <c:tx>
            <c:strRef>
              <c:f>Sheet4!$C$26</c:f>
              <c:strCache>
                <c:ptCount val="1"/>
                <c:pt idx="0">
                  <c:v>Sum of Revenue</c:v>
                </c:pt>
              </c:strCache>
            </c:strRef>
          </c:tx>
          <c:spPr>
            <a:solidFill>
              <a:schemeClr val="accent2"/>
            </a:solidFill>
            <a:ln>
              <a:noFill/>
            </a:ln>
            <a:effectLst/>
          </c:spPr>
          <c:invertIfNegative val="0"/>
          <c:cat>
            <c:strRef>
              <c:f>Sheet4!$A$27:$A$35</c:f>
              <c:strCache>
                <c:ptCount val="8"/>
                <c:pt idx="0">
                  <c:v>USA</c:v>
                </c:pt>
                <c:pt idx="1">
                  <c:v>Canada</c:v>
                </c:pt>
                <c:pt idx="2">
                  <c:v>Australia</c:v>
                </c:pt>
                <c:pt idx="3">
                  <c:v>Singapore</c:v>
                </c:pt>
                <c:pt idx="4">
                  <c:v>Germany</c:v>
                </c:pt>
                <c:pt idx="5">
                  <c:v>France</c:v>
                </c:pt>
                <c:pt idx="6">
                  <c:v>United Kingdom</c:v>
                </c:pt>
                <c:pt idx="7">
                  <c:v>Japan</c:v>
                </c:pt>
              </c:strCache>
            </c:strRef>
          </c:cat>
          <c:val>
            <c:numRef>
              <c:f>Sheet4!$C$27:$C$35</c:f>
              <c:numCache>
                <c:formatCode>\$#,##0.00</c:formatCode>
                <c:ptCount val="8"/>
                <c:pt idx="0">
                  <c:v>9886828.6083000097</c:v>
                </c:pt>
                <c:pt idx="1">
                  <c:v>9707969.7757000085</c:v>
                </c:pt>
                <c:pt idx="2">
                  <c:v>2965447.0593999983</c:v>
                </c:pt>
                <c:pt idx="3">
                  <c:v>2604699.1394999996</c:v>
                </c:pt>
                <c:pt idx="4">
                  <c:v>2316995.3614000008</c:v>
                </c:pt>
                <c:pt idx="5">
                  <c:v>2363996.7054000008</c:v>
                </c:pt>
                <c:pt idx="6">
                  <c:v>2306856.2119000014</c:v>
                </c:pt>
                <c:pt idx="7">
                  <c:v>1631171.3007999992</c:v>
                </c:pt>
              </c:numCache>
            </c:numRef>
          </c:val>
          <c:extLst>
            <c:ext xmlns:c16="http://schemas.microsoft.com/office/drawing/2014/chart" uri="{C3380CC4-5D6E-409C-BE32-E72D297353CC}">
              <c16:uniqueId val="{00000001-3436-4B23-A064-A26033ED3155}"/>
            </c:ext>
          </c:extLst>
        </c:ser>
        <c:dLbls>
          <c:showLegendKey val="0"/>
          <c:showVal val="0"/>
          <c:showCatName val="0"/>
          <c:showSerName val="0"/>
          <c:showPercent val="0"/>
          <c:showBubbleSize val="0"/>
        </c:dLbls>
        <c:gapWidth val="219"/>
        <c:overlap val="-27"/>
        <c:axId val="1598010160"/>
        <c:axId val="1598378608"/>
      </c:barChart>
      <c:catAx>
        <c:axId val="159801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78608"/>
        <c:crosses val="autoZero"/>
        <c:auto val="1"/>
        <c:lblAlgn val="ctr"/>
        <c:lblOffset val="100"/>
        <c:noMultiLvlLbl val="0"/>
      </c:catAx>
      <c:valAx>
        <c:axId val="1598378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1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Sheet4!$A$42:$A$51</c:f>
              <c:strCache>
                <c:ptCount val="9"/>
                <c:pt idx="0">
                  <c:v>Office Bundle</c:v>
                </c:pt>
                <c:pt idx="1">
                  <c:v>Device Package</c:v>
                </c:pt>
                <c:pt idx="2">
                  <c:v>Implementation</c:v>
                </c:pt>
                <c:pt idx="3">
                  <c:v>Standard Support</c:v>
                </c:pt>
                <c:pt idx="4">
                  <c:v>Consulting</c:v>
                </c:pt>
                <c:pt idx="5">
                  <c:v>Premium Support</c:v>
                </c:pt>
                <c:pt idx="6">
                  <c:v>Cloud Platform</c:v>
                </c:pt>
                <c:pt idx="7">
                  <c:v>Security Package</c:v>
                </c:pt>
                <c:pt idx="8">
                  <c:v>Analytics Suite</c:v>
                </c:pt>
              </c:strCache>
            </c:strRef>
          </c:cat>
          <c:val>
            <c:numRef>
              <c:f>Sheet4!$B$42:$B$51</c:f>
              <c:numCache>
                <c:formatCode>General</c:formatCode>
                <c:ptCount val="9"/>
                <c:pt idx="0">
                  <c:v>237</c:v>
                </c:pt>
                <c:pt idx="1">
                  <c:v>232</c:v>
                </c:pt>
                <c:pt idx="2">
                  <c:v>218</c:v>
                </c:pt>
                <c:pt idx="3">
                  <c:v>212</c:v>
                </c:pt>
                <c:pt idx="4">
                  <c:v>211</c:v>
                </c:pt>
                <c:pt idx="5">
                  <c:v>210</c:v>
                </c:pt>
                <c:pt idx="6">
                  <c:v>166</c:v>
                </c:pt>
                <c:pt idx="7">
                  <c:v>163</c:v>
                </c:pt>
                <c:pt idx="8">
                  <c:v>151</c:v>
                </c:pt>
              </c:numCache>
            </c:numRef>
          </c:val>
          <c:extLst>
            <c:ext xmlns:c16="http://schemas.microsoft.com/office/drawing/2014/chart" uri="{C3380CC4-5D6E-409C-BE32-E72D297353CC}">
              <c16:uniqueId val="{00000000-F656-42EB-B087-2B8025688DF3}"/>
            </c:ext>
          </c:extLst>
        </c:ser>
        <c:dLbls>
          <c:dLblPos val="outEnd"/>
          <c:showLegendKey val="0"/>
          <c:showVal val="1"/>
          <c:showCatName val="0"/>
          <c:showSerName val="0"/>
          <c:showPercent val="0"/>
          <c:showBubbleSize val="0"/>
        </c:dLbls>
        <c:gapWidth val="182"/>
        <c:axId val="57930288"/>
        <c:axId val="1598379088"/>
      </c:barChart>
      <c:catAx>
        <c:axId val="57930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79088"/>
        <c:crosses val="autoZero"/>
        <c:auto val="1"/>
        <c:lblAlgn val="ctr"/>
        <c:lblOffset val="100"/>
        <c:noMultiLvlLbl val="0"/>
      </c:catAx>
      <c:valAx>
        <c:axId val="1598379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[Finance_Pivot_Table.xlsx]Sheet4!PivotTable6</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Sheet4!$B$57</c:f>
              <c:strCache>
                <c:ptCount val="1"/>
                <c:pt idx="0">
                  <c:v>Total</c:v>
                </c:pt>
              </c:strCache>
            </c:strRef>
          </c:tx>
          <c:spPr>
            <a:solidFill>
              <a:schemeClr val="accent1"/>
            </a:solidFill>
            <a:ln>
              <a:noFill/>
            </a:ln>
            <a:effectLst/>
          </c:spPr>
          <c:invertIfNegative val="0"/>
          <c:cat>
            <c:strRef>
              <c:f>Sheet4!$A$58:$A$61</c:f>
              <c:strCache>
                <c:ptCount val="3"/>
                <c:pt idx="0">
                  <c:v>2024</c:v>
                </c:pt>
                <c:pt idx="1">
                  <c:v>2025</c:v>
                </c:pt>
                <c:pt idx="2">
                  <c:v>2026</c:v>
                </c:pt>
              </c:strCache>
            </c:strRef>
          </c:cat>
          <c:val>
            <c:numRef>
              <c:f>Sheet4!$B$58:$B$61</c:f>
              <c:numCache>
                <c:formatCode>0.0%</c:formatCode>
                <c:ptCount val="3"/>
                <c:pt idx="0">
                  <c:v>0.40122414085720637</c:v>
                </c:pt>
                <c:pt idx="1">
                  <c:v>0.36985592234712478</c:v>
                </c:pt>
                <c:pt idx="2">
                  <c:v>0.22891993679566874</c:v>
                </c:pt>
              </c:numCache>
            </c:numRef>
          </c:val>
          <c:extLst>
            <c:ext xmlns:c16="http://schemas.microsoft.com/office/drawing/2014/chart" uri="{C3380CC4-5D6E-409C-BE32-E72D297353CC}">
              <c16:uniqueId val="{00000000-29CE-42A5-93F5-1CC33A99E8F9}"/>
            </c:ext>
          </c:extLst>
        </c:ser>
        <c:dLbls>
          <c:showLegendKey val="0"/>
          <c:showVal val="0"/>
          <c:showCatName val="0"/>
          <c:showSerName val="0"/>
          <c:showPercent val="0"/>
          <c:showBubbleSize val="0"/>
        </c:dLbls>
        <c:gapWidth val="219"/>
        <c:overlap val="-27"/>
        <c:axId val="302137072"/>
        <c:axId val="1598382928"/>
      </c:barChart>
      <c:catAx>
        <c:axId val="30213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82928"/>
        <c:crosses val="autoZero"/>
        <c:auto val="1"/>
        <c:lblAlgn val="ctr"/>
        <c:lblOffset val="100"/>
        <c:noMultiLvlLbl val="0"/>
      </c:catAx>
      <c:valAx>
        <c:axId val="15983829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3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Sheet4!$B$75</c:f>
              <c:strCache>
                <c:ptCount val="1"/>
                <c:pt idx="0">
                  <c:v>Sum of Profit Margin %</c:v>
                </c:pt>
              </c:strCache>
            </c:strRef>
          </c:tx>
          <c:spPr>
            <a:solidFill>
              <a:schemeClr val="accent1"/>
            </a:solidFill>
            <a:ln>
              <a:noFill/>
            </a:ln>
            <a:effectLst/>
          </c:spPr>
          <c:invertIfNegative val="0"/>
          <c:cat>
            <c:strRef>
              <c:f>Sheet4!$A$76:$A$85</c:f>
              <c:strCache>
                <c:ptCount val="9"/>
                <c:pt idx="0">
                  <c:v>Analytics Suite</c:v>
                </c:pt>
                <c:pt idx="1">
                  <c:v>Cloud Platform</c:v>
                </c:pt>
                <c:pt idx="2">
                  <c:v>Consulting</c:v>
                </c:pt>
                <c:pt idx="3">
                  <c:v>Device Package</c:v>
                </c:pt>
                <c:pt idx="4">
                  <c:v>Implementation</c:v>
                </c:pt>
                <c:pt idx="5">
                  <c:v>Office Bundle</c:v>
                </c:pt>
                <c:pt idx="6">
                  <c:v>Premium Support</c:v>
                </c:pt>
                <c:pt idx="7">
                  <c:v>Security Package</c:v>
                </c:pt>
                <c:pt idx="8">
                  <c:v>Standard Support</c:v>
                </c:pt>
              </c:strCache>
            </c:strRef>
          </c:cat>
          <c:val>
            <c:numRef>
              <c:f>Sheet4!$B$76:$B$85</c:f>
              <c:numCache>
                <c:formatCode>0.0%</c:formatCode>
                <c:ptCount val="9"/>
                <c:pt idx="0">
                  <c:v>0.1435123107990034</c:v>
                </c:pt>
                <c:pt idx="1">
                  <c:v>0.11050429408971173</c:v>
                </c:pt>
                <c:pt idx="2">
                  <c:v>0.30792679326006295</c:v>
                </c:pt>
                <c:pt idx="3">
                  <c:v>5.8860223025851512E-2</c:v>
                </c:pt>
                <c:pt idx="4">
                  <c:v>0.26227741365233692</c:v>
                </c:pt>
                <c:pt idx="5">
                  <c:v>-0.12761335312783201</c:v>
                </c:pt>
                <c:pt idx="6">
                  <c:v>0.21458142282381898</c:v>
                </c:pt>
                <c:pt idx="7">
                  <c:v>2.8460273251368375E-2</c:v>
                </c:pt>
                <c:pt idx="8">
                  <c:v>1.4906222256782467E-3</c:v>
                </c:pt>
              </c:numCache>
            </c:numRef>
          </c:val>
          <c:extLst>
            <c:ext xmlns:c16="http://schemas.microsoft.com/office/drawing/2014/chart" uri="{C3380CC4-5D6E-409C-BE32-E72D297353CC}">
              <c16:uniqueId val="{00000000-39EC-4968-BBA1-48D090F39C87}"/>
            </c:ext>
          </c:extLst>
        </c:ser>
        <c:ser>
          <c:idx val="1"/>
          <c:order val="1"/>
          <c:tx>
            <c:strRef>
              <c:f>Sheet4!$C$75</c:f>
              <c:strCache>
                <c:ptCount val="1"/>
                <c:pt idx="0">
                  <c:v>Sum of Revenue</c:v>
                </c:pt>
              </c:strCache>
            </c:strRef>
          </c:tx>
          <c:spPr>
            <a:solidFill>
              <a:schemeClr val="accent2"/>
            </a:solidFill>
            <a:ln>
              <a:noFill/>
            </a:ln>
            <a:effectLst/>
          </c:spPr>
          <c:invertIfNegative val="0"/>
          <c:cat>
            <c:strRef>
              <c:f>Sheet4!$A$76:$A$85</c:f>
              <c:strCache>
                <c:ptCount val="9"/>
                <c:pt idx="0">
                  <c:v>Analytics Suite</c:v>
                </c:pt>
                <c:pt idx="1">
                  <c:v>Cloud Platform</c:v>
                </c:pt>
                <c:pt idx="2">
                  <c:v>Consulting</c:v>
                </c:pt>
                <c:pt idx="3">
                  <c:v>Device Package</c:v>
                </c:pt>
                <c:pt idx="4">
                  <c:v>Implementation</c:v>
                </c:pt>
                <c:pt idx="5">
                  <c:v>Office Bundle</c:v>
                </c:pt>
                <c:pt idx="6">
                  <c:v>Premium Support</c:v>
                </c:pt>
                <c:pt idx="7">
                  <c:v>Security Package</c:v>
                </c:pt>
                <c:pt idx="8">
                  <c:v>Standard Support</c:v>
                </c:pt>
              </c:strCache>
            </c:strRef>
          </c:cat>
          <c:val>
            <c:numRef>
              <c:f>Sheet4!$C$76:$C$85</c:f>
              <c:numCache>
                <c:formatCode>0.00%</c:formatCode>
                <c:ptCount val="9"/>
                <c:pt idx="0">
                  <c:v>0.10546961825947171</c:v>
                </c:pt>
                <c:pt idx="1">
                  <c:v>7.8421591876084565E-2</c:v>
                </c:pt>
                <c:pt idx="2">
                  <c:v>0.31771071877485374</c:v>
                </c:pt>
                <c:pt idx="3">
                  <c:v>0.10649780715503823</c:v>
                </c:pt>
                <c:pt idx="4">
                  <c:v>0.22097762244576269</c:v>
                </c:pt>
                <c:pt idx="5">
                  <c:v>3.0184343489060735E-2</c:v>
                </c:pt>
                <c:pt idx="6">
                  <c:v>5.7264594400474447E-2</c:v>
                </c:pt>
                <c:pt idx="7">
                  <c:v>5.7854958506478267E-2</c:v>
                </c:pt>
                <c:pt idx="8">
                  <c:v>2.5618745092775865E-2</c:v>
                </c:pt>
              </c:numCache>
            </c:numRef>
          </c:val>
          <c:extLst>
            <c:ext xmlns:c16="http://schemas.microsoft.com/office/drawing/2014/chart" uri="{C3380CC4-5D6E-409C-BE32-E72D297353CC}">
              <c16:uniqueId val="{00000001-39EC-4968-BBA1-48D090F39C87}"/>
            </c:ext>
          </c:extLst>
        </c:ser>
        <c:dLbls>
          <c:showLegendKey val="0"/>
          <c:showVal val="0"/>
          <c:showCatName val="0"/>
          <c:showSerName val="0"/>
          <c:showPercent val="0"/>
          <c:showBubbleSize val="0"/>
        </c:dLbls>
        <c:gapWidth val="219"/>
        <c:overlap val="-27"/>
        <c:axId val="1772362288"/>
        <c:axId val="1776316240"/>
      </c:barChart>
      <c:catAx>
        <c:axId val="177236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316240"/>
        <c:crosses val="autoZero"/>
        <c:auto val="1"/>
        <c:lblAlgn val="ctr"/>
        <c:lblOffset val="100"/>
        <c:noMultiLvlLbl val="0"/>
      </c:catAx>
      <c:valAx>
        <c:axId val="17763162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36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6076803880329657"/>
          <c:y val="1.9085674989131735E-3"/>
          <c:w val="0.81550206418528848"/>
          <c:h val="0.92190946548228569"/>
        </c:manualLayout>
      </c:layout>
      <c:pieChart>
        <c:varyColors val="1"/>
        <c:ser>
          <c:idx val="0"/>
          <c:order val="0"/>
          <c:spPr>
            <a:ln w="25400">
              <a:noFill/>
            </a:ln>
          </c:spPr>
          <c:dPt>
            <c:idx val="0"/>
            <c:bubble3D val="0"/>
            <c:spPr>
              <a:solidFill>
                <a:schemeClr val="accent1"/>
              </a:solidFill>
              <a:ln w="25400">
                <a:noFill/>
              </a:ln>
              <a:effectLst/>
            </c:spPr>
            <c:extLst>
              <c:ext xmlns:c16="http://schemas.microsoft.com/office/drawing/2014/chart" uri="{C3380CC4-5D6E-409C-BE32-E72D297353CC}">
                <c16:uniqueId val="{00000007-D8EB-4C7F-9E9B-E95784C936EA}"/>
              </c:ext>
            </c:extLst>
          </c:dPt>
          <c:dPt>
            <c:idx val="1"/>
            <c:bubble3D val="0"/>
            <c:spPr>
              <a:solidFill>
                <a:schemeClr val="accent2"/>
              </a:solidFill>
              <a:ln w="25400">
                <a:noFill/>
              </a:ln>
              <a:effectLst/>
            </c:spPr>
            <c:extLst>
              <c:ext xmlns:c16="http://schemas.microsoft.com/office/drawing/2014/chart" uri="{C3380CC4-5D6E-409C-BE32-E72D297353CC}">
                <c16:uniqueId val="{00000008-D8EB-4C7F-9E9B-E95784C936EA}"/>
              </c:ext>
            </c:extLst>
          </c:dPt>
          <c:dPt>
            <c:idx val="2"/>
            <c:bubble3D val="0"/>
            <c:spPr>
              <a:solidFill>
                <a:schemeClr val="accent3"/>
              </a:solidFill>
              <a:ln w="25400">
                <a:noFill/>
              </a:ln>
              <a:effectLst/>
            </c:spPr>
            <c:extLst>
              <c:ext xmlns:c16="http://schemas.microsoft.com/office/drawing/2014/chart" uri="{C3380CC4-5D6E-409C-BE32-E72D297353CC}">
                <c16:uniqueId val="{00000009-D8EB-4C7F-9E9B-E95784C936EA}"/>
              </c:ext>
            </c:extLst>
          </c:dPt>
          <c:dPt>
            <c:idx val="3"/>
            <c:bubble3D val="0"/>
            <c:spPr>
              <a:solidFill>
                <a:schemeClr val="accent4"/>
              </a:solidFill>
              <a:ln w="25400">
                <a:noFill/>
              </a:ln>
              <a:effectLst/>
            </c:spPr>
            <c:extLst>
              <c:ext xmlns:c16="http://schemas.microsoft.com/office/drawing/2014/chart" uri="{C3380CC4-5D6E-409C-BE32-E72D297353CC}">
                <c16:uniqueId val="{0000000A-D8EB-4C7F-9E9B-E95784C936EA}"/>
              </c:ext>
            </c:extLst>
          </c:dPt>
          <c:dPt>
            <c:idx val="4"/>
            <c:bubble3D val="0"/>
            <c:spPr>
              <a:solidFill>
                <a:schemeClr val="accent5"/>
              </a:solidFill>
              <a:ln w="25400">
                <a:noFill/>
              </a:ln>
              <a:effectLst/>
            </c:spPr>
            <c:extLst>
              <c:ext xmlns:c16="http://schemas.microsoft.com/office/drawing/2014/chart" uri="{C3380CC4-5D6E-409C-BE32-E72D297353CC}">
                <c16:uniqueId val="{0000000B-D8EB-4C7F-9E9B-E95784C936EA}"/>
              </c:ext>
            </c:extLst>
          </c:dPt>
          <c:dPt>
            <c:idx val="5"/>
            <c:bubble3D val="0"/>
            <c:spPr>
              <a:solidFill>
                <a:schemeClr val="accent6"/>
              </a:solidFill>
              <a:ln w="25400">
                <a:noFill/>
              </a:ln>
              <a:effectLst/>
            </c:spPr>
            <c:extLst>
              <c:ext xmlns:c16="http://schemas.microsoft.com/office/drawing/2014/chart" uri="{C3380CC4-5D6E-409C-BE32-E72D297353CC}">
                <c16:uniqueId val="{0000000C-D8EB-4C7F-9E9B-E95784C936EA}"/>
              </c:ext>
            </c:extLst>
          </c:dPt>
          <c:dPt>
            <c:idx val="6"/>
            <c:bubble3D val="0"/>
            <c:spPr>
              <a:solidFill>
                <a:schemeClr val="accent1">
                  <a:lumMod val="60000"/>
                </a:schemeClr>
              </a:solidFill>
              <a:ln w="25400">
                <a:noFill/>
              </a:ln>
              <a:effectLst/>
            </c:spPr>
            <c:extLst>
              <c:ext xmlns:c16="http://schemas.microsoft.com/office/drawing/2014/chart" uri="{C3380CC4-5D6E-409C-BE32-E72D297353CC}">
                <c16:uniqueId val="{0000000D-D8EB-4C7F-9E9B-E95784C936EA}"/>
              </c:ext>
            </c:extLst>
          </c:dPt>
          <c:dPt>
            <c:idx val="7"/>
            <c:bubble3D val="0"/>
            <c:spPr>
              <a:solidFill>
                <a:schemeClr val="accent2">
                  <a:lumMod val="60000"/>
                </a:schemeClr>
              </a:solidFill>
              <a:ln w="25400">
                <a:noFill/>
              </a:ln>
              <a:effectLst/>
            </c:spPr>
            <c:extLst>
              <c:ext xmlns:c16="http://schemas.microsoft.com/office/drawing/2014/chart" uri="{C3380CC4-5D6E-409C-BE32-E72D297353CC}">
                <c16:uniqueId val="{0000000E-D8EB-4C7F-9E9B-E95784C936EA}"/>
              </c:ext>
            </c:extLst>
          </c:dPt>
          <c:dPt>
            <c:idx val="8"/>
            <c:bubble3D val="0"/>
            <c:spPr>
              <a:solidFill>
                <a:schemeClr val="accent3">
                  <a:lumMod val="60000"/>
                </a:schemeClr>
              </a:solidFill>
              <a:ln w="25400">
                <a:noFill/>
              </a:ln>
              <a:effectLst/>
            </c:spPr>
            <c:extLst>
              <c:ext xmlns:c16="http://schemas.microsoft.com/office/drawing/2014/chart" uri="{C3380CC4-5D6E-409C-BE32-E72D297353CC}">
                <c16:uniqueId val="{0000000F-D8EB-4C7F-9E9B-E95784C936EA}"/>
              </c:ext>
            </c:extLst>
          </c:dPt>
          <c:dLbls>
            <c:dLbl>
              <c:idx val="0"/>
              <c:tx>
                <c:rich>
                  <a:bodyPr/>
                  <a:lstStyle/>
                  <a:p>
                    <a:fld id="{C96935E7-72FA-42C0-A3C8-85D2BE41692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D8EB-4C7F-9E9B-E95784C936EA}"/>
                </c:ext>
              </c:extLst>
            </c:dLbl>
            <c:dLbl>
              <c:idx val="1"/>
              <c:tx>
                <c:rich>
                  <a:bodyPr/>
                  <a:lstStyle/>
                  <a:p>
                    <a:fld id="{B5F65E44-054D-4EC0-A539-221C9C712EB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D8EB-4C7F-9E9B-E95784C936EA}"/>
                </c:ext>
              </c:extLst>
            </c:dLbl>
            <c:dLbl>
              <c:idx val="2"/>
              <c:tx>
                <c:rich>
                  <a:bodyPr/>
                  <a:lstStyle/>
                  <a:p>
                    <a:fld id="{7542721D-7C57-4A40-9724-4A72DD979A7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D8EB-4C7F-9E9B-E95784C936EA}"/>
                </c:ext>
              </c:extLst>
            </c:dLbl>
            <c:dLbl>
              <c:idx val="3"/>
              <c:tx>
                <c:rich>
                  <a:bodyPr/>
                  <a:lstStyle/>
                  <a:p>
                    <a:fld id="{5D3F516D-8D3E-431E-8BFE-3DAA52D844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D8EB-4C7F-9E9B-E95784C936EA}"/>
                </c:ext>
              </c:extLst>
            </c:dLbl>
            <c:dLbl>
              <c:idx val="4"/>
              <c:tx>
                <c:rich>
                  <a:bodyPr/>
                  <a:lstStyle/>
                  <a:p>
                    <a:fld id="{EC6047C4-B366-4157-B9D3-00A1F47266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D8EB-4C7F-9E9B-E95784C936EA}"/>
                </c:ext>
              </c:extLst>
            </c:dLbl>
            <c:dLbl>
              <c:idx val="5"/>
              <c:tx>
                <c:rich>
                  <a:bodyPr/>
                  <a:lstStyle/>
                  <a:p>
                    <a:fld id="{2D87BD69-9695-4139-AC55-F86801160507}"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D8EB-4C7F-9E9B-E95784C936EA}"/>
                </c:ext>
              </c:extLst>
            </c:dLbl>
            <c:dLbl>
              <c:idx val="6"/>
              <c:tx>
                <c:rich>
                  <a:bodyPr/>
                  <a:lstStyle/>
                  <a:p>
                    <a:fld id="{5EC3B44A-462E-4F41-98C0-8C93F516A2CF}"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D8EB-4C7F-9E9B-E95784C936EA}"/>
                </c:ext>
              </c:extLst>
            </c:dLbl>
            <c:dLbl>
              <c:idx val="7"/>
              <c:tx>
                <c:rich>
                  <a:bodyPr/>
                  <a:lstStyle/>
                  <a:p>
                    <a:fld id="{BA4958E9-F369-41B7-BF54-26A40F19B4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D8EB-4C7F-9E9B-E95784C936EA}"/>
                </c:ext>
              </c:extLst>
            </c:dLbl>
            <c:dLbl>
              <c:idx val="8"/>
              <c:tx>
                <c:rich>
                  <a:bodyPr/>
                  <a:lstStyle/>
                  <a:p>
                    <a:fld id="{4D243FE2-15A8-443A-9F7E-35DE1262EEB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8EB-4C7F-9E9B-E95784C936E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numRef>
              <c:f>Sheet4!$B$91:$B$99</c:f>
              <c:numCache>
                <c:formatCode>\$#,##0.00</c:formatCode>
                <c:ptCount val="9"/>
                <c:pt idx="0">
                  <c:v>6300988.7970999982</c:v>
                </c:pt>
                <c:pt idx="1">
                  <c:v>3906142.3674000008</c:v>
                </c:pt>
                <c:pt idx="2">
                  <c:v>1410765.2635000001</c:v>
                </c:pt>
                <c:pt idx="3">
                  <c:v>1066389.4895000001</c:v>
                </c:pt>
                <c:pt idx="4">
                  <c:v>1054021.1650000003</c:v>
                </c:pt>
                <c:pt idx="5">
                  <c:v>627456.67030000046</c:v>
                </c:pt>
                <c:pt idx="6">
                  <c:v>578284.71479999984</c:v>
                </c:pt>
                <c:pt idx="7">
                  <c:v>342997.91610000009</c:v>
                </c:pt>
                <c:pt idx="8">
                  <c:v>115109.08869999996</c:v>
                </c:pt>
              </c:numCache>
            </c:numRef>
          </c:cat>
          <c:val>
            <c:numRef>
              <c:f>Sheet4!$C$91:$C$99</c:f>
              <c:numCache>
                <c:formatCode>\$#,##0.00</c:formatCode>
                <c:ptCount val="9"/>
                <c:pt idx="0">
                  <c:v>10733527.5371</c:v>
                </c:pt>
                <c:pt idx="1">
                  <c:v>7465500.0774000026</c:v>
                </c:pt>
                <c:pt idx="2">
                  <c:v>3563181.8034999999</c:v>
                </c:pt>
                <c:pt idx="3">
                  <c:v>2649392.2494999995</c:v>
                </c:pt>
                <c:pt idx="4">
                  <c:v>1934625.0049999999</c:v>
                </c:pt>
                <c:pt idx="5">
                  <c:v>3597918.1002999973</c:v>
                </c:pt>
                <c:pt idx="6">
                  <c:v>1954569.8448000003</c:v>
                </c:pt>
                <c:pt idx="7">
                  <c:v>865502.76610000047</c:v>
                </c:pt>
                <c:pt idx="8">
                  <c:v>1019746.7786999994</c:v>
                </c:pt>
              </c:numCache>
            </c:numRef>
          </c:val>
          <c:extLst>
            <c:ext xmlns:c15="http://schemas.microsoft.com/office/drawing/2012/chart" uri="{02D57815-91ED-43cb-92C2-25804820EDAC}">
              <c15:datalabelsRange>
                <c15:f>Sheet4!$A$91:$A$99</c15:f>
                <c15:dlblRangeCache>
                  <c:ptCount val="9"/>
                  <c:pt idx="0">
                    <c:v>Consulting</c:v>
                  </c:pt>
                  <c:pt idx="1">
                    <c:v>Implementation</c:v>
                  </c:pt>
                  <c:pt idx="2">
                    <c:v>Analytics Suite</c:v>
                  </c:pt>
                  <c:pt idx="3">
                    <c:v>Cloud Platform</c:v>
                  </c:pt>
                  <c:pt idx="4">
                    <c:v>Premium Support</c:v>
                  </c:pt>
                  <c:pt idx="5">
                    <c:v>Device Package</c:v>
                  </c:pt>
                  <c:pt idx="6">
                    <c:v>Security Package</c:v>
                  </c:pt>
                  <c:pt idx="7">
                    <c:v>Standard Support</c:v>
                  </c:pt>
                  <c:pt idx="8">
                    <c:v>Office Bundle</c:v>
                  </c:pt>
                </c15:dlblRangeCache>
              </c15:datalabelsRange>
            </c:ext>
            <c:ext xmlns:c16="http://schemas.microsoft.com/office/drawing/2014/chart" uri="{C3380CC4-5D6E-409C-BE32-E72D297353CC}">
              <c16:uniqueId val="{00000004-D8EB-4C7F-9E9B-E95784C936EA}"/>
            </c:ext>
          </c:extLst>
        </c:ser>
        <c:dLbls>
          <c:showLegendKey val="0"/>
          <c:showVal val="0"/>
          <c:showCatName val="0"/>
          <c:showSerName val="0"/>
          <c:showPercent val="0"/>
          <c:showBubbleSize val="0"/>
          <c:showLeaderLines val="1"/>
        </c:dLbls>
        <c:firstSliceAng val="0"/>
      </c:pie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[Finance_Pivot_Table.xlsx]Sheet4!PivotTable8</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3"/>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4"/>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5"/>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6"/>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7"/>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8"/>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9"/>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1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11"/>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12"/>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13"/>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14"/>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15"/>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16"/>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17"/>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18"/>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
        <c:idx val="19"/>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pivotFmt>
    </c:pivotFmts>
    <c:plotArea>
      <c:layout/>
      <c:pieChart>
        <c:varyColors val="1"/>
        <c:ser>
          <c:idx val="0"/>
          <c:order val="0"/>
          <c:tx>
            <c:strRef>
              <c:f>Sheet4!$B$90</c:f>
              <c:strCache>
                <c:ptCount val="1"/>
                <c:pt idx="0">
                  <c:v>Sum of Profit</c:v>
                </c:pt>
              </c:strCache>
            </c:strRef>
          </c:tx>
          <c:dPt>
            <c:idx val="0"/>
            <c:bubble3D val="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01-CF03-4F68-9515-24F672745C13}"/>
              </c:ext>
            </c:extLst>
          </c:dPt>
          <c:dPt>
            <c:idx val="1"/>
            <c:bubble3D val="0"/>
            <c:spPr>
              <a:blipFill>
                <a:blip xmlns:r="http://schemas.openxmlformats.org/officeDocument/2006/relationships" r:embed="rId3">
                  <a:duotone>
                    <a:schemeClr val="accent2">
                      <a:shade val="74000"/>
                      <a:satMod val="130000"/>
                      <a:lumMod val="90000"/>
                    </a:schemeClr>
                    <a:schemeClr val="accent2">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03-CF03-4F68-9515-24F672745C13}"/>
              </c:ext>
            </c:extLst>
          </c:dPt>
          <c:dPt>
            <c:idx val="2"/>
            <c:bubble3D val="0"/>
            <c:spPr>
              <a:blipFill>
                <a:blip xmlns:r="http://schemas.openxmlformats.org/officeDocument/2006/relationships" r:embed="rId3">
                  <a:duotone>
                    <a:schemeClr val="accent3">
                      <a:shade val="74000"/>
                      <a:satMod val="130000"/>
                      <a:lumMod val="90000"/>
                    </a:schemeClr>
                    <a:schemeClr val="accent3">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05-CF03-4F68-9515-24F672745C13}"/>
              </c:ext>
            </c:extLst>
          </c:dPt>
          <c:dPt>
            <c:idx val="3"/>
            <c:bubble3D val="0"/>
            <c:spPr>
              <a:blipFill>
                <a:blip xmlns:r="http://schemas.openxmlformats.org/officeDocument/2006/relationships" r:embed="rId3">
                  <a:duotone>
                    <a:schemeClr val="accent4">
                      <a:shade val="74000"/>
                      <a:satMod val="130000"/>
                      <a:lumMod val="90000"/>
                    </a:schemeClr>
                    <a:schemeClr val="accent4">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07-CF03-4F68-9515-24F672745C13}"/>
              </c:ext>
            </c:extLst>
          </c:dPt>
          <c:dPt>
            <c:idx val="4"/>
            <c:bubble3D val="0"/>
            <c:spPr>
              <a:blipFill>
                <a:blip xmlns:r="http://schemas.openxmlformats.org/officeDocument/2006/relationships" r:embed="rId3">
                  <a:duotone>
                    <a:schemeClr val="accent5">
                      <a:shade val="74000"/>
                      <a:satMod val="130000"/>
                      <a:lumMod val="90000"/>
                    </a:schemeClr>
                    <a:schemeClr val="accent5">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09-CF03-4F68-9515-24F672745C13}"/>
              </c:ext>
            </c:extLst>
          </c:dPt>
          <c:dPt>
            <c:idx val="5"/>
            <c:bubble3D val="0"/>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0B-CF03-4F68-9515-24F672745C13}"/>
              </c:ext>
            </c:extLst>
          </c:dPt>
          <c:dPt>
            <c:idx val="6"/>
            <c:bubble3D val="0"/>
            <c:spPr>
              <a:blipFill>
                <a:blip xmlns:r="http://schemas.openxmlformats.org/officeDocument/2006/relationships" r:embed="rId3">
                  <a:duotone>
                    <a:schemeClr val="accent1">
                      <a:lumMod val="60000"/>
                      <a:shade val="74000"/>
                      <a:satMod val="130000"/>
                      <a:lumMod val="90000"/>
                    </a:schemeClr>
                    <a:schemeClr val="accent1">
                      <a:lumMod val="60000"/>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0D-CF03-4F68-9515-24F672745C13}"/>
              </c:ext>
            </c:extLst>
          </c:dPt>
          <c:dPt>
            <c:idx val="7"/>
            <c:bubble3D val="0"/>
            <c:spPr>
              <a:blipFill>
                <a:blip xmlns:r="http://schemas.openxmlformats.org/officeDocument/2006/relationships" r:embed="rId3">
                  <a:duotone>
                    <a:schemeClr val="accent2">
                      <a:lumMod val="60000"/>
                      <a:shade val="74000"/>
                      <a:satMod val="130000"/>
                      <a:lumMod val="90000"/>
                    </a:schemeClr>
                    <a:schemeClr val="accent2">
                      <a:lumMod val="60000"/>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0F-CF03-4F68-9515-24F672745C13}"/>
              </c:ext>
            </c:extLst>
          </c:dPt>
          <c:dPt>
            <c:idx val="8"/>
            <c:bubble3D val="0"/>
            <c:spPr>
              <a:blipFill>
                <a:blip xmlns:r="http://schemas.openxmlformats.org/officeDocument/2006/relationships" r:embed="rId3">
                  <a:duotone>
                    <a:schemeClr val="accent3">
                      <a:lumMod val="60000"/>
                      <a:shade val="74000"/>
                      <a:satMod val="130000"/>
                      <a:lumMod val="90000"/>
                    </a:schemeClr>
                    <a:schemeClr val="accent3">
                      <a:lumMod val="60000"/>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11-CF03-4F68-9515-24F672745C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Sheet4!$A$91:$A$100</c:f>
              <c:strCache>
                <c:ptCount val="9"/>
                <c:pt idx="0">
                  <c:v>Consulting</c:v>
                </c:pt>
                <c:pt idx="1">
                  <c:v>Implementation</c:v>
                </c:pt>
                <c:pt idx="2">
                  <c:v>Analytics Suite</c:v>
                </c:pt>
                <c:pt idx="3">
                  <c:v>Cloud Platform</c:v>
                </c:pt>
                <c:pt idx="4">
                  <c:v>Premium Support</c:v>
                </c:pt>
                <c:pt idx="5">
                  <c:v>Device Package</c:v>
                </c:pt>
                <c:pt idx="6">
                  <c:v>Security Package</c:v>
                </c:pt>
                <c:pt idx="7">
                  <c:v>Standard Support</c:v>
                </c:pt>
                <c:pt idx="8">
                  <c:v>Office Bundle</c:v>
                </c:pt>
              </c:strCache>
            </c:strRef>
          </c:cat>
          <c:val>
            <c:numRef>
              <c:f>Sheet4!$B$91:$B$100</c:f>
              <c:numCache>
                <c:formatCode>\$#,##0.00</c:formatCode>
                <c:ptCount val="9"/>
                <c:pt idx="0">
                  <c:v>6300988.7970999982</c:v>
                </c:pt>
                <c:pt idx="1">
                  <c:v>3906142.3674000008</c:v>
                </c:pt>
                <c:pt idx="2">
                  <c:v>1410765.2635000001</c:v>
                </c:pt>
                <c:pt idx="3">
                  <c:v>1066389.4895000001</c:v>
                </c:pt>
                <c:pt idx="4">
                  <c:v>1054021.1650000003</c:v>
                </c:pt>
                <c:pt idx="5">
                  <c:v>627456.67030000046</c:v>
                </c:pt>
                <c:pt idx="6">
                  <c:v>578284.71479999984</c:v>
                </c:pt>
                <c:pt idx="7">
                  <c:v>342997.91610000009</c:v>
                </c:pt>
                <c:pt idx="8">
                  <c:v>115109.08869999996</c:v>
                </c:pt>
              </c:numCache>
            </c:numRef>
          </c:val>
          <c:extLst>
            <c:ext xmlns:c16="http://schemas.microsoft.com/office/drawing/2014/chart" uri="{C3380CC4-5D6E-409C-BE32-E72D297353CC}">
              <c16:uniqueId val="{00000000-D7D4-4679-AE53-DD3203D0A6F3}"/>
            </c:ext>
          </c:extLst>
        </c:ser>
        <c:ser>
          <c:idx val="1"/>
          <c:order val="1"/>
          <c:tx>
            <c:strRef>
              <c:f>Sheet4!$C$90</c:f>
              <c:strCache>
                <c:ptCount val="1"/>
                <c:pt idx="0">
                  <c:v>Sum of Revenue</c:v>
                </c:pt>
              </c:strCache>
            </c:strRef>
          </c:tx>
          <c:dPt>
            <c:idx val="0"/>
            <c:bubble3D val="0"/>
            <c:spPr>
              <a:blipFill>
                <a:blip xmlns:r="http://schemas.openxmlformats.org/officeDocument/2006/relationships" r:embed="rId3">
                  <a:duotone>
                    <a:schemeClr val="accent1">
                      <a:shade val="74000"/>
                      <a:satMod val="130000"/>
                      <a:lumMod val="90000"/>
                    </a:schemeClr>
                    <a:schemeClr val="accent1">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13-CF03-4F68-9515-24F672745C13}"/>
              </c:ext>
            </c:extLst>
          </c:dPt>
          <c:dPt>
            <c:idx val="1"/>
            <c:bubble3D val="0"/>
            <c:spPr>
              <a:blipFill>
                <a:blip xmlns:r="http://schemas.openxmlformats.org/officeDocument/2006/relationships" r:embed="rId3">
                  <a:duotone>
                    <a:schemeClr val="accent2">
                      <a:shade val="74000"/>
                      <a:satMod val="130000"/>
                      <a:lumMod val="90000"/>
                    </a:schemeClr>
                    <a:schemeClr val="accent2">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15-CF03-4F68-9515-24F672745C13}"/>
              </c:ext>
            </c:extLst>
          </c:dPt>
          <c:dPt>
            <c:idx val="2"/>
            <c:bubble3D val="0"/>
            <c:spPr>
              <a:blipFill>
                <a:blip xmlns:r="http://schemas.openxmlformats.org/officeDocument/2006/relationships" r:embed="rId3">
                  <a:duotone>
                    <a:schemeClr val="accent3">
                      <a:shade val="74000"/>
                      <a:satMod val="130000"/>
                      <a:lumMod val="90000"/>
                    </a:schemeClr>
                    <a:schemeClr val="accent3">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17-CF03-4F68-9515-24F672745C13}"/>
              </c:ext>
            </c:extLst>
          </c:dPt>
          <c:dPt>
            <c:idx val="3"/>
            <c:bubble3D val="0"/>
            <c:spPr>
              <a:blipFill>
                <a:blip xmlns:r="http://schemas.openxmlformats.org/officeDocument/2006/relationships" r:embed="rId3">
                  <a:duotone>
                    <a:schemeClr val="accent4">
                      <a:shade val="74000"/>
                      <a:satMod val="130000"/>
                      <a:lumMod val="90000"/>
                    </a:schemeClr>
                    <a:schemeClr val="accent4">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19-CF03-4F68-9515-24F672745C13}"/>
              </c:ext>
            </c:extLst>
          </c:dPt>
          <c:dPt>
            <c:idx val="4"/>
            <c:bubble3D val="0"/>
            <c:spPr>
              <a:blipFill>
                <a:blip xmlns:r="http://schemas.openxmlformats.org/officeDocument/2006/relationships" r:embed="rId3">
                  <a:duotone>
                    <a:schemeClr val="accent5">
                      <a:shade val="74000"/>
                      <a:satMod val="130000"/>
                      <a:lumMod val="90000"/>
                    </a:schemeClr>
                    <a:schemeClr val="accent5">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1B-CF03-4F68-9515-24F672745C13}"/>
              </c:ext>
            </c:extLst>
          </c:dPt>
          <c:dPt>
            <c:idx val="5"/>
            <c:bubble3D val="0"/>
            <c:spPr>
              <a:blipFill>
                <a:blip xmlns:r="http://schemas.openxmlformats.org/officeDocument/2006/relationships" r:embed="rId3">
                  <a:duotone>
                    <a:schemeClr val="accent6">
                      <a:shade val="74000"/>
                      <a:satMod val="130000"/>
                      <a:lumMod val="90000"/>
                    </a:schemeClr>
                    <a:schemeClr val="accent6">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1D-CF03-4F68-9515-24F672745C13}"/>
              </c:ext>
            </c:extLst>
          </c:dPt>
          <c:dPt>
            <c:idx val="6"/>
            <c:bubble3D val="0"/>
            <c:spPr>
              <a:blipFill>
                <a:blip xmlns:r="http://schemas.openxmlformats.org/officeDocument/2006/relationships" r:embed="rId3">
                  <a:duotone>
                    <a:schemeClr val="accent1">
                      <a:lumMod val="60000"/>
                      <a:shade val="74000"/>
                      <a:satMod val="130000"/>
                      <a:lumMod val="90000"/>
                    </a:schemeClr>
                    <a:schemeClr val="accent1">
                      <a:lumMod val="60000"/>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1F-CF03-4F68-9515-24F672745C13}"/>
              </c:ext>
            </c:extLst>
          </c:dPt>
          <c:dPt>
            <c:idx val="7"/>
            <c:bubble3D val="0"/>
            <c:spPr>
              <a:blipFill>
                <a:blip xmlns:r="http://schemas.openxmlformats.org/officeDocument/2006/relationships" r:embed="rId3">
                  <a:duotone>
                    <a:schemeClr val="accent2">
                      <a:lumMod val="60000"/>
                      <a:shade val="74000"/>
                      <a:satMod val="130000"/>
                      <a:lumMod val="90000"/>
                    </a:schemeClr>
                    <a:schemeClr val="accent2">
                      <a:lumMod val="60000"/>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21-CF03-4F68-9515-24F672745C13}"/>
              </c:ext>
            </c:extLst>
          </c:dPt>
          <c:dPt>
            <c:idx val="8"/>
            <c:bubble3D val="0"/>
            <c:spPr>
              <a:blipFill>
                <a:blip xmlns:r="http://schemas.openxmlformats.org/officeDocument/2006/relationships" r:embed="rId3">
                  <a:duotone>
                    <a:schemeClr val="accent3">
                      <a:lumMod val="60000"/>
                      <a:shade val="74000"/>
                      <a:satMod val="130000"/>
                      <a:lumMod val="90000"/>
                    </a:schemeClr>
                    <a:schemeClr val="accent3">
                      <a:lumMod val="60000"/>
                      <a:tint val="94000"/>
                      <a:satMod val="120000"/>
                      <a:lumMod val="104000"/>
                    </a:schemeClr>
                  </a:duotone>
                </a:blip>
                <a:tile tx="0" ty="0" sx="100000" sy="100000" flip="none" algn="tl"/>
              </a:blipFill>
              <a:ln>
                <a:noFill/>
              </a:ln>
              <a:effectLst>
                <a:innerShdw blurRad="25400" dist="12700" dir="13500000">
                  <a:srgbClr val="000000">
                    <a:alpha val="45000"/>
                  </a:srgbClr>
                </a:innerShdw>
              </a:effectLst>
            </c:spPr>
            <c:extLst>
              <c:ext xmlns:c16="http://schemas.microsoft.com/office/drawing/2014/chart" uri="{C3380CC4-5D6E-409C-BE32-E72D297353CC}">
                <c16:uniqueId val="{00000023-CF03-4F68-9515-24F672745C1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Sheet4!$A$91:$A$100</c:f>
              <c:strCache>
                <c:ptCount val="9"/>
                <c:pt idx="0">
                  <c:v>Consulting</c:v>
                </c:pt>
                <c:pt idx="1">
                  <c:v>Implementation</c:v>
                </c:pt>
                <c:pt idx="2">
                  <c:v>Analytics Suite</c:v>
                </c:pt>
                <c:pt idx="3">
                  <c:v>Cloud Platform</c:v>
                </c:pt>
                <c:pt idx="4">
                  <c:v>Premium Support</c:v>
                </c:pt>
                <c:pt idx="5">
                  <c:v>Device Package</c:v>
                </c:pt>
                <c:pt idx="6">
                  <c:v>Security Package</c:v>
                </c:pt>
                <c:pt idx="7">
                  <c:v>Standard Support</c:v>
                </c:pt>
                <c:pt idx="8">
                  <c:v>Office Bundle</c:v>
                </c:pt>
              </c:strCache>
            </c:strRef>
          </c:cat>
          <c:val>
            <c:numRef>
              <c:f>Sheet4!$C$91:$C$100</c:f>
              <c:numCache>
                <c:formatCode>\$#,##0.00</c:formatCode>
                <c:ptCount val="9"/>
                <c:pt idx="0">
                  <c:v>10733527.5371</c:v>
                </c:pt>
                <c:pt idx="1">
                  <c:v>7465500.0774000026</c:v>
                </c:pt>
                <c:pt idx="2">
                  <c:v>3563181.8034999999</c:v>
                </c:pt>
                <c:pt idx="3">
                  <c:v>2649392.2494999995</c:v>
                </c:pt>
                <c:pt idx="4">
                  <c:v>1934625.0049999999</c:v>
                </c:pt>
                <c:pt idx="5">
                  <c:v>3597918.1002999973</c:v>
                </c:pt>
                <c:pt idx="6">
                  <c:v>1954569.8448000003</c:v>
                </c:pt>
                <c:pt idx="7">
                  <c:v>865502.76610000047</c:v>
                </c:pt>
                <c:pt idx="8">
                  <c:v>1019746.7786999994</c:v>
                </c:pt>
              </c:numCache>
            </c:numRef>
          </c:val>
          <c:extLst>
            <c:ext xmlns:c16="http://schemas.microsoft.com/office/drawing/2014/chart" uri="{C3380CC4-5D6E-409C-BE32-E72D297353CC}">
              <c16:uniqueId val="{00000001-D7D4-4679-AE53-DD3203D0A6F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[Finance_Pivot_Table.xlsx]Sheet4!PivotTable15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Sheet4!$P$21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6C5-4046-AA70-5697FC6B6B4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6C5-4046-AA70-5697FC6B6B4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6C5-4046-AA70-5697FC6B6B4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86C5-4046-AA70-5697FC6B6B4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Sheet4!$O$22:$O$26</c:f>
              <c:strCache>
                <c:ptCount val="4"/>
                <c:pt idx="0">
                  <c:v>Direct Sales</c:v>
                </c:pt>
                <c:pt idx="1">
                  <c:v>Online</c:v>
                </c:pt>
                <c:pt idx="2">
                  <c:v>Partner</c:v>
                </c:pt>
                <c:pt idx="3">
                  <c:v>Retail</c:v>
                </c:pt>
              </c:strCache>
            </c:strRef>
          </c:cat>
          <c:val>
            <c:numRef>
              <c:f>Sheet4!$P$22:$P$26</c:f>
              <c:numCache>
                <c:formatCode>General</c:formatCode>
                <c:ptCount val="4"/>
                <c:pt idx="0">
                  <c:v>590</c:v>
                </c:pt>
                <c:pt idx="1">
                  <c:v>554</c:v>
                </c:pt>
                <c:pt idx="2">
                  <c:v>379</c:v>
                </c:pt>
                <c:pt idx="3">
                  <c:v>277</c:v>
                </c:pt>
              </c:numCache>
            </c:numRef>
          </c:val>
          <c:extLst>
            <c:ext xmlns:c16="http://schemas.microsoft.com/office/drawing/2014/chart" uri="{C3380CC4-5D6E-409C-BE32-E72D297353CC}">
              <c16:uniqueId val="{00000000-5320-4F7C-92B8-ED0F95AF0E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1"/>
          <c:order val="1"/>
          <c:tx>
            <c:strRef>
              <c:f>Finance_Data!$J:$J</c:f>
              <c:strCache>
                <c:ptCount val="1048576"/>
                <c:pt idx="0">
                  <c:v>Product</c:v>
                </c:pt>
                <c:pt idx="1">
                  <c:v>Office Bundle</c:v>
                </c:pt>
                <c:pt idx="2">
                  <c:v>Device Package</c:v>
                </c:pt>
                <c:pt idx="3">
                  <c:v>Cloud Platform</c:v>
                </c:pt>
                <c:pt idx="4">
                  <c:v>Analytics Suite</c:v>
                </c:pt>
                <c:pt idx="5">
                  <c:v>Device Package</c:v>
                </c:pt>
                <c:pt idx="6">
                  <c:v>Analytics Suite</c:v>
                </c:pt>
                <c:pt idx="7">
                  <c:v>Consulting</c:v>
                </c:pt>
                <c:pt idx="8">
                  <c:v>Analytics Suite</c:v>
                </c:pt>
                <c:pt idx="9">
                  <c:v>Security Package</c:v>
                </c:pt>
                <c:pt idx="10">
                  <c:v>Security Package</c:v>
                </c:pt>
                <c:pt idx="11">
                  <c:v>Consulting</c:v>
                </c:pt>
                <c:pt idx="12">
                  <c:v>Premium Support</c:v>
                </c:pt>
                <c:pt idx="13">
                  <c:v>Office Bundle</c:v>
                </c:pt>
                <c:pt idx="14">
                  <c:v>Premium Support</c:v>
                </c:pt>
                <c:pt idx="15">
                  <c:v>Consulting</c:v>
                </c:pt>
                <c:pt idx="16">
                  <c:v>Analytics Suite</c:v>
                </c:pt>
                <c:pt idx="17">
                  <c:v>Standard Support</c:v>
                </c:pt>
                <c:pt idx="18">
                  <c:v>Premium Support</c:v>
                </c:pt>
                <c:pt idx="19">
                  <c:v>Security Package</c:v>
                </c:pt>
                <c:pt idx="20">
                  <c:v>Analytics Suite</c:v>
                </c:pt>
                <c:pt idx="21">
                  <c:v>Standard Support</c:v>
                </c:pt>
                <c:pt idx="22">
                  <c:v>Device Package</c:v>
                </c:pt>
                <c:pt idx="23">
                  <c:v>Consulting</c:v>
                </c:pt>
                <c:pt idx="24">
                  <c:v>Cloud Platform</c:v>
                </c:pt>
                <c:pt idx="25">
                  <c:v>Office Bundle</c:v>
                </c:pt>
                <c:pt idx="26">
                  <c:v>Cloud Platform</c:v>
                </c:pt>
                <c:pt idx="27">
                  <c:v>Cloud Platform</c:v>
                </c:pt>
                <c:pt idx="28">
                  <c:v>Standard Support</c:v>
                </c:pt>
                <c:pt idx="29">
                  <c:v>Device Package</c:v>
                </c:pt>
                <c:pt idx="30">
                  <c:v>Consulting</c:v>
                </c:pt>
                <c:pt idx="31">
                  <c:v>Standard Support</c:v>
                </c:pt>
                <c:pt idx="32">
                  <c:v>Consulting</c:v>
                </c:pt>
                <c:pt idx="33">
                  <c:v>Device Package</c:v>
                </c:pt>
                <c:pt idx="34">
                  <c:v>Office Bundle</c:v>
                </c:pt>
                <c:pt idx="35">
                  <c:v>Premium Support</c:v>
                </c:pt>
                <c:pt idx="36">
                  <c:v>Device Package</c:v>
                </c:pt>
                <c:pt idx="37">
                  <c:v>Device Package</c:v>
                </c:pt>
                <c:pt idx="38">
                  <c:v>Premium Support</c:v>
                </c:pt>
                <c:pt idx="39">
                  <c:v>Cloud Platform</c:v>
                </c:pt>
                <c:pt idx="40">
                  <c:v>Standard Support</c:v>
                </c:pt>
                <c:pt idx="41">
                  <c:v>Office Bundle</c:v>
                </c:pt>
                <c:pt idx="42">
                  <c:v>Analytics Suite</c:v>
                </c:pt>
                <c:pt idx="43">
                  <c:v>Office Bundle</c:v>
                </c:pt>
                <c:pt idx="44">
                  <c:v>Consulting</c:v>
                </c:pt>
                <c:pt idx="45">
                  <c:v>Standard Support</c:v>
                </c:pt>
                <c:pt idx="46">
                  <c:v>Standard Support</c:v>
                </c:pt>
                <c:pt idx="47">
                  <c:v>Office Bundle</c:v>
                </c:pt>
                <c:pt idx="48">
                  <c:v>Device Package</c:v>
                </c:pt>
                <c:pt idx="49">
                  <c:v>Security Package</c:v>
                </c:pt>
                <c:pt idx="50">
                  <c:v>Analytics Suite</c:v>
                </c:pt>
                <c:pt idx="51">
                  <c:v>Security Package</c:v>
                </c:pt>
                <c:pt idx="52">
                  <c:v>Analytics Suite</c:v>
                </c:pt>
                <c:pt idx="53">
                  <c:v>Standard Support</c:v>
                </c:pt>
                <c:pt idx="54">
                  <c:v>Analytics Suite</c:v>
                </c:pt>
                <c:pt idx="55">
                  <c:v>Device Package</c:v>
                </c:pt>
                <c:pt idx="56">
                  <c:v>Standard Support</c:v>
                </c:pt>
                <c:pt idx="57">
                  <c:v>Security Package</c:v>
                </c:pt>
                <c:pt idx="58">
                  <c:v>Cloud Platform</c:v>
                </c:pt>
                <c:pt idx="59">
                  <c:v>Cloud Platform</c:v>
                </c:pt>
                <c:pt idx="60">
                  <c:v>Standard Support</c:v>
                </c:pt>
                <c:pt idx="61">
                  <c:v>Consulting</c:v>
                </c:pt>
                <c:pt idx="62">
                  <c:v>Standard Support</c:v>
                </c:pt>
                <c:pt idx="63">
                  <c:v>Consulting</c:v>
                </c:pt>
                <c:pt idx="64">
                  <c:v>Consulting</c:v>
                </c:pt>
                <c:pt idx="65">
                  <c:v>Device Package</c:v>
                </c:pt>
                <c:pt idx="66">
                  <c:v>Premium Support</c:v>
                </c:pt>
                <c:pt idx="67">
                  <c:v>Premium Support</c:v>
                </c:pt>
                <c:pt idx="68">
                  <c:v>Consulting</c:v>
                </c:pt>
                <c:pt idx="69">
                  <c:v>Device Package</c:v>
                </c:pt>
                <c:pt idx="70">
                  <c:v>Implementation</c:v>
                </c:pt>
                <c:pt idx="71">
                  <c:v>Consulting</c:v>
                </c:pt>
                <c:pt idx="72">
                  <c:v>Device Package</c:v>
                </c:pt>
                <c:pt idx="73">
                  <c:v>Security Package</c:v>
                </c:pt>
                <c:pt idx="74">
                  <c:v>Implementation</c:v>
                </c:pt>
                <c:pt idx="75">
                  <c:v>Premium Support</c:v>
                </c:pt>
                <c:pt idx="76">
                  <c:v>Consulting</c:v>
                </c:pt>
                <c:pt idx="77">
                  <c:v>Office Bundle</c:v>
                </c:pt>
                <c:pt idx="78">
                  <c:v>Consulting</c:v>
                </c:pt>
                <c:pt idx="79">
                  <c:v>Office Bundle</c:v>
                </c:pt>
                <c:pt idx="80">
                  <c:v>Office Bundle</c:v>
                </c:pt>
                <c:pt idx="81">
                  <c:v>Office Bundle</c:v>
                </c:pt>
                <c:pt idx="82">
                  <c:v>Premium Support</c:v>
                </c:pt>
                <c:pt idx="83">
                  <c:v>Analytics Suite</c:v>
                </c:pt>
                <c:pt idx="84">
                  <c:v>Implementation</c:v>
                </c:pt>
                <c:pt idx="85">
                  <c:v>Standard Support</c:v>
                </c:pt>
                <c:pt idx="86">
                  <c:v>Premium Support</c:v>
                </c:pt>
                <c:pt idx="87">
                  <c:v>Standard Support</c:v>
                </c:pt>
                <c:pt idx="88">
                  <c:v>Premium Support</c:v>
                </c:pt>
                <c:pt idx="89">
                  <c:v>Security Package</c:v>
                </c:pt>
                <c:pt idx="90">
                  <c:v>Analytics Suite</c:v>
                </c:pt>
                <c:pt idx="91">
                  <c:v>Office Bundle</c:v>
                </c:pt>
                <c:pt idx="92">
                  <c:v>Cloud Platform</c:v>
                </c:pt>
                <c:pt idx="93">
                  <c:v>Implementation</c:v>
                </c:pt>
                <c:pt idx="94">
                  <c:v>Cloud Platform</c:v>
                </c:pt>
                <c:pt idx="95">
                  <c:v>Consulting</c:v>
                </c:pt>
                <c:pt idx="96">
                  <c:v>Security Package</c:v>
                </c:pt>
                <c:pt idx="97">
                  <c:v>Analytics Suite</c:v>
                </c:pt>
                <c:pt idx="98">
                  <c:v>Standard Support</c:v>
                </c:pt>
                <c:pt idx="99">
                  <c:v>Security Package</c:v>
                </c:pt>
                <c:pt idx="100">
                  <c:v>Office Bundle</c:v>
                </c:pt>
                <c:pt idx="101">
                  <c:v>Device Package</c:v>
                </c:pt>
                <c:pt idx="102">
                  <c:v>Consulting</c:v>
                </c:pt>
                <c:pt idx="103">
                  <c:v>Consulting</c:v>
                </c:pt>
                <c:pt idx="104">
                  <c:v>Device Package</c:v>
                </c:pt>
                <c:pt idx="105">
                  <c:v>Device Package</c:v>
                </c:pt>
                <c:pt idx="106">
                  <c:v>Premium Support</c:v>
                </c:pt>
                <c:pt idx="107">
                  <c:v>Office Bundle</c:v>
                </c:pt>
                <c:pt idx="108">
                  <c:v>Device Package</c:v>
                </c:pt>
                <c:pt idx="109">
                  <c:v>Consulting</c:v>
                </c:pt>
                <c:pt idx="110">
                  <c:v>Premium Support</c:v>
                </c:pt>
                <c:pt idx="111">
                  <c:v>Consulting</c:v>
                </c:pt>
                <c:pt idx="112">
                  <c:v>Device Package</c:v>
                </c:pt>
                <c:pt idx="113">
                  <c:v>Cloud Platform</c:v>
                </c:pt>
                <c:pt idx="114">
                  <c:v>Implementation</c:v>
                </c:pt>
                <c:pt idx="115">
                  <c:v>Analytics Suite</c:v>
                </c:pt>
                <c:pt idx="116">
                  <c:v>Security Package</c:v>
                </c:pt>
                <c:pt idx="117">
                  <c:v>Consulting</c:v>
                </c:pt>
                <c:pt idx="118">
                  <c:v>Premium Support</c:v>
                </c:pt>
                <c:pt idx="119">
                  <c:v>Standard Support</c:v>
                </c:pt>
                <c:pt idx="120">
                  <c:v>Security Package</c:v>
                </c:pt>
                <c:pt idx="121">
                  <c:v>Security Package</c:v>
                </c:pt>
                <c:pt idx="122">
                  <c:v>Office Bundle</c:v>
                </c:pt>
                <c:pt idx="123">
                  <c:v>Office Bundle</c:v>
                </c:pt>
                <c:pt idx="124">
                  <c:v>Office Bundle</c:v>
                </c:pt>
                <c:pt idx="125">
                  <c:v>Consulting</c:v>
                </c:pt>
                <c:pt idx="126">
                  <c:v>Consulting</c:v>
                </c:pt>
                <c:pt idx="127">
                  <c:v>Office Bundle</c:v>
                </c:pt>
                <c:pt idx="128">
                  <c:v>Premium Support</c:v>
                </c:pt>
                <c:pt idx="129">
                  <c:v>Standard Support</c:v>
                </c:pt>
                <c:pt idx="130">
                  <c:v>Premium Support</c:v>
                </c:pt>
                <c:pt idx="131">
                  <c:v>Consulting</c:v>
                </c:pt>
                <c:pt idx="132">
                  <c:v>Consulting</c:v>
                </c:pt>
                <c:pt idx="133">
                  <c:v>Standard Support</c:v>
                </c:pt>
                <c:pt idx="134">
                  <c:v>Office Bundle</c:v>
                </c:pt>
                <c:pt idx="135">
                  <c:v>Standard Support</c:v>
                </c:pt>
                <c:pt idx="136">
                  <c:v>Implementation</c:v>
                </c:pt>
                <c:pt idx="137">
                  <c:v>Security Package</c:v>
                </c:pt>
                <c:pt idx="138">
                  <c:v>Implementation</c:v>
                </c:pt>
                <c:pt idx="139">
                  <c:v>Standard Support</c:v>
                </c:pt>
                <c:pt idx="140">
                  <c:v>Device Package</c:v>
                </c:pt>
                <c:pt idx="141">
                  <c:v>Standard Support</c:v>
                </c:pt>
                <c:pt idx="142">
                  <c:v>Implementation</c:v>
                </c:pt>
                <c:pt idx="143">
                  <c:v>Office Bundle</c:v>
                </c:pt>
                <c:pt idx="144">
                  <c:v>Security Package</c:v>
                </c:pt>
                <c:pt idx="145">
                  <c:v>Device Package</c:v>
                </c:pt>
                <c:pt idx="146">
                  <c:v>Device Package</c:v>
                </c:pt>
                <c:pt idx="147">
                  <c:v>Standard Support</c:v>
                </c:pt>
                <c:pt idx="148">
                  <c:v>Implementation</c:v>
                </c:pt>
                <c:pt idx="149">
                  <c:v>Consulting</c:v>
                </c:pt>
                <c:pt idx="150">
                  <c:v>Premium Support</c:v>
                </c:pt>
                <c:pt idx="151">
                  <c:v>Office Bundle</c:v>
                </c:pt>
                <c:pt idx="152">
                  <c:v>Security Package</c:v>
                </c:pt>
                <c:pt idx="153">
                  <c:v>Analytics Suite</c:v>
                </c:pt>
                <c:pt idx="154">
                  <c:v>Standard Support</c:v>
                </c:pt>
                <c:pt idx="155">
                  <c:v>Implementation</c:v>
                </c:pt>
                <c:pt idx="156">
                  <c:v>Premium Support</c:v>
                </c:pt>
                <c:pt idx="157">
                  <c:v>Office Bundle</c:v>
                </c:pt>
                <c:pt idx="158">
                  <c:v>Consulting</c:v>
                </c:pt>
                <c:pt idx="159">
                  <c:v>Standard Support</c:v>
                </c:pt>
                <c:pt idx="160">
                  <c:v>Device Package</c:v>
                </c:pt>
                <c:pt idx="161">
                  <c:v>Analytics Suite</c:v>
                </c:pt>
                <c:pt idx="162">
                  <c:v>Device Package</c:v>
                </c:pt>
                <c:pt idx="163">
                  <c:v>Standard Support</c:v>
                </c:pt>
                <c:pt idx="164">
                  <c:v>Consulting</c:v>
                </c:pt>
                <c:pt idx="165">
                  <c:v>Standard Support</c:v>
                </c:pt>
                <c:pt idx="166">
                  <c:v>Premium Support</c:v>
                </c:pt>
                <c:pt idx="167">
                  <c:v>Analytics Suite</c:v>
                </c:pt>
                <c:pt idx="168">
                  <c:v>Security Package</c:v>
                </c:pt>
                <c:pt idx="169">
                  <c:v>Device Package</c:v>
                </c:pt>
                <c:pt idx="170">
                  <c:v>Cloud Platform</c:v>
                </c:pt>
                <c:pt idx="171">
                  <c:v>Security Package</c:v>
                </c:pt>
                <c:pt idx="172">
                  <c:v>Device Package</c:v>
                </c:pt>
                <c:pt idx="173">
                  <c:v>Office Bundle</c:v>
                </c:pt>
                <c:pt idx="174">
                  <c:v>Premium Support</c:v>
                </c:pt>
                <c:pt idx="175">
                  <c:v>Implementation</c:v>
                </c:pt>
                <c:pt idx="176">
                  <c:v>Implementation</c:v>
                </c:pt>
                <c:pt idx="177">
                  <c:v>Implementation</c:v>
                </c:pt>
                <c:pt idx="178">
                  <c:v>Premium Support</c:v>
                </c:pt>
                <c:pt idx="179">
                  <c:v>Device Package</c:v>
                </c:pt>
                <c:pt idx="180">
                  <c:v>Office Bundle</c:v>
                </c:pt>
                <c:pt idx="181">
                  <c:v>Consulting</c:v>
                </c:pt>
                <c:pt idx="182">
                  <c:v>Cloud Platform</c:v>
                </c:pt>
                <c:pt idx="183">
                  <c:v>Implementation</c:v>
                </c:pt>
                <c:pt idx="184">
                  <c:v>Device Package</c:v>
                </c:pt>
                <c:pt idx="185">
                  <c:v>Implementation</c:v>
                </c:pt>
                <c:pt idx="186">
                  <c:v>Office Bundle</c:v>
                </c:pt>
                <c:pt idx="187">
                  <c:v>Device Package</c:v>
                </c:pt>
                <c:pt idx="188">
                  <c:v>Device Package</c:v>
                </c:pt>
                <c:pt idx="189">
                  <c:v>Consulting</c:v>
                </c:pt>
                <c:pt idx="190">
                  <c:v>Premium Support</c:v>
                </c:pt>
                <c:pt idx="191">
                  <c:v>Standard Support</c:v>
                </c:pt>
                <c:pt idx="192">
                  <c:v>Standard Support</c:v>
                </c:pt>
                <c:pt idx="193">
                  <c:v>Security Package</c:v>
                </c:pt>
                <c:pt idx="194">
                  <c:v>Implementation</c:v>
                </c:pt>
                <c:pt idx="195">
                  <c:v>Consulting</c:v>
                </c:pt>
                <c:pt idx="196">
                  <c:v>Standard Support</c:v>
                </c:pt>
                <c:pt idx="197">
                  <c:v>Standard Support</c:v>
                </c:pt>
                <c:pt idx="198">
                  <c:v>Premium Support</c:v>
                </c:pt>
                <c:pt idx="199">
                  <c:v>Premium Support</c:v>
                </c:pt>
                <c:pt idx="200">
                  <c:v>Implementation</c:v>
                </c:pt>
                <c:pt idx="201">
                  <c:v>Analytics Suite</c:v>
                </c:pt>
                <c:pt idx="202">
                  <c:v>Analytics Suite</c:v>
                </c:pt>
                <c:pt idx="203">
                  <c:v>Office Bundle</c:v>
                </c:pt>
                <c:pt idx="204">
                  <c:v>Office Bundle</c:v>
                </c:pt>
                <c:pt idx="205">
                  <c:v>Device Package</c:v>
                </c:pt>
                <c:pt idx="206">
                  <c:v>Consulting</c:v>
                </c:pt>
                <c:pt idx="207">
                  <c:v>Cloud Platform</c:v>
                </c:pt>
                <c:pt idx="208">
                  <c:v>Device Package</c:v>
                </c:pt>
                <c:pt idx="209">
                  <c:v>Cloud Platform</c:v>
                </c:pt>
                <c:pt idx="210">
                  <c:v>Consulting</c:v>
                </c:pt>
                <c:pt idx="211">
                  <c:v>Cloud Platform</c:v>
                </c:pt>
                <c:pt idx="212">
                  <c:v>Analytics Suite</c:v>
                </c:pt>
                <c:pt idx="213">
                  <c:v>Standard Support</c:v>
                </c:pt>
                <c:pt idx="214">
                  <c:v>Implementation</c:v>
                </c:pt>
                <c:pt idx="215">
                  <c:v>Office Bundle</c:v>
                </c:pt>
                <c:pt idx="216">
                  <c:v>Analytics Suite</c:v>
                </c:pt>
                <c:pt idx="217">
                  <c:v>Implementation</c:v>
                </c:pt>
                <c:pt idx="218">
                  <c:v>Implementation</c:v>
                </c:pt>
                <c:pt idx="219">
                  <c:v>Security Package</c:v>
                </c:pt>
                <c:pt idx="220">
                  <c:v>Consulting</c:v>
                </c:pt>
                <c:pt idx="221">
                  <c:v>Office Bundle</c:v>
                </c:pt>
                <c:pt idx="222">
                  <c:v>Security Package</c:v>
                </c:pt>
                <c:pt idx="223">
                  <c:v>Premium Support</c:v>
                </c:pt>
                <c:pt idx="224">
                  <c:v>Office Bundle</c:v>
                </c:pt>
                <c:pt idx="225">
                  <c:v>Office Bundle</c:v>
                </c:pt>
                <c:pt idx="226">
                  <c:v>Cloud Platform</c:v>
                </c:pt>
                <c:pt idx="227">
                  <c:v>Device Package</c:v>
                </c:pt>
                <c:pt idx="228">
                  <c:v>Device Package</c:v>
                </c:pt>
                <c:pt idx="229">
                  <c:v>Consulting</c:v>
                </c:pt>
                <c:pt idx="230">
                  <c:v>Premium Support</c:v>
                </c:pt>
                <c:pt idx="231">
                  <c:v>Consulting</c:v>
                </c:pt>
                <c:pt idx="232">
                  <c:v>Analytics Suite</c:v>
                </c:pt>
                <c:pt idx="233">
                  <c:v>Office Bundle</c:v>
                </c:pt>
                <c:pt idx="234">
                  <c:v>Premium Support</c:v>
                </c:pt>
                <c:pt idx="235">
                  <c:v>Consulting</c:v>
                </c:pt>
                <c:pt idx="236">
                  <c:v>Device Package</c:v>
                </c:pt>
                <c:pt idx="237">
                  <c:v>Premium Support</c:v>
                </c:pt>
                <c:pt idx="238">
                  <c:v>Premium Support</c:v>
                </c:pt>
                <c:pt idx="239">
                  <c:v>Cloud Platform</c:v>
                </c:pt>
                <c:pt idx="240">
                  <c:v>Office Bundle</c:v>
                </c:pt>
                <c:pt idx="241">
                  <c:v>Office Bundle</c:v>
                </c:pt>
                <c:pt idx="242">
                  <c:v>Device Package</c:v>
                </c:pt>
                <c:pt idx="243">
                  <c:v>Premium Support</c:v>
                </c:pt>
                <c:pt idx="244">
                  <c:v>Implementation</c:v>
                </c:pt>
                <c:pt idx="245">
                  <c:v>Standard Support</c:v>
                </c:pt>
                <c:pt idx="246">
                  <c:v>Standard Support</c:v>
                </c:pt>
                <c:pt idx="247">
                  <c:v>Office Bundle</c:v>
                </c:pt>
                <c:pt idx="248">
                  <c:v>Premium Support</c:v>
                </c:pt>
                <c:pt idx="249">
                  <c:v>Device Package</c:v>
                </c:pt>
                <c:pt idx="250">
                  <c:v>Office Bundle</c:v>
                </c:pt>
                <c:pt idx="251">
                  <c:v>Implementation</c:v>
                </c:pt>
                <c:pt idx="252">
                  <c:v>Implementation</c:v>
                </c:pt>
                <c:pt idx="253">
                  <c:v>Office Bundle</c:v>
                </c:pt>
                <c:pt idx="254">
                  <c:v>Device Package</c:v>
                </c:pt>
                <c:pt idx="255">
                  <c:v>Premium Support</c:v>
                </c:pt>
                <c:pt idx="256">
                  <c:v>Implementation</c:v>
                </c:pt>
                <c:pt idx="257">
                  <c:v>Standard Support</c:v>
                </c:pt>
                <c:pt idx="258">
                  <c:v>Device Package</c:v>
                </c:pt>
                <c:pt idx="259">
                  <c:v>Standard Support</c:v>
                </c:pt>
                <c:pt idx="260">
                  <c:v>Security Package</c:v>
                </c:pt>
                <c:pt idx="261">
                  <c:v>Standard Support</c:v>
                </c:pt>
                <c:pt idx="262">
                  <c:v>Office Bundle</c:v>
                </c:pt>
                <c:pt idx="263">
                  <c:v>Cloud Platform</c:v>
                </c:pt>
                <c:pt idx="264">
                  <c:v>Device Package</c:v>
                </c:pt>
                <c:pt idx="265">
                  <c:v>Standard Support</c:v>
                </c:pt>
                <c:pt idx="266">
                  <c:v>Security Package</c:v>
                </c:pt>
                <c:pt idx="267">
                  <c:v>Implementation</c:v>
                </c:pt>
                <c:pt idx="268">
                  <c:v>Cloud Platform</c:v>
                </c:pt>
                <c:pt idx="269">
                  <c:v>Analytics Suite</c:v>
                </c:pt>
                <c:pt idx="270">
                  <c:v>Cloud Platform</c:v>
                </c:pt>
                <c:pt idx="271">
                  <c:v>Device Package</c:v>
                </c:pt>
                <c:pt idx="272">
                  <c:v>Office Bundle</c:v>
                </c:pt>
                <c:pt idx="273">
                  <c:v>Premium Support</c:v>
                </c:pt>
                <c:pt idx="274">
                  <c:v>Consulting</c:v>
                </c:pt>
                <c:pt idx="275">
                  <c:v>Implementation</c:v>
                </c:pt>
                <c:pt idx="276">
                  <c:v>Premium Support</c:v>
                </c:pt>
                <c:pt idx="277">
                  <c:v>Premium Support</c:v>
                </c:pt>
                <c:pt idx="278">
                  <c:v>Standard Support</c:v>
                </c:pt>
                <c:pt idx="279">
                  <c:v>Device Package</c:v>
                </c:pt>
                <c:pt idx="280">
                  <c:v>Implementation</c:v>
                </c:pt>
                <c:pt idx="281">
                  <c:v>Standard Support</c:v>
                </c:pt>
                <c:pt idx="282">
                  <c:v>Office Bundle</c:v>
                </c:pt>
                <c:pt idx="283">
                  <c:v>Consulting</c:v>
                </c:pt>
                <c:pt idx="284">
                  <c:v>Consulting</c:v>
                </c:pt>
                <c:pt idx="285">
                  <c:v>Consulting</c:v>
                </c:pt>
                <c:pt idx="286">
                  <c:v>Consulting</c:v>
                </c:pt>
                <c:pt idx="287">
                  <c:v>Device Package</c:v>
                </c:pt>
                <c:pt idx="288">
                  <c:v>Office Bundle</c:v>
                </c:pt>
                <c:pt idx="289">
                  <c:v>Consulting</c:v>
                </c:pt>
                <c:pt idx="290">
                  <c:v>Device Package</c:v>
                </c:pt>
                <c:pt idx="291">
                  <c:v>Device Package</c:v>
                </c:pt>
                <c:pt idx="292">
                  <c:v>Cloud Platform</c:v>
                </c:pt>
                <c:pt idx="293">
                  <c:v>Office Bundle</c:v>
                </c:pt>
                <c:pt idx="294">
                  <c:v>Analytics Suite</c:v>
                </c:pt>
                <c:pt idx="295">
                  <c:v>Device Package</c:v>
                </c:pt>
                <c:pt idx="296">
                  <c:v>Device Package</c:v>
                </c:pt>
                <c:pt idx="297">
                  <c:v>Device Package</c:v>
                </c:pt>
                <c:pt idx="298">
                  <c:v>Standard Support</c:v>
                </c:pt>
                <c:pt idx="299">
                  <c:v>Security Package</c:v>
                </c:pt>
                <c:pt idx="300">
                  <c:v>Device Package</c:v>
                </c:pt>
                <c:pt idx="301">
                  <c:v>Office Bundle</c:v>
                </c:pt>
                <c:pt idx="302">
                  <c:v>Implementation</c:v>
                </c:pt>
                <c:pt idx="303">
                  <c:v>Implementation</c:v>
                </c:pt>
                <c:pt idx="304">
                  <c:v>Implementation</c:v>
                </c:pt>
                <c:pt idx="305">
                  <c:v>Security Package</c:v>
                </c:pt>
                <c:pt idx="306">
                  <c:v>Office Bundle</c:v>
                </c:pt>
                <c:pt idx="307">
                  <c:v>Device Package</c:v>
                </c:pt>
                <c:pt idx="308">
                  <c:v>Implementation</c:v>
                </c:pt>
                <c:pt idx="309">
                  <c:v>Security Package</c:v>
                </c:pt>
                <c:pt idx="310">
                  <c:v>Security Package</c:v>
                </c:pt>
                <c:pt idx="311">
                  <c:v>Cloud Platform</c:v>
                </c:pt>
                <c:pt idx="312">
                  <c:v>Analytics Suite</c:v>
                </c:pt>
                <c:pt idx="313">
                  <c:v>Premium Support</c:v>
                </c:pt>
                <c:pt idx="314">
                  <c:v>Office Bundle</c:v>
                </c:pt>
                <c:pt idx="315">
                  <c:v>Standard Support</c:v>
                </c:pt>
                <c:pt idx="316">
                  <c:v>Device Package</c:v>
                </c:pt>
                <c:pt idx="317">
                  <c:v>Analytics Suite</c:v>
                </c:pt>
                <c:pt idx="318">
                  <c:v>Implementation</c:v>
                </c:pt>
                <c:pt idx="319">
                  <c:v>Implementation</c:v>
                </c:pt>
                <c:pt idx="320">
                  <c:v>Device Package</c:v>
                </c:pt>
                <c:pt idx="321">
                  <c:v>Standard Support</c:v>
                </c:pt>
                <c:pt idx="322">
                  <c:v>Device Package</c:v>
                </c:pt>
                <c:pt idx="323">
                  <c:v>Analytics Suite</c:v>
                </c:pt>
                <c:pt idx="324">
                  <c:v>Premium Support</c:v>
                </c:pt>
                <c:pt idx="325">
                  <c:v>Device Package</c:v>
                </c:pt>
                <c:pt idx="326">
                  <c:v>Consulting</c:v>
                </c:pt>
                <c:pt idx="327">
                  <c:v>Office Bundle</c:v>
                </c:pt>
                <c:pt idx="328">
                  <c:v>Implementation</c:v>
                </c:pt>
                <c:pt idx="329">
                  <c:v>Implementation</c:v>
                </c:pt>
                <c:pt idx="330">
                  <c:v>Implementation</c:v>
                </c:pt>
                <c:pt idx="331">
                  <c:v>Implementation</c:v>
                </c:pt>
                <c:pt idx="332">
                  <c:v>Standard Support</c:v>
                </c:pt>
                <c:pt idx="333">
                  <c:v>Analytics Suite</c:v>
                </c:pt>
                <c:pt idx="334">
                  <c:v>Standard Support</c:v>
                </c:pt>
                <c:pt idx="335">
                  <c:v>Implementation</c:v>
                </c:pt>
                <c:pt idx="336">
                  <c:v>Premium Support</c:v>
                </c:pt>
                <c:pt idx="337">
                  <c:v>Standard Support</c:v>
                </c:pt>
                <c:pt idx="338">
                  <c:v>Device Package</c:v>
                </c:pt>
                <c:pt idx="339">
                  <c:v>Analytics Suite</c:v>
                </c:pt>
                <c:pt idx="340">
                  <c:v>Cloud Platform</c:v>
                </c:pt>
                <c:pt idx="341">
                  <c:v>Cloud Platform</c:v>
                </c:pt>
                <c:pt idx="342">
                  <c:v>Security Package</c:v>
                </c:pt>
                <c:pt idx="343">
                  <c:v>Implementation</c:v>
                </c:pt>
                <c:pt idx="344">
                  <c:v>Device Package</c:v>
                </c:pt>
                <c:pt idx="345">
                  <c:v>Consulting</c:v>
                </c:pt>
                <c:pt idx="346">
                  <c:v>Device Package</c:v>
                </c:pt>
                <c:pt idx="347">
                  <c:v>Implementation</c:v>
                </c:pt>
                <c:pt idx="348">
                  <c:v>Implementation</c:v>
                </c:pt>
                <c:pt idx="349">
                  <c:v>Premium Support</c:v>
                </c:pt>
                <c:pt idx="350">
                  <c:v>Office Bundle</c:v>
                </c:pt>
                <c:pt idx="351">
                  <c:v>Cloud Platform</c:v>
                </c:pt>
                <c:pt idx="352">
                  <c:v>Standard Support</c:v>
                </c:pt>
                <c:pt idx="353">
                  <c:v>Device Package</c:v>
                </c:pt>
                <c:pt idx="354">
                  <c:v>Premium Support</c:v>
                </c:pt>
                <c:pt idx="355">
                  <c:v>Standard Support</c:v>
                </c:pt>
                <c:pt idx="356">
                  <c:v>Cloud Platform</c:v>
                </c:pt>
                <c:pt idx="357">
                  <c:v>Standard Support</c:v>
                </c:pt>
                <c:pt idx="358">
                  <c:v>Premium Support</c:v>
                </c:pt>
                <c:pt idx="359">
                  <c:v>Implementation</c:v>
                </c:pt>
                <c:pt idx="360">
                  <c:v>Cloud Platform</c:v>
                </c:pt>
                <c:pt idx="361">
                  <c:v>Device Package</c:v>
                </c:pt>
                <c:pt idx="362">
                  <c:v>Office Bundle</c:v>
                </c:pt>
                <c:pt idx="363">
                  <c:v>Analytics Suite</c:v>
                </c:pt>
                <c:pt idx="364">
                  <c:v>Premium Support</c:v>
                </c:pt>
                <c:pt idx="365">
                  <c:v>Consulting</c:v>
                </c:pt>
                <c:pt idx="366">
                  <c:v>Office Bundle</c:v>
                </c:pt>
                <c:pt idx="367">
                  <c:v>Implementation</c:v>
                </c:pt>
                <c:pt idx="368">
                  <c:v>Device Package</c:v>
                </c:pt>
                <c:pt idx="369">
                  <c:v>Device Package</c:v>
                </c:pt>
                <c:pt idx="370">
                  <c:v>Premium Support</c:v>
                </c:pt>
                <c:pt idx="371">
                  <c:v>Office Bundle</c:v>
                </c:pt>
                <c:pt idx="372">
                  <c:v>Analytics Suite</c:v>
                </c:pt>
                <c:pt idx="373">
                  <c:v>Analytics Suite</c:v>
                </c:pt>
                <c:pt idx="374">
                  <c:v>Premium Support</c:v>
                </c:pt>
                <c:pt idx="375">
                  <c:v>Cloud Platform</c:v>
                </c:pt>
                <c:pt idx="376">
                  <c:v>Standard Support</c:v>
                </c:pt>
                <c:pt idx="377">
                  <c:v>Device Package</c:v>
                </c:pt>
                <c:pt idx="378">
                  <c:v>Standard Support</c:v>
                </c:pt>
                <c:pt idx="379">
                  <c:v>Implementation</c:v>
                </c:pt>
                <c:pt idx="380">
                  <c:v>Standard Support</c:v>
                </c:pt>
                <c:pt idx="381">
                  <c:v>Office Bundle</c:v>
                </c:pt>
                <c:pt idx="382">
                  <c:v>Consulting</c:v>
                </c:pt>
                <c:pt idx="383">
                  <c:v>Analytics Suite</c:v>
                </c:pt>
                <c:pt idx="384">
                  <c:v>Implementation</c:v>
                </c:pt>
                <c:pt idx="385">
                  <c:v>Cloud Platform</c:v>
                </c:pt>
                <c:pt idx="386">
                  <c:v>Office Bundle</c:v>
                </c:pt>
                <c:pt idx="387">
                  <c:v>Consulting</c:v>
                </c:pt>
                <c:pt idx="388">
                  <c:v>Premium Support</c:v>
                </c:pt>
                <c:pt idx="389">
                  <c:v>Implementation</c:v>
                </c:pt>
                <c:pt idx="390">
                  <c:v>Standard Support</c:v>
                </c:pt>
                <c:pt idx="391">
                  <c:v>Implementation</c:v>
                </c:pt>
                <c:pt idx="392">
                  <c:v>Premium Support</c:v>
                </c:pt>
                <c:pt idx="393">
                  <c:v>Device Package</c:v>
                </c:pt>
                <c:pt idx="394">
                  <c:v>Office Bundle</c:v>
                </c:pt>
                <c:pt idx="395">
                  <c:v>Office Bundle</c:v>
                </c:pt>
                <c:pt idx="396">
                  <c:v>Consulting</c:v>
                </c:pt>
                <c:pt idx="397">
                  <c:v>Consulting</c:v>
                </c:pt>
                <c:pt idx="398">
                  <c:v>Implementation</c:v>
                </c:pt>
                <c:pt idx="399">
                  <c:v>Implementation</c:v>
                </c:pt>
                <c:pt idx="400">
                  <c:v>Standard Support</c:v>
                </c:pt>
                <c:pt idx="401">
                  <c:v>Analytics Suite</c:v>
                </c:pt>
                <c:pt idx="402">
                  <c:v>Cloud Platform</c:v>
                </c:pt>
                <c:pt idx="403">
                  <c:v>Standard Support</c:v>
                </c:pt>
                <c:pt idx="404">
                  <c:v>Premium Support</c:v>
                </c:pt>
                <c:pt idx="405">
                  <c:v>Office Bundle</c:v>
                </c:pt>
                <c:pt idx="406">
                  <c:v>Standard Support</c:v>
                </c:pt>
                <c:pt idx="407">
                  <c:v>Consulting</c:v>
                </c:pt>
                <c:pt idx="408">
                  <c:v>Premium Support</c:v>
                </c:pt>
                <c:pt idx="409">
                  <c:v>Standard Support</c:v>
                </c:pt>
                <c:pt idx="410">
                  <c:v>Standard Support</c:v>
                </c:pt>
                <c:pt idx="411">
                  <c:v>Security Package</c:v>
                </c:pt>
                <c:pt idx="412">
                  <c:v>Premium Support</c:v>
                </c:pt>
                <c:pt idx="413">
                  <c:v>Standard Support</c:v>
                </c:pt>
                <c:pt idx="414">
                  <c:v>Office Bundle</c:v>
                </c:pt>
                <c:pt idx="415">
                  <c:v>Implementation</c:v>
                </c:pt>
                <c:pt idx="416">
                  <c:v>Cloud Platform</c:v>
                </c:pt>
                <c:pt idx="417">
                  <c:v>Device Package</c:v>
                </c:pt>
                <c:pt idx="418">
                  <c:v>Standard Support</c:v>
                </c:pt>
                <c:pt idx="419">
                  <c:v>Implementation</c:v>
                </c:pt>
                <c:pt idx="420">
                  <c:v>Device Package</c:v>
                </c:pt>
                <c:pt idx="421">
                  <c:v>Security Package</c:v>
                </c:pt>
                <c:pt idx="422">
                  <c:v>Device Package</c:v>
                </c:pt>
                <c:pt idx="423">
                  <c:v>Standard Support</c:v>
                </c:pt>
                <c:pt idx="424">
                  <c:v>Premium Support</c:v>
                </c:pt>
                <c:pt idx="425">
                  <c:v>Analytics Suite</c:v>
                </c:pt>
                <c:pt idx="426">
                  <c:v>Premium Support</c:v>
                </c:pt>
                <c:pt idx="427">
                  <c:v>Consulting</c:v>
                </c:pt>
                <c:pt idx="428">
                  <c:v>Premium Support</c:v>
                </c:pt>
                <c:pt idx="429">
                  <c:v>Cloud Platform</c:v>
                </c:pt>
                <c:pt idx="430">
                  <c:v>Premium Support</c:v>
                </c:pt>
                <c:pt idx="431">
                  <c:v>Analytics Suite</c:v>
                </c:pt>
                <c:pt idx="432">
                  <c:v>Office Bundle</c:v>
                </c:pt>
                <c:pt idx="433">
                  <c:v>Premium Support</c:v>
                </c:pt>
                <c:pt idx="434">
                  <c:v>Device Package</c:v>
                </c:pt>
                <c:pt idx="435">
                  <c:v>Office Bundle</c:v>
                </c:pt>
                <c:pt idx="436">
                  <c:v>Analytics Suite</c:v>
                </c:pt>
                <c:pt idx="437">
                  <c:v>Premium Support</c:v>
                </c:pt>
                <c:pt idx="438">
                  <c:v>Premium Support</c:v>
                </c:pt>
                <c:pt idx="439">
                  <c:v>Premium Support</c:v>
                </c:pt>
                <c:pt idx="440">
                  <c:v>Office Bundle</c:v>
                </c:pt>
                <c:pt idx="441">
                  <c:v>Office Bundle</c:v>
                </c:pt>
                <c:pt idx="442">
                  <c:v>Office Bundle</c:v>
                </c:pt>
                <c:pt idx="443">
                  <c:v>Standard Support</c:v>
                </c:pt>
                <c:pt idx="444">
                  <c:v>Consulting</c:v>
                </c:pt>
                <c:pt idx="445">
                  <c:v>Security Package</c:v>
                </c:pt>
                <c:pt idx="446">
                  <c:v>Security Package</c:v>
                </c:pt>
                <c:pt idx="447">
                  <c:v>Office Bundle</c:v>
                </c:pt>
                <c:pt idx="448">
                  <c:v>Implementation</c:v>
                </c:pt>
                <c:pt idx="449">
                  <c:v>Consulting</c:v>
                </c:pt>
                <c:pt idx="450">
                  <c:v>Office Bundle</c:v>
                </c:pt>
                <c:pt idx="451">
                  <c:v>Implementation</c:v>
                </c:pt>
                <c:pt idx="452">
                  <c:v>Consulting</c:v>
                </c:pt>
                <c:pt idx="453">
                  <c:v>Office Bundle</c:v>
                </c:pt>
                <c:pt idx="454">
                  <c:v>Device Package</c:v>
                </c:pt>
                <c:pt idx="455">
                  <c:v>Implementation</c:v>
                </c:pt>
                <c:pt idx="456">
                  <c:v>Cloud Platform</c:v>
                </c:pt>
                <c:pt idx="457">
                  <c:v>Premium Support</c:v>
                </c:pt>
                <c:pt idx="458">
                  <c:v>Cloud Platform</c:v>
                </c:pt>
                <c:pt idx="459">
                  <c:v>Standard Support</c:v>
                </c:pt>
                <c:pt idx="460">
                  <c:v>Standard Support</c:v>
                </c:pt>
                <c:pt idx="461">
                  <c:v>Implementation</c:v>
                </c:pt>
                <c:pt idx="462">
                  <c:v>Office Bundle</c:v>
                </c:pt>
                <c:pt idx="463">
                  <c:v>Cloud Platform</c:v>
                </c:pt>
                <c:pt idx="464">
                  <c:v>Implementation</c:v>
                </c:pt>
                <c:pt idx="465">
                  <c:v>Implementation</c:v>
                </c:pt>
                <c:pt idx="466">
                  <c:v>Office Bundle</c:v>
                </c:pt>
                <c:pt idx="467">
                  <c:v>Cloud Platform</c:v>
                </c:pt>
                <c:pt idx="468">
                  <c:v>Office Bundle</c:v>
                </c:pt>
                <c:pt idx="469">
                  <c:v>Security Package</c:v>
                </c:pt>
                <c:pt idx="470">
                  <c:v>Office Bundle</c:v>
                </c:pt>
                <c:pt idx="471">
                  <c:v>Analytics Suite</c:v>
                </c:pt>
                <c:pt idx="472">
                  <c:v>Device Package</c:v>
                </c:pt>
                <c:pt idx="473">
                  <c:v>Device Package</c:v>
                </c:pt>
                <c:pt idx="474">
                  <c:v>Standard Support</c:v>
                </c:pt>
                <c:pt idx="475">
                  <c:v>Premium Support</c:v>
                </c:pt>
                <c:pt idx="476">
                  <c:v>Premium Support</c:v>
                </c:pt>
                <c:pt idx="477">
                  <c:v>Standard Support</c:v>
                </c:pt>
                <c:pt idx="478">
                  <c:v>Analytics Suite</c:v>
                </c:pt>
                <c:pt idx="479">
                  <c:v>Implementation</c:v>
                </c:pt>
                <c:pt idx="480">
                  <c:v>Analytics Suite</c:v>
                </c:pt>
                <c:pt idx="481">
                  <c:v>Standard Support</c:v>
                </c:pt>
                <c:pt idx="482">
                  <c:v>Analytics Suite</c:v>
                </c:pt>
                <c:pt idx="483">
                  <c:v>Office Bundle</c:v>
                </c:pt>
                <c:pt idx="484">
                  <c:v>Standard Support</c:v>
                </c:pt>
                <c:pt idx="485">
                  <c:v>Device Package</c:v>
                </c:pt>
                <c:pt idx="486">
                  <c:v>Cloud Platform</c:v>
                </c:pt>
                <c:pt idx="487">
                  <c:v>Consulting</c:v>
                </c:pt>
                <c:pt idx="488">
                  <c:v>Office Bundle</c:v>
                </c:pt>
                <c:pt idx="489">
                  <c:v>Premium Support</c:v>
                </c:pt>
                <c:pt idx="490">
                  <c:v>Implementation</c:v>
                </c:pt>
                <c:pt idx="491">
                  <c:v>Standard Support</c:v>
                </c:pt>
                <c:pt idx="492">
                  <c:v>Analytics Suite</c:v>
                </c:pt>
                <c:pt idx="493">
                  <c:v>Security Package</c:v>
                </c:pt>
                <c:pt idx="494">
                  <c:v>Premium Support</c:v>
                </c:pt>
                <c:pt idx="495">
                  <c:v>Premium Support</c:v>
                </c:pt>
                <c:pt idx="496">
                  <c:v>Security Package</c:v>
                </c:pt>
                <c:pt idx="497">
                  <c:v>Premium Support</c:v>
                </c:pt>
                <c:pt idx="498">
                  <c:v>Premium Support</c:v>
                </c:pt>
                <c:pt idx="499">
                  <c:v>Cloud Platform</c:v>
                </c:pt>
                <c:pt idx="500">
                  <c:v>Premium Support</c:v>
                </c:pt>
                <c:pt idx="501">
                  <c:v>Device Package</c:v>
                </c:pt>
                <c:pt idx="502">
                  <c:v>Security Package</c:v>
                </c:pt>
                <c:pt idx="503">
                  <c:v>Cloud Platform</c:v>
                </c:pt>
                <c:pt idx="504">
                  <c:v>Implementation</c:v>
                </c:pt>
                <c:pt idx="505">
                  <c:v>Office Bundle</c:v>
                </c:pt>
                <c:pt idx="506">
                  <c:v>Premium Support</c:v>
                </c:pt>
                <c:pt idx="507">
                  <c:v>Standard Support</c:v>
                </c:pt>
                <c:pt idx="508">
                  <c:v>Implementation</c:v>
                </c:pt>
                <c:pt idx="509">
                  <c:v>Implementation</c:v>
                </c:pt>
                <c:pt idx="510">
                  <c:v>Analytics Suite</c:v>
                </c:pt>
                <c:pt idx="511">
                  <c:v>Security Package</c:v>
                </c:pt>
                <c:pt idx="512">
                  <c:v>Security Package</c:v>
                </c:pt>
                <c:pt idx="513">
                  <c:v>Cloud Platform</c:v>
                </c:pt>
                <c:pt idx="514">
                  <c:v>Standard Support</c:v>
                </c:pt>
                <c:pt idx="515">
                  <c:v>Consulting</c:v>
                </c:pt>
                <c:pt idx="516">
                  <c:v>Standard Support</c:v>
                </c:pt>
                <c:pt idx="517">
                  <c:v>Standard Support</c:v>
                </c:pt>
                <c:pt idx="518">
                  <c:v>Cloud Platform</c:v>
                </c:pt>
                <c:pt idx="519">
                  <c:v>Analytics Suite</c:v>
                </c:pt>
                <c:pt idx="520">
                  <c:v>Premium Support</c:v>
                </c:pt>
                <c:pt idx="521">
                  <c:v>Office Bundle</c:v>
                </c:pt>
                <c:pt idx="522">
                  <c:v>Standard Support</c:v>
                </c:pt>
                <c:pt idx="523">
                  <c:v>Security Package</c:v>
                </c:pt>
                <c:pt idx="524">
                  <c:v>Analytics Suite</c:v>
                </c:pt>
                <c:pt idx="525">
                  <c:v>Analytics Suite</c:v>
                </c:pt>
                <c:pt idx="526">
                  <c:v>Premium Support</c:v>
                </c:pt>
                <c:pt idx="527">
                  <c:v>Implementation</c:v>
                </c:pt>
                <c:pt idx="528">
                  <c:v>Implementation</c:v>
                </c:pt>
                <c:pt idx="529">
                  <c:v>Device Package</c:v>
                </c:pt>
                <c:pt idx="530">
                  <c:v>Analytics Suite</c:v>
                </c:pt>
                <c:pt idx="531">
                  <c:v>Security Package</c:v>
                </c:pt>
                <c:pt idx="532">
                  <c:v>Analytics Suite</c:v>
                </c:pt>
                <c:pt idx="533">
                  <c:v>Device Package</c:v>
                </c:pt>
                <c:pt idx="534">
                  <c:v>Office Bundle</c:v>
                </c:pt>
                <c:pt idx="535">
                  <c:v>Cloud Platform</c:v>
                </c:pt>
                <c:pt idx="536">
                  <c:v>Security Package</c:v>
                </c:pt>
                <c:pt idx="537">
                  <c:v>Implementation</c:v>
                </c:pt>
                <c:pt idx="538">
                  <c:v>Implementation</c:v>
                </c:pt>
                <c:pt idx="539">
                  <c:v>Implementation</c:v>
                </c:pt>
                <c:pt idx="540">
                  <c:v>Implementation</c:v>
                </c:pt>
                <c:pt idx="541">
                  <c:v>Device Package</c:v>
                </c:pt>
                <c:pt idx="542">
                  <c:v>Implementation</c:v>
                </c:pt>
                <c:pt idx="543">
                  <c:v>Standard Support</c:v>
                </c:pt>
                <c:pt idx="544">
                  <c:v>Standard Support</c:v>
                </c:pt>
                <c:pt idx="545">
                  <c:v>Security Package</c:v>
                </c:pt>
                <c:pt idx="546">
                  <c:v>Office Bundle</c:v>
                </c:pt>
                <c:pt idx="547">
                  <c:v>Standard Support</c:v>
                </c:pt>
                <c:pt idx="548">
                  <c:v>Device Package</c:v>
                </c:pt>
                <c:pt idx="549">
                  <c:v>Analytics Suite</c:v>
                </c:pt>
                <c:pt idx="550">
                  <c:v>Analytics Suite</c:v>
                </c:pt>
                <c:pt idx="551">
                  <c:v>Cloud Platform</c:v>
                </c:pt>
                <c:pt idx="552">
                  <c:v>Device Package</c:v>
                </c:pt>
                <c:pt idx="553">
                  <c:v>Consulting</c:v>
                </c:pt>
                <c:pt idx="554">
                  <c:v>Premium Support</c:v>
                </c:pt>
                <c:pt idx="555">
                  <c:v>Device Package</c:v>
                </c:pt>
                <c:pt idx="556">
                  <c:v>Premium Support</c:v>
                </c:pt>
                <c:pt idx="557">
                  <c:v>Standard Support</c:v>
                </c:pt>
                <c:pt idx="558">
                  <c:v>Implementation</c:v>
                </c:pt>
                <c:pt idx="559">
                  <c:v>Implementation</c:v>
                </c:pt>
                <c:pt idx="560">
                  <c:v>Standard Support</c:v>
                </c:pt>
                <c:pt idx="561">
                  <c:v>Office Bundle</c:v>
                </c:pt>
                <c:pt idx="562">
                  <c:v>Consulting</c:v>
                </c:pt>
                <c:pt idx="563">
                  <c:v>Premium Support</c:v>
                </c:pt>
                <c:pt idx="564">
                  <c:v>Consulting</c:v>
                </c:pt>
                <c:pt idx="565">
                  <c:v>Standard Support</c:v>
                </c:pt>
                <c:pt idx="566">
                  <c:v>Cloud Platform</c:v>
                </c:pt>
                <c:pt idx="567">
                  <c:v>Consulting</c:v>
                </c:pt>
                <c:pt idx="568">
                  <c:v>Consulting</c:v>
                </c:pt>
                <c:pt idx="569">
                  <c:v>Cloud Platform</c:v>
                </c:pt>
                <c:pt idx="570">
                  <c:v>Standard Support</c:v>
                </c:pt>
                <c:pt idx="571">
                  <c:v>Cloud Platform</c:v>
                </c:pt>
                <c:pt idx="572">
                  <c:v>Standard Support</c:v>
                </c:pt>
                <c:pt idx="573">
                  <c:v>Implementation</c:v>
                </c:pt>
                <c:pt idx="574">
                  <c:v>Consulting</c:v>
                </c:pt>
                <c:pt idx="575">
                  <c:v>Cloud Platform</c:v>
                </c:pt>
                <c:pt idx="576">
                  <c:v>Office Bundle</c:v>
                </c:pt>
                <c:pt idx="577">
                  <c:v>Device Package</c:v>
                </c:pt>
                <c:pt idx="578">
                  <c:v>Cloud Platform</c:v>
                </c:pt>
                <c:pt idx="579">
                  <c:v>Office Bundle</c:v>
                </c:pt>
                <c:pt idx="580">
                  <c:v>Consulting</c:v>
                </c:pt>
                <c:pt idx="581">
                  <c:v>Device Package</c:v>
                </c:pt>
                <c:pt idx="582">
                  <c:v>Premium Support</c:v>
                </c:pt>
                <c:pt idx="583">
                  <c:v>Office Bundle</c:v>
                </c:pt>
                <c:pt idx="584">
                  <c:v>Implementation</c:v>
                </c:pt>
                <c:pt idx="585">
                  <c:v>Consulting</c:v>
                </c:pt>
                <c:pt idx="586">
                  <c:v>Device Package</c:v>
                </c:pt>
                <c:pt idx="587">
                  <c:v>Device Package</c:v>
                </c:pt>
                <c:pt idx="588">
                  <c:v>Cloud Platform</c:v>
                </c:pt>
                <c:pt idx="589">
                  <c:v>Implementation</c:v>
                </c:pt>
                <c:pt idx="590">
                  <c:v>Standard Support</c:v>
                </c:pt>
                <c:pt idx="591">
                  <c:v>Office Bundle</c:v>
                </c:pt>
                <c:pt idx="592">
                  <c:v>Consulting</c:v>
                </c:pt>
                <c:pt idx="593">
                  <c:v>Device Package</c:v>
                </c:pt>
                <c:pt idx="594">
                  <c:v>Premium Support</c:v>
                </c:pt>
                <c:pt idx="595">
                  <c:v>Device Package</c:v>
                </c:pt>
                <c:pt idx="596">
                  <c:v>Device Package</c:v>
                </c:pt>
                <c:pt idx="597">
                  <c:v>Analytics Suite</c:v>
                </c:pt>
                <c:pt idx="598">
                  <c:v>Premium Support</c:v>
                </c:pt>
                <c:pt idx="599">
                  <c:v>Premium Support</c:v>
                </c:pt>
                <c:pt idx="600">
                  <c:v>Security Package</c:v>
                </c:pt>
                <c:pt idx="601">
                  <c:v>Cloud Platform</c:v>
                </c:pt>
                <c:pt idx="602">
                  <c:v>Analytics Suite</c:v>
                </c:pt>
                <c:pt idx="603">
                  <c:v>Implementation</c:v>
                </c:pt>
                <c:pt idx="604">
                  <c:v>Consulting</c:v>
                </c:pt>
                <c:pt idx="605">
                  <c:v>Premium Support</c:v>
                </c:pt>
                <c:pt idx="606">
                  <c:v>Device Package</c:v>
                </c:pt>
                <c:pt idx="607">
                  <c:v>Cloud Platform</c:v>
                </c:pt>
                <c:pt idx="608">
                  <c:v>Standard Support</c:v>
                </c:pt>
                <c:pt idx="609">
                  <c:v>Security Package</c:v>
                </c:pt>
                <c:pt idx="610">
                  <c:v>Office Bundle</c:v>
                </c:pt>
                <c:pt idx="611">
                  <c:v>Device Package</c:v>
                </c:pt>
                <c:pt idx="612">
                  <c:v>Standard Support</c:v>
                </c:pt>
                <c:pt idx="613">
                  <c:v>Device Package</c:v>
                </c:pt>
                <c:pt idx="614">
                  <c:v>Implementation</c:v>
                </c:pt>
                <c:pt idx="615">
                  <c:v>Office Bundle</c:v>
                </c:pt>
                <c:pt idx="616">
                  <c:v>Device Package</c:v>
                </c:pt>
                <c:pt idx="617">
                  <c:v>Office Bundle</c:v>
                </c:pt>
                <c:pt idx="618">
                  <c:v>Implementation</c:v>
                </c:pt>
                <c:pt idx="619">
                  <c:v>Device Package</c:v>
                </c:pt>
                <c:pt idx="620">
                  <c:v>Consulting</c:v>
                </c:pt>
                <c:pt idx="621">
                  <c:v>Standard Support</c:v>
                </c:pt>
                <c:pt idx="622">
                  <c:v>Analytics Suite</c:v>
                </c:pt>
                <c:pt idx="623">
                  <c:v>Implementation</c:v>
                </c:pt>
                <c:pt idx="624">
                  <c:v>Cloud Platform</c:v>
                </c:pt>
                <c:pt idx="625">
                  <c:v>Device Package</c:v>
                </c:pt>
                <c:pt idx="626">
                  <c:v>Device Package</c:v>
                </c:pt>
                <c:pt idx="627">
                  <c:v>Office Bundle</c:v>
                </c:pt>
                <c:pt idx="628">
                  <c:v>Office Bundle</c:v>
                </c:pt>
                <c:pt idx="629">
                  <c:v>Device Package</c:v>
                </c:pt>
                <c:pt idx="630">
                  <c:v>Standard Support</c:v>
                </c:pt>
                <c:pt idx="631">
                  <c:v>Office Bundle</c:v>
                </c:pt>
                <c:pt idx="632">
                  <c:v>Consulting</c:v>
                </c:pt>
                <c:pt idx="633">
                  <c:v>Office Bundle</c:v>
                </c:pt>
                <c:pt idx="634">
                  <c:v>Premium Support</c:v>
                </c:pt>
                <c:pt idx="635">
                  <c:v>Consulting</c:v>
                </c:pt>
                <c:pt idx="636">
                  <c:v>Device Package</c:v>
                </c:pt>
                <c:pt idx="637">
                  <c:v>Standard Support</c:v>
                </c:pt>
                <c:pt idx="638">
                  <c:v>Premium Support</c:v>
                </c:pt>
                <c:pt idx="639">
                  <c:v>Analytics Suite</c:v>
                </c:pt>
                <c:pt idx="640">
                  <c:v>Standard Support</c:v>
                </c:pt>
                <c:pt idx="641">
                  <c:v>Security Package</c:v>
                </c:pt>
                <c:pt idx="642">
                  <c:v>Cloud Platform</c:v>
                </c:pt>
                <c:pt idx="643">
                  <c:v>Office Bundle</c:v>
                </c:pt>
                <c:pt idx="644">
                  <c:v>Implementation</c:v>
                </c:pt>
                <c:pt idx="645">
                  <c:v>Consulting</c:v>
                </c:pt>
                <c:pt idx="646">
                  <c:v>Consulting</c:v>
                </c:pt>
                <c:pt idx="647">
                  <c:v>Office Bundle</c:v>
                </c:pt>
                <c:pt idx="648">
                  <c:v>Office Bundle</c:v>
                </c:pt>
                <c:pt idx="649">
                  <c:v>Device Package</c:v>
                </c:pt>
                <c:pt idx="650">
                  <c:v>Implementation</c:v>
                </c:pt>
                <c:pt idx="651">
                  <c:v>Standard Support</c:v>
                </c:pt>
                <c:pt idx="652">
                  <c:v>Device Package</c:v>
                </c:pt>
                <c:pt idx="653">
                  <c:v>Cloud Platform</c:v>
                </c:pt>
                <c:pt idx="654">
                  <c:v>Premium Support</c:v>
                </c:pt>
                <c:pt idx="655">
                  <c:v>Consulting</c:v>
                </c:pt>
                <c:pt idx="656">
                  <c:v>Consulting</c:v>
                </c:pt>
                <c:pt idx="657">
                  <c:v>Implementation</c:v>
                </c:pt>
                <c:pt idx="658">
                  <c:v>Security Package</c:v>
                </c:pt>
                <c:pt idx="659">
                  <c:v>Device Package</c:v>
                </c:pt>
                <c:pt idx="660">
                  <c:v>Standard Support</c:v>
                </c:pt>
                <c:pt idx="661">
                  <c:v>Consulting</c:v>
                </c:pt>
                <c:pt idx="662">
                  <c:v>Standard Support</c:v>
                </c:pt>
                <c:pt idx="663">
                  <c:v>Cloud Platform</c:v>
                </c:pt>
                <c:pt idx="664">
                  <c:v>Device Package</c:v>
                </c:pt>
                <c:pt idx="665">
                  <c:v>Office Bundle</c:v>
                </c:pt>
                <c:pt idx="666">
                  <c:v>Cloud Platform</c:v>
                </c:pt>
                <c:pt idx="667">
                  <c:v>Standard Support</c:v>
                </c:pt>
                <c:pt idx="668">
                  <c:v>Implementation</c:v>
                </c:pt>
                <c:pt idx="669">
                  <c:v>Analytics Suite</c:v>
                </c:pt>
                <c:pt idx="670">
                  <c:v>Implementation</c:v>
                </c:pt>
                <c:pt idx="671">
                  <c:v>Security Package</c:v>
                </c:pt>
                <c:pt idx="672">
                  <c:v>Consulting</c:v>
                </c:pt>
                <c:pt idx="673">
                  <c:v>Device Package</c:v>
                </c:pt>
                <c:pt idx="674">
                  <c:v>Security Package</c:v>
                </c:pt>
                <c:pt idx="675">
                  <c:v>Standard Support</c:v>
                </c:pt>
                <c:pt idx="676">
                  <c:v>Standard Support</c:v>
                </c:pt>
                <c:pt idx="677">
                  <c:v>Standard Support</c:v>
                </c:pt>
                <c:pt idx="678">
                  <c:v>Office Bundle</c:v>
                </c:pt>
                <c:pt idx="679">
                  <c:v>Standard Support</c:v>
                </c:pt>
                <c:pt idx="680">
                  <c:v>Analytics Suite</c:v>
                </c:pt>
                <c:pt idx="681">
                  <c:v>Security Package</c:v>
                </c:pt>
                <c:pt idx="682">
                  <c:v>Premium Support</c:v>
                </c:pt>
                <c:pt idx="683">
                  <c:v>Implementation</c:v>
                </c:pt>
                <c:pt idx="684">
                  <c:v>Device Package</c:v>
                </c:pt>
                <c:pt idx="685">
                  <c:v>Office Bundle</c:v>
                </c:pt>
                <c:pt idx="686">
                  <c:v>Office Bundle</c:v>
                </c:pt>
                <c:pt idx="687">
                  <c:v>Standard Support</c:v>
                </c:pt>
                <c:pt idx="688">
                  <c:v>Cloud Platform</c:v>
                </c:pt>
                <c:pt idx="689">
                  <c:v>Office Bundle</c:v>
                </c:pt>
                <c:pt idx="690">
                  <c:v>Office Bundle</c:v>
                </c:pt>
                <c:pt idx="691">
                  <c:v>Implementation</c:v>
                </c:pt>
                <c:pt idx="692">
                  <c:v>Standard Support</c:v>
                </c:pt>
                <c:pt idx="693">
                  <c:v>Analytics Suite</c:v>
                </c:pt>
                <c:pt idx="694">
                  <c:v>Implementation</c:v>
                </c:pt>
                <c:pt idx="695">
                  <c:v>Cloud Platform</c:v>
                </c:pt>
                <c:pt idx="696">
                  <c:v>Cloud Platform</c:v>
                </c:pt>
                <c:pt idx="697">
                  <c:v>Security Package</c:v>
                </c:pt>
                <c:pt idx="698">
                  <c:v>Security Package</c:v>
                </c:pt>
                <c:pt idx="699">
                  <c:v>Premium Support</c:v>
                </c:pt>
                <c:pt idx="700">
                  <c:v>Cloud Platform</c:v>
                </c:pt>
                <c:pt idx="701">
                  <c:v>Implementation</c:v>
                </c:pt>
                <c:pt idx="702">
                  <c:v>Implementation</c:v>
                </c:pt>
                <c:pt idx="703">
                  <c:v>Cloud Platform</c:v>
                </c:pt>
                <c:pt idx="704">
                  <c:v>Office Bundle</c:v>
                </c:pt>
                <c:pt idx="705">
                  <c:v>Security Package</c:v>
                </c:pt>
                <c:pt idx="706">
                  <c:v>Office Bundle</c:v>
                </c:pt>
                <c:pt idx="707">
                  <c:v>Standard Support</c:v>
                </c:pt>
                <c:pt idx="708">
                  <c:v>Device Package</c:v>
                </c:pt>
                <c:pt idx="709">
                  <c:v>Consulting</c:v>
                </c:pt>
                <c:pt idx="710">
                  <c:v>Device Package</c:v>
                </c:pt>
                <c:pt idx="711">
                  <c:v>Cloud Platform</c:v>
                </c:pt>
                <c:pt idx="712">
                  <c:v>Standard Support</c:v>
                </c:pt>
                <c:pt idx="713">
                  <c:v>Analytics Suite</c:v>
                </c:pt>
                <c:pt idx="714">
                  <c:v>Premium Support</c:v>
                </c:pt>
                <c:pt idx="715">
                  <c:v>Premium Support</c:v>
                </c:pt>
                <c:pt idx="716">
                  <c:v>Device Package</c:v>
                </c:pt>
                <c:pt idx="717">
                  <c:v>Premium Support</c:v>
                </c:pt>
                <c:pt idx="718">
                  <c:v>Office Bundle</c:v>
                </c:pt>
                <c:pt idx="719">
                  <c:v>Office Bundle</c:v>
                </c:pt>
                <c:pt idx="720">
                  <c:v>Device Package</c:v>
                </c:pt>
                <c:pt idx="721">
                  <c:v>Analytics Suite</c:v>
                </c:pt>
                <c:pt idx="722">
                  <c:v>Cloud Platform</c:v>
                </c:pt>
                <c:pt idx="723">
                  <c:v>Analytics Suite</c:v>
                </c:pt>
                <c:pt idx="724">
                  <c:v>Office Bundle</c:v>
                </c:pt>
                <c:pt idx="725">
                  <c:v>Implementation</c:v>
                </c:pt>
                <c:pt idx="726">
                  <c:v>Consulting</c:v>
                </c:pt>
                <c:pt idx="727">
                  <c:v>Implementation</c:v>
                </c:pt>
                <c:pt idx="728">
                  <c:v>Analytics Suite</c:v>
                </c:pt>
                <c:pt idx="729">
                  <c:v>Security Package</c:v>
                </c:pt>
                <c:pt idx="730">
                  <c:v>Security Package</c:v>
                </c:pt>
                <c:pt idx="731">
                  <c:v>Cloud Platform</c:v>
                </c:pt>
                <c:pt idx="732">
                  <c:v>Cloud Platform</c:v>
                </c:pt>
                <c:pt idx="733">
                  <c:v>Cloud Platform</c:v>
                </c:pt>
                <c:pt idx="734">
                  <c:v>Implementation</c:v>
                </c:pt>
                <c:pt idx="735">
                  <c:v>Analytics Suite</c:v>
                </c:pt>
                <c:pt idx="736">
                  <c:v>Consulting</c:v>
                </c:pt>
                <c:pt idx="737">
                  <c:v>Premium Support</c:v>
                </c:pt>
                <c:pt idx="738">
                  <c:v>Device Package</c:v>
                </c:pt>
                <c:pt idx="739">
                  <c:v>Analytics Suite</c:v>
                </c:pt>
                <c:pt idx="740">
                  <c:v>Analytics Suite</c:v>
                </c:pt>
                <c:pt idx="741">
                  <c:v>Cloud Platform</c:v>
                </c:pt>
                <c:pt idx="742">
                  <c:v>Device Package</c:v>
                </c:pt>
                <c:pt idx="743">
                  <c:v>Security Package</c:v>
                </c:pt>
                <c:pt idx="744">
                  <c:v>Office Bundle</c:v>
                </c:pt>
                <c:pt idx="745">
                  <c:v>Analytics Suite</c:v>
                </c:pt>
                <c:pt idx="746">
                  <c:v>Security Package</c:v>
                </c:pt>
                <c:pt idx="747">
                  <c:v>Analytics Suite</c:v>
                </c:pt>
                <c:pt idx="748">
                  <c:v>Implementation</c:v>
                </c:pt>
                <c:pt idx="749">
                  <c:v>Analytics Suite</c:v>
                </c:pt>
                <c:pt idx="750">
                  <c:v>Implementation</c:v>
                </c:pt>
                <c:pt idx="751">
                  <c:v>Implementation</c:v>
                </c:pt>
                <c:pt idx="752">
                  <c:v>Cloud Platform</c:v>
                </c:pt>
                <c:pt idx="753">
                  <c:v>Implementation</c:v>
                </c:pt>
                <c:pt idx="754">
                  <c:v>Cloud Platform</c:v>
                </c:pt>
                <c:pt idx="755">
                  <c:v>Device Package</c:v>
                </c:pt>
                <c:pt idx="756">
                  <c:v>Premium Support</c:v>
                </c:pt>
                <c:pt idx="757">
                  <c:v>Premium Support</c:v>
                </c:pt>
                <c:pt idx="758">
                  <c:v>Consulting</c:v>
                </c:pt>
                <c:pt idx="759">
                  <c:v>Cloud Platform</c:v>
                </c:pt>
                <c:pt idx="760">
                  <c:v>Device Package</c:v>
                </c:pt>
                <c:pt idx="761">
                  <c:v>Cloud Platform</c:v>
                </c:pt>
                <c:pt idx="762">
                  <c:v>Premium Support</c:v>
                </c:pt>
                <c:pt idx="763">
                  <c:v>Standard Support</c:v>
                </c:pt>
                <c:pt idx="764">
                  <c:v>Consulting</c:v>
                </c:pt>
                <c:pt idx="765">
                  <c:v>Premium Support</c:v>
                </c:pt>
                <c:pt idx="766">
                  <c:v>Standard Support</c:v>
                </c:pt>
                <c:pt idx="767">
                  <c:v>Premium Support</c:v>
                </c:pt>
                <c:pt idx="768">
                  <c:v>Device Package</c:v>
                </c:pt>
                <c:pt idx="769">
                  <c:v>Device Package</c:v>
                </c:pt>
                <c:pt idx="770">
                  <c:v>Device Package</c:v>
                </c:pt>
                <c:pt idx="771">
                  <c:v>Cloud Platform</c:v>
                </c:pt>
                <c:pt idx="772">
                  <c:v>Office Bundle</c:v>
                </c:pt>
                <c:pt idx="773">
                  <c:v>Implementation</c:v>
                </c:pt>
                <c:pt idx="774">
                  <c:v>Security Package</c:v>
                </c:pt>
                <c:pt idx="775">
                  <c:v>Analytics Suite</c:v>
                </c:pt>
                <c:pt idx="776">
                  <c:v>Cloud Platform</c:v>
                </c:pt>
                <c:pt idx="777">
                  <c:v>Device Package</c:v>
                </c:pt>
                <c:pt idx="778">
                  <c:v>Security Package</c:v>
                </c:pt>
                <c:pt idx="779">
                  <c:v>Implementation</c:v>
                </c:pt>
                <c:pt idx="780">
                  <c:v>Device Package</c:v>
                </c:pt>
                <c:pt idx="781">
                  <c:v>Device Package</c:v>
                </c:pt>
                <c:pt idx="782">
                  <c:v>Analytics Suite</c:v>
                </c:pt>
                <c:pt idx="783">
                  <c:v>Office Bundle</c:v>
                </c:pt>
                <c:pt idx="784">
                  <c:v>Standard Support</c:v>
                </c:pt>
                <c:pt idx="785">
                  <c:v>Premium Support</c:v>
                </c:pt>
                <c:pt idx="786">
                  <c:v>Implementation</c:v>
                </c:pt>
                <c:pt idx="787">
                  <c:v>Consulting</c:v>
                </c:pt>
                <c:pt idx="788">
                  <c:v>Premium Support</c:v>
                </c:pt>
                <c:pt idx="789">
                  <c:v>Standard Support</c:v>
                </c:pt>
                <c:pt idx="790">
                  <c:v>Consulting</c:v>
                </c:pt>
                <c:pt idx="791">
                  <c:v>Analytics Suite</c:v>
                </c:pt>
                <c:pt idx="792">
                  <c:v>Consulting</c:v>
                </c:pt>
                <c:pt idx="793">
                  <c:v>Implementation</c:v>
                </c:pt>
                <c:pt idx="794">
                  <c:v>Device Package</c:v>
                </c:pt>
                <c:pt idx="795">
                  <c:v>Analytics Suite</c:v>
                </c:pt>
                <c:pt idx="796">
                  <c:v>Consulting</c:v>
                </c:pt>
                <c:pt idx="797">
                  <c:v>Standard Support</c:v>
                </c:pt>
                <c:pt idx="798">
                  <c:v>Device Package</c:v>
                </c:pt>
                <c:pt idx="799">
                  <c:v>Office Bundle</c:v>
                </c:pt>
                <c:pt idx="800">
                  <c:v>Office Bundle</c:v>
                </c:pt>
                <c:pt idx="801">
                  <c:v>Security Package</c:v>
                </c:pt>
                <c:pt idx="802">
                  <c:v>Analytics Suite</c:v>
                </c:pt>
                <c:pt idx="803">
                  <c:v>Standard Support</c:v>
                </c:pt>
                <c:pt idx="804">
                  <c:v>Device Package</c:v>
                </c:pt>
                <c:pt idx="805">
                  <c:v>Analytics Suite</c:v>
                </c:pt>
                <c:pt idx="806">
                  <c:v>Cloud Platform</c:v>
                </c:pt>
                <c:pt idx="807">
                  <c:v>Standard Support</c:v>
                </c:pt>
                <c:pt idx="808">
                  <c:v>Implementation</c:v>
                </c:pt>
                <c:pt idx="809">
                  <c:v>Security Package</c:v>
                </c:pt>
                <c:pt idx="810">
                  <c:v>Office Bundle</c:v>
                </c:pt>
                <c:pt idx="811">
                  <c:v>Device Package</c:v>
                </c:pt>
                <c:pt idx="812">
                  <c:v>Standard Support</c:v>
                </c:pt>
                <c:pt idx="813">
                  <c:v>Consulting</c:v>
                </c:pt>
                <c:pt idx="814">
                  <c:v>Device Package</c:v>
                </c:pt>
                <c:pt idx="815">
                  <c:v>Consulting</c:v>
                </c:pt>
                <c:pt idx="816">
                  <c:v>Security Package</c:v>
                </c:pt>
                <c:pt idx="817">
                  <c:v>Device Package</c:v>
                </c:pt>
                <c:pt idx="818">
                  <c:v>Premium Support</c:v>
                </c:pt>
                <c:pt idx="819">
                  <c:v>Consulting</c:v>
                </c:pt>
                <c:pt idx="820">
                  <c:v>Implementation</c:v>
                </c:pt>
                <c:pt idx="821">
                  <c:v>Implementation</c:v>
                </c:pt>
                <c:pt idx="822">
                  <c:v>Cloud Platform</c:v>
                </c:pt>
                <c:pt idx="823">
                  <c:v>Analytics Suite</c:v>
                </c:pt>
                <c:pt idx="824">
                  <c:v>Premium Support</c:v>
                </c:pt>
                <c:pt idx="825">
                  <c:v>Analytics Suite</c:v>
                </c:pt>
                <c:pt idx="826">
                  <c:v>Premium Support</c:v>
                </c:pt>
                <c:pt idx="827">
                  <c:v>Consulting</c:v>
                </c:pt>
                <c:pt idx="828">
                  <c:v>Premium Support</c:v>
                </c:pt>
                <c:pt idx="829">
                  <c:v>Security Package</c:v>
                </c:pt>
                <c:pt idx="830">
                  <c:v>Implementation</c:v>
                </c:pt>
                <c:pt idx="831">
                  <c:v>Analytics Suite</c:v>
                </c:pt>
                <c:pt idx="832">
                  <c:v>Office Bundle</c:v>
                </c:pt>
                <c:pt idx="833">
                  <c:v>Analytics Suite</c:v>
                </c:pt>
                <c:pt idx="834">
                  <c:v>Consulting</c:v>
                </c:pt>
                <c:pt idx="835">
                  <c:v>Implementation</c:v>
                </c:pt>
                <c:pt idx="836">
                  <c:v>Implementation</c:v>
                </c:pt>
                <c:pt idx="837">
                  <c:v>Security Package</c:v>
                </c:pt>
                <c:pt idx="838">
                  <c:v>Office Bundle</c:v>
                </c:pt>
                <c:pt idx="839">
                  <c:v>Consulting</c:v>
                </c:pt>
                <c:pt idx="840">
                  <c:v>Analytics Suite</c:v>
                </c:pt>
                <c:pt idx="841">
                  <c:v>Security Package</c:v>
                </c:pt>
                <c:pt idx="842">
                  <c:v>Premium Support</c:v>
                </c:pt>
                <c:pt idx="843">
                  <c:v>Implementation</c:v>
                </c:pt>
                <c:pt idx="844">
                  <c:v>Premium Support</c:v>
                </c:pt>
                <c:pt idx="845">
                  <c:v>Consulting</c:v>
                </c:pt>
                <c:pt idx="846">
                  <c:v>Premium Support</c:v>
                </c:pt>
                <c:pt idx="847">
                  <c:v>Consulting</c:v>
                </c:pt>
                <c:pt idx="848">
                  <c:v>Implementation</c:v>
                </c:pt>
                <c:pt idx="849">
                  <c:v>Office Bundle</c:v>
                </c:pt>
                <c:pt idx="850">
                  <c:v>Device Package</c:v>
                </c:pt>
                <c:pt idx="851">
                  <c:v>Office Bundle</c:v>
                </c:pt>
                <c:pt idx="852">
                  <c:v>Premium Support</c:v>
                </c:pt>
                <c:pt idx="853">
                  <c:v>Cloud Platform</c:v>
                </c:pt>
                <c:pt idx="854">
                  <c:v>Premium Support</c:v>
                </c:pt>
                <c:pt idx="855">
                  <c:v>Premium Support</c:v>
                </c:pt>
                <c:pt idx="856">
                  <c:v>Analytics Suite</c:v>
                </c:pt>
                <c:pt idx="857">
                  <c:v>Security Package</c:v>
                </c:pt>
                <c:pt idx="858">
                  <c:v>Analytics Suite</c:v>
                </c:pt>
                <c:pt idx="859">
                  <c:v>Standard Support</c:v>
                </c:pt>
                <c:pt idx="860">
                  <c:v>Consulting</c:v>
                </c:pt>
                <c:pt idx="861">
                  <c:v>Implementation</c:v>
                </c:pt>
                <c:pt idx="862">
                  <c:v>Cloud Platform</c:v>
                </c:pt>
                <c:pt idx="863">
                  <c:v>Device Package</c:v>
                </c:pt>
                <c:pt idx="864">
                  <c:v>Device Package</c:v>
                </c:pt>
                <c:pt idx="865">
                  <c:v>Implementation</c:v>
                </c:pt>
                <c:pt idx="866">
                  <c:v>Implementation</c:v>
                </c:pt>
                <c:pt idx="867">
                  <c:v>Implementation</c:v>
                </c:pt>
                <c:pt idx="868">
                  <c:v>Implementation</c:v>
                </c:pt>
                <c:pt idx="869">
                  <c:v>Premium Support</c:v>
                </c:pt>
                <c:pt idx="870">
                  <c:v>Device Package</c:v>
                </c:pt>
                <c:pt idx="871">
                  <c:v>Standard Support</c:v>
                </c:pt>
                <c:pt idx="872">
                  <c:v>Standard Support</c:v>
                </c:pt>
                <c:pt idx="873">
                  <c:v>Office Bundle</c:v>
                </c:pt>
                <c:pt idx="874">
                  <c:v>Office Bundle</c:v>
                </c:pt>
                <c:pt idx="875">
                  <c:v>Device Package</c:v>
                </c:pt>
                <c:pt idx="876">
                  <c:v>Standard Support</c:v>
                </c:pt>
                <c:pt idx="877">
                  <c:v>Cloud Platform</c:v>
                </c:pt>
                <c:pt idx="878">
                  <c:v>Consulting</c:v>
                </c:pt>
                <c:pt idx="879">
                  <c:v>Standard Support</c:v>
                </c:pt>
                <c:pt idx="880">
                  <c:v>Consulting</c:v>
                </c:pt>
                <c:pt idx="881">
                  <c:v>Analytics Suite</c:v>
                </c:pt>
                <c:pt idx="882">
                  <c:v>Implementation</c:v>
                </c:pt>
                <c:pt idx="883">
                  <c:v>Office Bundle</c:v>
                </c:pt>
                <c:pt idx="884">
                  <c:v>Consulting</c:v>
                </c:pt>
                <c:pt idx="885">
                  <c:v>Device Package</c:v>
                </c:pt>
                <c:pt idx="886">
                  <c:v>Security Package</c:v>
                </c:pt>
                <c:pt idx="887">
                  <c:v>Cloud Platform</c:v>
                </c:pt>
                <c:pt idx="888">
                  <c:v>Security Package</c:v>
                </c:pt>
                <c:pt idx="889">
                  <c:v>Device Package</c:v>
                </c:pt>
                <c:pt idx="890">
                  <c:v>Analytics Suite</c:v>
                </c:pt>
                <c:pt idx="891">
                  <c:v>Office Bundle</c:v>
                </c:pt>
                <c:pt idx="892">
                  <c:v>Device Package</c:v>
                </c:pt>
                <c:pt idx="893">
                  <c:v>Consulting</c:v>
                </c:pt>
                <c:pt idx="894">
                  <c:v>Standard Support</c:v>
                </c:pt>
                <c:pt idx="895">
                  <c:v>Implementation</c:v>
                </c:pt>
                <c:pt idx="896">
                  <c:v>Analytics Suite</c:v>
                </c:pt>
                <c:pt idx="897">
                  <c:v>Premium Support</c:v>
                </c:pt>
                <c:pt idx="898">
                  <c:v>Device Package</c:v>
                </c:pt>
                <c:pt idx="899">
                  <c:v>Security Package</c:v>
                </c:pt>
                <c:pt idx="900">
                  <c:v>Device Package</c:v>
                </c:pt>
                <c:pt idx="901">
                  <c:v>Premium Support</c:v>
                </c:pt>
                <c:pt idx="902">
                  <c:v>Security Package</c:v>
                </c:pt>
                <c:pt idx="903">
                  <c:v>Implementation</c:v>
                </c:pt>
                <c:pt idx="904">
                  <c:v>Device Package</c:v>
                </c:pt>
                <c:pt idx="905">
                  <c:v>Security Package</c:v>
                </c:pt>
                <c:pt idx="906">
                  <c:v>Standard Support</c:v>
                </c:pt>
                <c:pt idx="907">
                  <c:v>Device Package</c:v>
                </c:pt>
                <c:pt idx="908">
                  <c:v>Office Bundle</c:v>
                </c:pt>
                <c:pt idx="909">
                  <c:v>Cloud Platform</c:v>
                </c:pt>
                <c:pt idx="910">
                  <c:v>Security Package</c:v>
                </c:pt>
                <c:pt idx="911">
                  <c:v>Office Bundle</c:v>
                </c:pt>
                <c:pt idx="912">
                  <c:v>Office Bundle</c:v>
                </c:pt>
                <c:pt idx="913">
                  <c:v>Cloud Platform</c:v>
                </c:pt>
                <c:pt idx="914">
                  <c:v>Cloud Platform</c:v>
                </c:pt>
                <c:pt idx="915">
                  <c:v>Cloud Platform</c:v>
                </c:pt>
                <c:pt idx="916">
                  <c:v>Office Bundle</c:v>
                </c:pt>
                <c:pt idx="917">
                  <c:v>Standard Support</c:v>
                </c:pt>
                <c:pt idx="918">
                  <c:v>Office Bundle</c:v>
                </c:pt>
                <c:pt idx="919">
                  <c:v>Device Package</c:v>
                </c:pt>
                <c:pt idx="920">
                  <c:v>Standard Support</c:v>
                </c:pt>
                <c:pt idx="921">
                  <c:v>Analytics Suite</c:v>
                </c:pt>
                <c:pt idx="922">
                  <c:v>Office Bundle</c:v>
                </c:pt>
                <c:pt idx="923">
                  <c:v>Consulting</c:v>
                </c:pt>
                <c:pt idx="924">
                  <c:v>Consulting</c:v>
                </c:pt>
                <c:pt idx="925">
                  <c:v>Consulting</c:v>
                </c:pt>
                <c:pt idx="926">
                  <c:v>Device Package</c:v>
                </c:pt>
                <c:pt idx="927">
                  <c:v>Security Package</c:v>
                </c:pt>
                <c:pt idx="928">
                  <c:v>Implementation</c:v>
                </c:pt>
                <c:pt idx="929">
                  <c:v>Analytics Suite</c:v>
                </c:pt>
                <c:pt idx="930">
                  <c:v>Implementation</c:v>
                </c:pt>
                <c:pt idx="931">
                  <c:v>Standard Support</c:v>
                </c:pt>
                <c:pt idx="932">
                  <c:v>Analytics Suite</c:v>
                </c:pt>
                <c:pt idx="933">
                  <c:v>Cloud Platform</c:v>
                </c:pt>
                <c:pt idx="934">
                  <c:v>Premium Support</c:v>
                </c:pt>
                <c:pt idx="935">
                  <c:v>Consulting</c:v>
                </c:pt>
                <c:pt idx="936">
                  <c:v>Device Package</c:v>
                </c:pt>
                <c:pt idx="937">
                  <c:v>Standard Support</c:v>
                </c:pt>
                <c:pt idx="938">
                  <c:v>Analytics Suite</c:v>
                </c:pt>
                <c:pt idx="939">
                  <c:v>Consulting</c:v>
                </c:pt>
                <c:pt idx="940">
                  <c:v>Premium Support</c:v>
                </c:pt>
                <c:pt idx="941">
                  <c:v>Standard Support</c:v>
                </c:pt>
                <c:pt idx="942">
                  <c:v>Office Bundle</c:v>
                </c:pt>
                <c:pt idx="943">
                  <c:v>Cloud Platform</c:v>
                </c:pt>
                <c:pt idx="944">
                  <c:v>Office Bundle</c:v>
                </c:pt>
                <c:pt idx="945">
                  <c:v>Device Package</c:v>
                </c:pt>
                <c:pt idx="946">
                  <c:v>Security Package</c:v>
                </c:pt>
                <c:pt idx="947">
                  <c:v>Security Package</c:v>
                </c:pt>
                <c:pt idx="948">
                  <c:v>Office Bundle</c:v>
                </c:pt>
                <c:pt idx="949">
                  <c:v>Security Package</c:v>
                </c:pt>
                <c:pt idx="950">
                  <c:v>Consulting</c:v>
                </c:pt>
                <c:pt idx="951">
                  <c:v>Device Package</c:v>
                </c:pt>
                <c:pt idx="952">
                  <c:v>Implementation</c:v>
                </c:pt>
                <c:pt idx="953">
                  <c:v>Standard Support</c:v>
                </c:pt>
                <c:pt idx="954">
                  <c:v>Premium Support</c:v>
                </c:pt>
                <c:pt idx="955">
                  <c:v>Premium Support</c:v>
                </c:pt>
                <c:pt idx="956">
                  <c:v>Consulting</c:v>
                </c:pt>
                <c:pt idx="957">
                  <c:v>Implementation</c:v>
                </c:pt>
                <c:pt idx="958">
                  <c:v>Office Bundle</c:v>
                </c:pt>
                <c:pt idx="959">
                  <c:v>Device Package</c:v>
                </c:pt>
                <c:pt idx="960">
                  <c:v>Consulting</c:v>
                </c:pt>
                <c:pt idx="961">
                  <c:v>Security Package</c:v>
                </c:pt>
                <c:pt idx="962">
                  <c:v>Consulting</c:v>
                </c:pt>
                <c:pt idx="963">
                  <c:v>Premium Support</c:v>
                </c:pt>
                <c:pt idx="964">
                  <c:v>Analytics Suite</c:v>
                </c:pt>
                <c:pt idx="965">
                  <c:v>Device Package</c:v>
                </c:pt>
                <c:pt idx="966">
                  <c:v>Device Package</c:v>
                </c:pt>
                <c:pt idx="967">
                  <c:v>Cloud Platform</c:v>
                </c:pt>
                <c:pt idx="968">
                  <c:v>Cloud Platform</c:v>
                </c:pt>
                <c:pt idx="969">
                  <c:v>Implementation</c:v>
                </c:pt>
                <c:pt idx="970">
                  <c:v>Consulting</c:v>
                </c:pt>
                <c:pt idx="971">
                  <c:v>Standard Support</c:v>
                </c:pt>
                <c:pt idx="972">
                  <c:v>Standard Support</c:v>
                </c:pt>
                <c:pt idx="973">
                  <c:v>Standard Support</c:v>
                </c:pt>
                <c:pt idx="974">
                  <c:v>Premium Support</c:v>
                </c:pt>
                <c:pt idx="975">
                  <c:v>Premium Support</c:v>
                </c:pt>
                <c:pt idx="976">
                  <c:v>Cloud Platform</c:v>
                </c:pt>
                <c:pt idx="977">
                  <c:v>Standard Support</c:v>
                </c:pt>
                <c:pt idx="978">
                  <c:v>Standard Support</c:v>
                </c:pt>
                <c:pt idx="979">
                  <c:v>Security Package</c:v>
                </c:pt>
                <c:pt idx="980">
                  <c:v>Cloud Platform</c:v>
                </c:pt>
                <c:pt idx="981">
                  <c:v>Premium Support</c:v>
                </c:pt>
                <c:pt idx="982">
                  <c:v>Implementation</c:v>
                </c:pt>
                <c:pt idx="983">
                  <c:v>Cloud Platform</c:v>
                </c:pt>
                <c:pt idx="984">
                  <c:v>Device Package</c:v>
                </c:pt>
                <c:pt idx="985">
                  <c:v>Office Bundle</c:v>
                </c:pt>
                <c:pt idx="986">
                  <c:v>Standard Support</c:v>
                </c:pt>
                <c:pt idx="987">
                  <c:v>Office Bundle</c:v>
                </c:pt>
                <c:pt idx="988">
                  <c:v>Cloud Platform</c:v>
                </c:pt>
                <c:pt idx="989">
                  <c:v>Consulting</c:v>
                </c:pt>
                <c:pt idx="990">
                  <c:v>Office Bundle</c:v>
                </c:pt>
                <c:pt idx="991">
                  <c:v>Cloud Platform</c:v>
                </c:pt>
                <c:pt idx="992">
                  <c:v>Standard Support</c:v>
                </c:pt>
                <c:pt idx="993">
                  <c:v>Standard Support</c:v>
                </c:pt>
                <c:pt idx="994">
                  <c:v>Premium Support</c:v>
                </c:pt>
                <c:pt idx="995">
                  <c:v>Consulting</c:v>
                </c:pt>
                <c:pt idx="996">
                  <c:v>Consulting</c:v>
                </c:pt>
                <c:pt idx="997">
                  <c:v>Device Package</c:v>
                </c:pt>
                <c:pt idx="998">
                  <c:v>Consulting</c:v>
                </c:pt>
                <c:pt idx="999">
                  <c:v>Office Bundle</c:v>
                </c:pt>
                <c:pt idx="1000">
                  <c:v>Standard Support</c:v>
                </c:pt>
                <c:pt idx="1001">
                  <c:v>Cloud Platform</c:v>
                </c:pt>
                <c:pt idx="1002">
                  <c:v>Cloud Platform</c:v>
                </c:pt>
                <c:pt idx="1003">
                  <c:v>Premium Support</c:v>
                </c:pt>
                <c:pt idx="1004">
                  <c:v>Standard Support</c:v>
                </c:pt>
                <c:pt idx="1005">
                  <c:v>Standard Support</c:v>
                </c:pt>
                <c:pt idx="1006">
                  <c:v>Analytics Suite</c:v>
                </c:pt>
                <c:pt idx="1007">
                  <c:v>Security Package</c:v>
                </c:pt>
                <c:pt idx="1008">
                  <c:v>Analytics Suite</c:v>
                </c:pt>
                <c:pt idx="1009">
                  <c:v>Security Package</c:v>
                </c:pt>
                <c:pt idx="1010">
                  <c:v>Security Package</c:v>
                </c:pt>
                <c:pt idx="1011">
                  <c:v>Device Package</c:v>
                </c:pt>
                <c:pt idx="1012">
                  <c:v>Analytics Suite</c:v>
                </c:pt>
                <c:pt idx="1013">
                  <c:v>Security Package</c:v>
                </c:pt>
                <c:pt idx="1014">
                  <c:v>Premium Support</c:v>
                </c:pt>
                <c:pt idx="1015">
                  <c:v>Cloud Platform</c:v>
                </c:pt>
                <c:pt idx="1016">
                  <c:v>Cloud Platform</c:v>
                </c:pt>
                <c:pt idx="1017">
                  <c:v>Cloud Platform</c:v>
                </c:pt>
                <c:pt idx="1018">
                  <c:v>Office Bundle</c:v>
                </c:pt>
                <c:pt idx="1019">
                  <c:v>Premium Support</c:v>
                </c:pt>
                <c:pt idx="1020">
                  <c:v>Premium Support</c:v>
                </c:pt>
                <c:pt idx="1021">
                  <c:v>Implementation</c:v>
                </c:pt>
                <c:pt idx="1022">
                  <c:v>Consulting</c:v>
                </c:pt>
                <c:pt idx="1023">
                  <c:v>Office Bundle</c:v>
                </c:pt>
                <c:pt idx="1024">
                  <c:v>Consulting</c:v>
                </c:pt>
                <c:pt idx="1025">
                  <c:v>Device Package</c:v>
                </c:pt>
                <c:pt idx="1026">
                  <c:v>Security Package</c:v>
                </c:pt>
                <c:pt idx="1027">
                  <c:v>Analytics Suite</c:v>
                </c:pt>
                <c:pt idx="1028">
                  <c:v>Premium Support</c:v>
                </c:pt>
                <c:pt idx="1029">
                  <c:v>Implementation</c:v>
                </c:pt>
                <c:pt idx="1030">
                  <c:v>Consulting</c:v>
                </c:pt>
                <c:pt idx="1031">
                  <c:v>Security Package</c:v>
                </c:pt>
                <c:pt idx="1032">
                  <c:v>Standard Support</c:v>
                </c:pt>
                <c:pt idx="1033">
                  <c:v>Device Package</c:v>
                </c:pt>
                <c:pt idx="1034">
                  <c:v>Office Bundle</c:v>
                </c:pt>
                <c:pt idx="1035">
                  <c:v>Standard Support</c:v>
                </c:pt>
                <c:pt idx="1036">
                  <c:v>Security Package</c:v>
                </c:pt>
                <c:pt idx="1037">
                  <c:v>Analytics Suite</c:v>
                </c:pt>
                <c:pt idx="1038">
                  <c:v>Device Package</c:v>
                </c:pt>
                <c:pt idx="1039">
                  <c:v>Office Bundle</c:v>
                </c:pt>
                <c:pt idx="1040">
                  <c:v>Premium Support</c:v>
                </c:pt>
                <c:pt idx="1041">
                  <c:v>Premium Support</c:v>
                </c:pt>
                <c:pt idx="1042">
                  <c:v>Standard Support</c:v>
                </c:pt>
                <c:pt idx="1043">
                  <c:v>Device Package</c:v>
                </c:pt>
                <c:pt idx="1044">
                  <c:v>Device Package</c:v>
                </c:pt>
                <c:pt idx="1045">
                  <c:v>Office Bundle</c:v>
                </c:pt>
                <c:pt idx="1046">
                  <c:v>Consulting</c:v>
                </c:pt>
                <c:pt idx="1047">
                  <c:v>Device Package</c:v>
                </c:pt>
                <c:pt idx="1048">
                  <c:v>Implementation</c:v>
                </c:pt>
                <c:pt idx="1049">
                  <c:v>Analytics Suite</c:v>
                </c:pt>
                <c:pt idx="1050">
                  <c:v>Implementation</c:v>
                </c:pt>
                <c:pt idx="1051">
                  <c:v>Device Package</c:v>
                </c:pt>
                <c:pt idx="1052">
                  <c:v>Office Bundle</c:v>
                </c:pt>
                <c:pt idx="1053">
                  <c:v>Office Bundle</c:v>
                </c:pt>
                <c:pt idx="1054">
                  <c:v>Standard Support</c:v>
                </c:pt>
                <c:pt idx="1055">
                  <c:v>Premium Support</c:v>
                </c:pt>
                <c:pt idx="1056">
                  <c:v>Office Bundle</c:v>
                </c:pt>
                <c:pt idx="1057">
                  <c:v>Consulting</c:v>
                </c:pt>
                <c:pt idx="1058">
                  <c:v>Office Bundle</c:v>
                </c:pt>
                <c:pt idx="1059">
                  <c:v>Office Bundle</c:v>
                </c:pt>
                <c:pt idx="1060">
                  <c:v>Office Bundle</c:v>
                </c:pt>
                <c:pt idx="1061">
                  <c:v>Cloud Platform</c:v>
                </c:pt>
                <c:pt idx="1062">
                  <c:v>Implementation</c:v>
                </c:pt>
                <c:pt idx="1063">
                  <c:v>Standard Support</c:v>
                </c:pt>
                <c:pt idx="1064">
                  <c:v>Premium Support</c:v>
                </c:pt>
                <c:pt idx="1065">
                  <c:v>Office Bundle</c:v>
                </c:pt>
                <c:pt idx="1066">
                  <c:v>Implementation</c:v>
                </c:pt>
                <c:pt idx="1067">
                  <c:v>Implementation</c:v>
                </c:pt>
                <c:pt idx="1068">
                  <c:v>Device Package</c:v>
                </c:pt>
                <c:pt idx="1069">
                  <c:v>Standard Support</c:v>
                </c:pt>
                <c:pt idx="1070">
                  <c:v>Security Package</c:v>
                </c:pt>
                <c:pt idx="1071">
                  <c:v>Consulting</c:v>
                </c:pt>
                <c:pt idx="1072">
                  <c:v>Premium Support</c:v>
                </c:pt>
                <c:pt idx="1073">
                  <c:v>Device Package</c:v>
                </c:pt>
                <c:pt idx="1074">
                  <c:v>Implementation</c:v>
                </c:pt>
                <c:pt idx="1075">
                  <c:v>Implementation</c:v>
                </c:pt>
                <c:pt idx="1076">
                  <c:v>Office Bundle</c:v>
                </c:pt>
                <c:pt idx="1077">
                  <c:v>Consulting</c:v>
                </c:pt>
                <c:pt idx="1078">
                  <c:v>Standard Support</c:v>
                </c:pt>
                <c:pt idx="1079">
                  <c:v>Analytics Suite</c:v>
                </c:pt>
                <c:pt idx="1080">
                  <c:v>Implementation</c:v>
                </c:pt>
                <c:pt idx="1081">
                  <c:v>Office Bundle</c:v>
                </c:pt>
                <c:pt idx="1082">
                  <c:v>Consulting</c:v>
                </c:pt>
                <c:pt idx="1083">
                  <c:v>Implementation</c:v>
                </c:pt>
                <c:pt idx="1084">
                  <c:v>Office Bundle</c:v>
                </c:pt>
                <c:pt idx="1085">
                  <c:v>Standard Support</c:v>
                </c:pt>
                <c:pt idx="1086">
                  <c:v>Device Package</c:v>
                </c:pt>
                <c:pt idx="1087">
                  <c:v>Implementation</c:v>
                </c:pt>
                <c:pt idx="1088">
                  <c:v>Device Package</c:v>
                </c:pt>
                <c:pt idx="1089">
                  <c:v>Office Bundle</c:v>
                </c:pt>
                <c:pt idx="1090">
                  <c:v>Implementation</c:v>
                </c:pt>
                <c:pt idx="1091">
                  <c:v>Consulting</c:v>
                </c:pt>
                <c:pt idx="1092">
                  <c:v>Premium Support</c:v>
                </c:pt>
                <c:pt idx="1093">
                  <c:v>Device Package</c:v>
                </c:pt>
                <c:pt idx="1094">
                  <c:v>Premium Support</c:v>
                </c:pt>
                <c:pt idx="1095">
                  <c:v>Implementation</c:v>
                </c:pt>
                <c:pt idx="1096">
                  <c:v>Standard Support</c:v>
                </c:pt>
                <c:pt idx="1097">
                  <c:v>Device Package</c:v>
                </c:pt>
                <c:pt idx="1098">
                  <c:v>Consulting</c:v>
                </c:pt>
                <c:pt idx="1099">
                  <c:v>Security Package</c:v>
                </c:pt>
                <c:pt idx="1100">
                  <c:v>Security Package</c:v>
                </c:pt>
                <c:pt idx="1101">
                  <c:v>Security Package</c:v>
                </c:pt>
                <c:pt idx="1102">
                  <c:v>Standard Support</c:v>
                </c:pt>
                <c:pt idx="1103">
                  <c:v>Security Package</c:v>
                </c:pt>
                <c:pt idx="1104">
                  <c:v>Cloud Platform</c:v>
                </c:pt>
                <c:pt idx="1105">
                  <c:v>Security Package</c:v>
                </c:pt>
                <c:pt idx="1106">
                  <c:v>Premium Support</c:v>
                </c:pt>
                <c:pt idx="1107">
                  <c:v>Premium Support</c:v>
                </c:pt>
                <c:pt idx="1108">
                  <c:v>Office Bundle</c:v>
                </c:pt>
                <c:pt idx="1109">
                  <c:v>Cloud Platform</c:v>
                </c:pt>
                <c:pt idx="1110">
                  <c:v>Security Package</c:v>
                </c:pt>
                <c:pt idx="1111">
                  <c:v>Office Bundle</c:v>
                </c:pt>
                <c:pt idx="1112">
                  <c:v>Security Package</c:v>
                </c:pt>
                <c:pt idx="1113">
                  <c:v>Implementation</c:v>
                </c:pt>
                <c:pt idx="1114">
                  <c:v>Cloud Platform</c:v>
                </c:pt>
                <c:pt idx="1115">
                  <c:v>Device Package</c:v>
                </c:pt>
                <c:pt idx="1116">
                  <c:v>Consulting</c:v>
                </c:pt>
                <c:pt idx="1117">
                  <c:v>Cloud Platform</c:v>
                </c:pt>
                <c:pt idx="1118">
                  <c:v>Implementation</c:v>
                </c:pt>
                <c:pt idx="1119">
                  <c:v>Standard Support</c:v>
                </c:pt>
                <c:pt idx="1120">
                  <c:v>Consulting</c:v>
                </c:pt>
                <c:pt idx="1121">
                  <c:v>Security Package</c:v>
                </c:pt>
                <c:pt idx="1122">
                  <c:v>Office Bundle</c:v>
                </c:pt>
                <c:pt idx="1123">
                  <c:v>Office Bundle</c:v>
                </c:pt>
                <c:pt idx="1124">
                  <c:v>Cloud Platform</c:v>
                </c:pt>
                <c:pt idx="1125">
                  <c:v>Implementation</c:v>
                </c:pt>
                <c:pt idx="1126">
                  <c:v>Office Bundle</c:v>
                </c:pt>
                <c:pt idx="1127">
                  <c:v>Implementation</c:v>
                </c:pt>
                <c:pt idx="1128">
                  <c:v>Office Bundle</c:v>
                </c:pt>
                <c:pt idx="1129">
                  <c:v>Device Package</c:v>
                </c:pt>
                <c:pt idx="1130">
                  <c:v>Security Package</c:v>
                </c:pt>
                <c:pt idx="1131">
                  <c:v>Office Bundle</c:v>
                </c:pt>
                <c:pt idx="1132">
                  <c:v>Cloud Platform</c:v>
                </c:pt>
                <c:pt idx="1133">
                  <c:v>Premium Support</c:v>
                </c:pt>
                <c:pt idx="1134">
                  <c:v>Security Package</c:v>
                </c:pt>
                <c:pt idx="1135">
                  <c:v>Consulting</c:v>
                </c:pt>
                <c:pt idx="1136">
                  <c:v>Implementation</c:v>
                </c:pt>
                <c:pt idx="1137">
                  <c:v>Consulting</c:v>
                </c:pt>
                <c:pt idx="1138">
                  <c:v>Consulting</c:v>
                </c:pt>
                <c:pt idx="1139">
                  <c:v>Consulting</c:v>
                </c:pt>
                <c:pt idx="1140">
                  <c:v>Standard Support</c:v>
                </c:pt>
                <c:pt idx="1141">
                  <c:v>Standard Support</c:v>
                </c:pt>
                <c:pt idx="1142">
                  <c:v>Office Bundle</c:v>
                </c:pt>
                <c:pt idx="1143">
                  <c:v>Device Package</c:v>
                </c:pt>
                <c:pt idx="1144">
                  <c:v>Cloud Platform</c:v>
                </c:pt>
                <c:pt idx="1145">
                  <c:v>Device Package</c:v>
                </c:pt>
                <c:pt idx="1146">
                  <c:v>Analytics Suite</c:v>
                </c:pt>
                <c:pt idx="1147">
                  <c:v>Security Package</c:v>
                </c:pt>
                <c:pt idx="1148">
                  <c:v>Implementation</c:v>
                </c:pt>
                <c:pt idx="1149">
                  <c:v>Security Package</c:v>
                </c:pt>
                <c:pt idx="1150">
                  <c:v>Security Package</c:v>
                </c:pt>
                <c:pt idx="1151">
                  <c:v>Analytics Suite</c:v>
                </c:pt>
                <c:pt idx="1152">
                  <c:v>Device Package</c:v>
                </c:pt>
                <c:pt idx="1153">
                  <c:v>Implementation</c:v>
                </c:pt>
                <c:pt idx="1154">
                  <c:v>Standard Support</c:v>
                </c:pt>
                <c:pt idx="1155">
                  <c:v>Device Package</c:v>
                </c:pt>
                <c:pt idx="1156">
                  <c:v>Consulting</c:v>
                </c:pt>
                <c:pt idx="1157">
                  <c:v>Analytics Suite</c:v>
                </c:pt>
                <c:pt idx="1158">
                  <c:v>Premium Support</c:v>
                </c:pt>
                <c:pt idx="1159">
                  <c:v>Cloud Platform</c:v>
                </c:pt>
                <c:pt idx="1160">
                  <c:v>Security Package</c:v>
                </c:pt>
                <c:pt idx="1161">
                  <c:v>Analytics Suite</c:v>
                </c:pt>
                <c:pt idx="1162">
                  <c:v>Office Bundle</c:v>
                </c:pt>
                <c:pt idx="1163">
                  <c:v>Premium Support</c:v>
                </c:pt>
                <c:pt idx="1164">
                  <c:v>Consulting</c:v>
                </c:pt>
                <c:pt idx="1165">
                  <c:v>Cloud Platform</c:v>
                </c:pt>
                <c:pt idx="1166">
                  <c:v>Consulting</c:v>
                </c:pt>
                <c:pt idx="1167">
                  <c:v>Implementation</c:v>
                </c:pt>
                <c:pt idx="1168">
                  <c:v>Consulting</c:v>
                </c:pt>
                <c:pt idx="1169">
                  <c:v>Security Package</c:v>
                </c:pt>
                <c:pt idx="1170">
                  <c:v>Device Package</c:v>
                </c:pt>
                <c:pt idx="1171">
                  <c:v>Premium Support</c:v>
                </c:pt>
                <c:pt idx="1172">
                  <c:v>Premium Support</c:v>
                </c:pt>
                <c:pt idx="1173">
                  <c:v>Standard Support</c:v>
                </c:pt>
                <c:pt idx="1174">
                  <c:v>Premium Support</c:v>
                </c:pt>
                <c:pt idx="1175">
                  <c:v>Office Bundle</c:v>
                </c:pt>
                <c:pt idx="1176">
                  <c:v>Implementation</c:v>
                </c:pt>
                <c:pt idx="1177">
                  <c:v>Office Bundle</c:v>
                </c:pt>
                <c:pt idx="1178">
                  <c:v>Office Bundle</c:v>
                </c:pt>
                <c:pt idx="1179">
                  <c:v>Cloud Platform</c:v>
                </c:pt>
                <c:pt idx="1180">
                  <c:v>Premium Support</c:v>
                </c:pt>
                <c:pt idx="1181">
                  <c:v>Implementation</c:v>
                </c:pt>
                <c:pt idx="1182">
                  <c:v>Implementation</c:v>
                </c:pt>
                <c:pt idx="1183">
                  <c:v>Cloud Platform</c:v>
                </c:pt>
                <c:pt idx="1184">
                  <c:v>Office Bundle</c:v>
                </c:pt>
                <c:pt idx="1185">
                  <c:v>Implementation</c:v>
                </c:pt>
                <c:pt idx="1186">
                  <c:v>Consulting</c:v>
                </c:pt>
                <c:pt idx="1187">
                  <c:v>Standard Support</c:v>
                </c:pt>
                <c:pt idx="1188">
                  <c:v>Premium Support</c:v>
                </c:pt>
                <c:pt idx="1189">
                  <c:v>Standard Support</c:v>
                </c:pt>
                <c:pt idx="1190">
                  <c:v>Standard Support</c:v>
                </c:pt>
                <c:pt idx="1191">
                  <c:v>Office Bundle</c:v>
                </c:pt>
                <c:pt idx="1192">
                  <c:v>Security Package</c:v>
                </c:pt>
                <c:pt idx="1193">
                  <c:v>Premium Support</c:v>
                </c:pt>
                <c:pt idx="1194">
                  <c:v>Office Bundle</c:v>
                </c:pt>
                <c:pt idx="1195">
                  <c:v>Implementation</c:v>
                </c:pt>
                <c:pt idx="1196">
                  <c:v>Standard Support</c:v>
                </c:pt>
                <c:pt idx="1197">
                  <c:v>Consulting</c:v>
                </c:pt>
                <c:pt idx="1198">
                  <c:v>Analytics Suite</c:v>
                </c:pt>
                <c:pt idx="1199">
                  <c:v>Cloud Platform</c:v>
                </c:pt>
                <c:pt idx="1200">
                  <c:v>Standard Support</c:v>
                </c:pt>
                <c:pt idx="1201">
                  <c:v>Device Package</c:v>
                </c:pt>
                <c:pt idx="1202">
                  <c:v>Consulting</c:v>
                </c:pt>
                <c:pt idx="1203">
                  <c:v>Implementation</c:v>
                </c:pt>
                <c:pt idx="1204">
                  <c:v>Standard Support</c:v>
                </c:pt>
                <c:pt idx="1205">
                  <c:v>Standard Support</c:v>
                </c:pt>
                <c:pt idx="1206">
                  <c:v>Office Bundle</c:v>
                </c:pt>
                <c:pt idx="1207">
                  <c:v>Cloud Platform</c:v>
                </c:pt>
                <c:pt idx="1208">
                  <c:v>Standard Support</c:v>
                </c:pt>
                <c:pt idx="1209">
                  <c:v>Office Bundle</c:v>
                </c:pt>
                <c:pt idx="1210">
                  <c:v>Analytics Suite</c:v>
                </c:pt>
                <c:pt idx="1211">
                  <c:v>Security Package</c:v>
                </c:pt>
                <c:pt idx="1212">
                  <c:v>Cloud Platform</c:v>
                </c:pt>
                <c:pt idx="1213">
                  <c:v>Security Package</c:v>
                </c:pt>
                <c:pt idx="1214">
                  <c:v>Cloud Platform</c:v>
                </c:pt>
                <c:pt idx="1215">
                  <c:v>Security Package</c:v>
                </c:pt>
                <c:pt idx="1216">
                  <c:v>Implementation</c:v>
                </c:pt>
                <c:pt idx="1217">
                  <c:v>Implementation</c:v>
                </c:pt>
                <c:pt idx="1218">
                  <c:v>Cloud Platform</c:v>
                </c:pt>
                <c:pt idx="1219">
                  <c:v>Office Bundle</c:v>
                </c:pt>
                <c:pt idx="1220">
                  <c:v>Standard Support</c:v>
                </c:pt>
                <c:pt idx="1221">
                  <c:v>Premium Support</c:v>
                </c:pt>
                <c:pt idx="1222">
                  <c:v>Cloud Platform</c:v>
                </c:pt>
                <c:pt idx="1223">
                  <c:v>Consulting</c:v>
                </c:pt>
                <c:pt idx="1224">
                  <c:v>Premium Support</c:v>
                </c:pt>
                <c:pt idx="1225">
                  <c:v>Office Bundle</c:v>
                </c:pt>
                <c:pt idx="1226">
                  <c:v>Implementation</c:v>
                </c:pt>
                <c:pt idx="1227">
                  <c:v>Standard Support</c:v>
                </c:pt>
                <c:pt idx="1228">
                  <c:v>Consulting</c:v>
                </c:pt>
                <c:pt idx="1229">
                  <c:v>Security Package</c:v>
                </c:pt>
                <c:pt idx="1230">
                  <c:v>Device Package</c:v>
                </c:pt>
                <c:pt idx="1231">
                  <c:v>Consulting</c:v>
                </c:pt>
                <c:pt idx="1232">
                  <c:v>Consulting</c:v>
                </c:pt>
                <c:pt idx="1233">
                  <c:v>Cloud Platform</c:v>
                </c:pt>
                <c:pt idx="1234">
                  <c:v>Standard Support</c:v>
                </c:pt>
                <c:pt idx="1235">
                  <c:v>Office Bundle</c:v>
                </c:pt>
                <c:pt idx="1236">
                  <c:v>Security Package</c:v>
                </c:pt>
                <c:pt idx="1237">
                  <c:v>Implementation</c:v>
                </c:pt>
                <c:pt idx="1238">
                  <c:v>Office Bundle</c:v>
                </c:pt>
                <c:pt idx="1239">
                  <c:v>Office Bundle</c:v>
                </c:pt>
                <c:pt idx="1240">
                  <c:v>Security Package</c:v>
                </c:pt>
                <c:pt idx="1241">
                  <c:v>Standard Support</c:v>
                </c:pt>
                <c:pt idx="1242">
                  <c:v>Cloud Platform</c:v>
                </c:pt>
                <c:pt idx="1243">
                  <c:v>Consulting</c:v>
                </c:pt>
                <c:pt idx="1244">
                  <c:v>Office Bundle</c:v>
                </c:pt>
                <c:pt idx="1245">
                  <c:v>Office Bundle</c:v>
                </c:pt>
                <c:pt idx="1246">
                  <c:v>Standard Support</c:v>
                </c:pt>
                <c:pt idx="1247">
                  <c:v>Consulting</c:v>
                </c:pt>
                <c:pt idx="1248">
                  <c:v>Security Package</c:v>
                </c:pt>
                <c:pt idx="1249">
                  <c:v>Analytics Suite</c:v>
                </c:pt>
                <c:pt idx="1250">
                  <c:v>Security Package</c:v>
                </c:pt>
                <c:pt idx="1251">
                  <c:v>Office Bundle</c:v>
                </c:pt>
                <c:pt idx="1252">
                  <c:v>Security Package</c:v>
                </c:pt>
                <c:pt idx="1253">
                  <c:v>Implementation</c:v>
                </c:pt>
                <c:pt idx="1254">
                  <c:v>Device Package</c:v>
                </c:pt>
                <c:pt idx="1255">
                  <c:v>Consulting</c:v>
                </c:pt>
                <c:pt idx="1256">
                  <c:v>Standard Support</c:v>
                </c:pt>
                <c:pt idx="1257">
                  <c:v>Implementation</c:v>
                </c:pt>
                <c:pt idx="1258">
                  <c:v>Cloud Platform</c:v>
                </c:pt>
                <c:pt idx="1259">
                  <c:v>Premium Support</c:v>
                </c:pt>
                <c:pt idx="1260">
                  <c:v>Analytics Suite</c:v>
                </c:pt>
                <c:pt idx="1261">
                  <c:v>Device Package</c:v>
                </c:pt>
                <c:pt idx="1262">
                  <c:v>Analytics Suite</c:v>
                </c:pt>
                <c:pt idx="1263">
                  <c:v>Standard Support</c:v>
                </c:pt>
                <c:pt idx="1264">
                  <c:v>Security Package</c:v>
                </c:pt>
                <c:pt idx="1265">
                  <c:v>Analytics Suite</c:v>
                </c:pt>
                <c:pt idx="1266">
                  <c:v>Standard Support</c:v>
                </c:pt>
                <c:pt idx="1267">
                  <c:v>Office Bundle</c:v>
                </c:pt>
                <c:pt idx="1268">
                  <c:v>Analytics Suite</c:v>
                </c:pt>
                <c:pt idx="1269">
                  <c:v>Implementation</c:v>
                </c:pt>
                <c:pt idx="1270">
                  <c:v>Cloud Platform</c:v>
                </c:pt>
                <c:pt idx="1271">
                  <c:v>Consulting</c:v>
                </c:pt>
                <c:pt idx="1272">
                  <c:v>Implementation</c:v>
                </c:pt>
                <c:pt idx="1273">
                  <c:v>Device Package</c:v>
                </c:pt>
                <c:pt idx="1274">
                  <c:v>Analytics Suite</c:v>
                </c:pt>
                <c:pt idx="1275">
                  <c:v>Analytics Suite</c:v>
                </c:pt>
                <c:pt idx="1276">
                  <c:v>Analytics Suite</c:v>
                </c:pt>
                <c:pt idx="1277">
                  <c:v>Implementation</c:v>
                </c:pt>
                <c:pt idx="1278">
                  <c:v>Analytics Suite</c:v>
                </c:pt>
                <c:pt idx="1279">
                  <c:v>Consulting</c:v>
                </c:pt>
                <c:pt idx="1280">
                  <c:v>Consulting</c:v>
                </c:pt>
                <c:pt idx="1281">
                  <c:v>Office Bundle</c:v>
                </c:pt>
                <c:pt idx="1282">
                  <c:v>Premium Support</c:v>
                </c:pt>
                <c:pt idx="1283">
                  <c:v>Cloud Platform</c:v>
                </c:pt>
                <c:pt idx="1284">
                  <c:v>Office Bundle</c:v>
                </c:pt>
                <c:pt idx="1285">
                  <c:v>Security Package</c:v>
                </c:pt>
                <c:pt idx="1286">
                  <c:v>Implementation</c:v>
                </c:pt>
                <c:pt idx="1287">
                  <c:v>Analytics Suite</c:v>
                </c:pt>
                <c:pt idx="1288">
                  <c:v>Standard Support</c:v>
                </c:pt>
                <c:pt idx="1289">
                  <c:v>Premium Support</c:v>
                </c:pt>
                <c:pt idx="1290">
                  <c:v>Device Package</c:v>
                </c:pt>
                <c:pt idx="1291">
                  <c:v>Security Package</c:v>
                </c:pt>
                <c:pt idx="1292">
                  <c:v>Standard Support</c:v>
                </c:pt>
                <c:pt idx="1293">
                  <c:v>Device Package</c:v>
                </c:pt>
                <c:pt idx="1294">
                  <c:v>Implementation</c:v>
                </c:pt>
                <c:pt idx="1295">
                  <c:v>Cloud Platform</c:v>
                </c:pt>
                <c:pt idx="1296">
                  <c:v>Consulting</c:v>
                </c:pt>
                <c:pt idx="1297">
                  <c:v>Security Package</c:v>
                </c:pt>
                <c:pt idx="1298">
                  <c:v>Premium Support</c:v>
                </c:pt>
                <c:pt idx="1299">
                  <c:v>Premium Support</c:v>
                </c:pt>
                <c:pt idx="1300">
                  <c:v>Cloud Platform</c:v>
                </c:pt>
                <c:pt idx="1301">
                  <c:v>Analytics Suite</c:v>
                </c:pt>
                <c:pt idx="1302">
                  <c:v>Consulting</c:v>
                </c:pt>
                <c:pt idx="1303">
                  <c:v>Premium Support</c:v>
                </c:pt>
                <c:pt idx="1304">
                  <c:v>Office Bundle</c:v>
                </c:pt>
                <c:pt idx="1305">
                  <c:v>Implementation</c:v>
                </c:pt>
                <c:pt idx="1306">
                  <c:v>Security Package</c:v>
                </c:pt>
                <c:pt idx="1307">
                  <c:v>Premium Support</c:v>
                </c:pt>
                <c:pt idx="1308">
                  <c:v>Implementation</c:v>
                </c:pt>
                <c:pt idx="1309">
                  <c:v>Analytics Suite</c:v>
                </c:pt>
                <c:pt idx="1310">
                  <c:v>Security Package</c:v>
                </c:pt>
                <c:pt idx="1311">
                  <c:v>Consulting</c:v>
                </c:pt>
                <c:pt idx="1312">
                  <c:v>Device Package</c:v>
                </c:pt>
                <c:pt idx="1313">
                  <c:v>Security Package</c:v>
                </c:pt>
                <c:pt idx="1314">
                  <c:v>Analytics Suite</c:v>
                </c:pt>
                <c:pt idx="1315">
                  <c:v>Device Package</c:v>
                </c:pt>
                <c:pt idx="1316">
                  <c:v>Device Package</c:v>
                </c:pt>
                <c:pt idx="1317">
                  <c:v>Cloud Platform</c:v>
                </c:pt>
                <c:pt idx="1318">
                  <c:v>Office Bundle</c:v>
                </c:pt>
                <c:pt idx="1319">
                  <c:v>Analytics Suite</c:v>
                </c:pt>
                <c:pt idx="1320">
                  <c:v>Security Package</c:v>
                </c:pt>
                <c:pt idx="1321">
                  <c:v>Analytics Suite</c:v>
                </c:pt>
                <c:pt idx="1322">
                  <c:v>Cloud Platform</c:v>
                </c:pt>
                <c:pt idx="1323">
                  <c:v>Consulting</c:v>
                </c:pt>
                <c:pt idx="1324">
                  <c:v>Analytics Suite</c:v>
                </c:pt>
                <c:pt idx="1325">
                  <c:v>Analytics Suite</c:v>
                </c:pt>
                <c:pt idx="1326">
                  <c:v>Consulting</c:v>
                </c:pt>
                <c:pt idx="1327">
                  <c:v>Standard Support</c:v>
                </c:pt>
                <c:pt idx="1328">
                  <c:v>Device Package</c:v>
                </c:pt>
                <c:pt idx="1329">
                  <c:v>Standard Support</c:v>
                </c:pt>
                <c:pt idx="1330">
                  <c:v>Premium Support</c:v>
                </c:pt>
                <c:pt idx="1331">
                  <c:v>Analytics Suite</c:v>
                </c:pt>
                <c:pt idx="1332">
                  <c:v>Consulting</c:v>
                </c:pt>
                <c:pt idx="1333">
                  <c:v>Standard Support</c:v>
                </c:pt>
                <c:pt idx="1334">
                  <c:v>Office Bundle</c:v>
                </c:pt>
                <c:pt idx="1335">
                  <c:v>Premium Support</c:v>
                </c:pt>
                <c:pt idx="1336">
                  <c:v>Office Bundle</c:v>
                </c:pt>
                <c:pt idx="1337">
                  <c:v>Device Package</c:v>
                </c:pt>
                <c:pt idx="1338">
                  <c:v>Security Package</c:v>
                </c:pt>
                <c:pt idx="1339">
                  <c:v>Premium Support</c:v>
                </c:pt>
                <c:pt idx="1340">
                  <c:v>Office Bundle</c:v>
                </c:pt>
                <c:pt idx="1341">
                  <c:v>Consulting</c:v>
                </c:pt>
                <c:pt idx="1342">
                  <c:v>Analytics Suite</c:v>
                </c:pt>
                <c:pt idx="1343">
                  <c:v>Office Bundle</c:v>
                </c:pt>
                <c:pt idx="1344">
                  <c:v>Security Package</c:v>
                </c:pt>
                <c:pt idx="1345">
                  <c:v>Office Bundle</c:v>
                </c:pt>
                <c:pt idx="1346">
                  <c:v>Office Bundle</c:v>
                </c:pt>
                <c:pt idx="1347">
                  <c:v>Analytics Suite</c:v>
                </c:pt>
                <c:pt idx="1348">
                  <c:v>Cloud Platform</c:v>
                </c:pt>
                <c:pt idx="1349">
                  <c:v>Cloud Platform</c:v>
                </c:pt>
                <c:pt idx="1350">
                  <c:v>Premium Support</c:v>
                </c:pt>
                <c:pt idx="1351">
                  <c:v>Device Package</c:v>
                </c:pt>
                <c:pt idx="1352">
                  <c:v>Premium Support</c:v>
                </c:pt>
                <c:pt idx="1353">
                  <c:v>Device Package</c:v>
                </c:pt>
                <c:pt idx="1354">
                  <c:v>Implementation</c:v>
                </c:pt>
                <c:pt idx="1355">
                  <c:v>Standard Support</c:v>
                </c:pt>
                <c:pt idx="1356">
                  <c:v>Implementation</c:v>
                </c:pt>
                <c:pt idx="1357">
                  <c:v>Consulting</c:v>
                </c:pt>
                <c:pt idx="1358">
                  <c:v>Device Package</c:v>
                </c:pt>
                <c:pt idx="1359">
                  <c:v>Cloud Platform</c:v>
                </c:pt>
                <c:pt idx="1360">
                  <c:v>Implementation</c:v>
                </c:pt>
                <c:pt idx="1361">
                  <c:v>Cloud Platform</c:v>
                </c:pt>
                <c:pt idx="1362">
                  <c:v>Device Package</c:v>
                </c:pt>
                <c:pt idx="1363">
                  <c:v>Office Bundle</c:v>
                </c:pt>
                <c:pt idx="1364">
                  <c:v>Standard Support</c:v>
                </c:pt>
                <c:pt idx="1365">
                  <c:v>Analytics Suite</c:v>
                </c:pt>
                <c:pt idx="1366">
                  <c:v>Device Package</c:v>
                </c:pt>
                <c:pt idx="1367">
                  <c:v>Cloud Platform</c:v>
                </c:pt>
                <c:pt idx="1368">
                  <c:v>Device Package</c:v>
                </c:pt>
                <c:pt idx="1369">
                  <c:v>Premium Support</c:v>
                </c:pt>
                <c:pt idx="1370">
                  <c:v>Device Package</c:v>
                </c:pt>
                <c:pt idx="1371">
                  <c:v>Security Package</c:v>
                </c:pt>
                <c:pt idx="1372">
                  <c:v>Office Bundle</c:v>
                </c:pt>
                <c:pt idx="1373">
                  <c:v>Standard Support</c:v>
                </c:pt>
                <c:pt idx="1374">
                  <c:v>Implementation</c:v>
                </c:pt>
                <c:pt idx="1375">
                  <c:v>Device Package</c:v>
                </c:pt>
                <c:pt idx="1376">
                  <c:v>Implementation</c:v>
                </c:pt>
                <c:pt idx="1377">
                  <c:v>Consulting</c:v>
                </c:pt>
                <c:pt idx="1378">
                  <c:v>Implementation</c:v>
                </c:pt>
                <c:pt idx="1379">
                  <c:v>Consulting</c:v>
                </c:pt>
                <c:pt idx="1380">
                  <c:v>Standard Support</c:v>
                </c:pt>
                <c:pt idx="1381">
                  <c:v>Premium Support</c:v>
                </c:pt>
                <c:pt idx="1382">
                  <c:v>Standard Support</c:v>
                </c:pt>
                <c:pt idx="1383">
                  <c:v>Premium Support</c:v>
                </c:pt>
                <c:pt idx="1384">
                  <c:v>Security Package</c:v>
                </c:pt>
                <c:pt idx="1385">
                  <c:v>Cloud Platform</c:v>
                </c:pt>
                <c:pt idx="1386">
                  <c:v>Analytics Suite</c:v>
                </c:pt>
                <c:pt idx="1387">
                  <c:v>Consulting</c:v>
                </c:pt>
                <c:pt idx="1388">
                  <c:v>Device Package</c:v>
                </c:pt>
                <c:pt idx="1389">
                  <c:v>Premium Support</c:v>
                </c:pt>
                <c:pt idx="1390">
                  <c:v>Device Package</c:v>
                </c:pt>
                <c:pt idx="1391">
                  <c:v>Device Package</c:v>
                </c:pt>
                <c:pt idx="1392">
                  <c:v>Premium Support</c:v>
                </c:pt>
                <c:pt idx="1393">
                  <c:v>Office Bundle</c:v>
                </c:pt>
                <c:pt idx="1394">
                  <c:v>Consulting</c:v>
                </c:pt>
                <c:pt idx="1395">
                  <c:v>Implementation</c:v>
                </c:pt>
                <c:pt idx="1396">
                  <c:v>Implementation</c:v>
                </c:pt>
                <c:pt idx="1397">
                  <c:v>Analytics Suite</c:v>
                </c:pt>
                <c:pt idx="1398">
                  <c:v>Premium Support</c:v>
                </c:pt>
                <c:pt idx="1399">
                  <c:v>Device Package</c:v>
                </c:pt>
                <c:pt idx="1400">
                  <c:v>Device Package</c:v>
                </c:pt>
                <c:pt idx="1401">
                  <c:v>Security Package</c:v>
                </c:pt>
                <c:pt idx="1402">
                  <c:v>Security Package</c:v>
                </c:pt>
                <c:pt idx="1403">
                  <c:v>Consulting</c:v>
                </c:pt>
                <c:pt idx="1404">
                  <c:v>Office Bundle</c:v>
                </c:pt>
                <c:pt idx="1405">
                  <c:v>Premium Support</c:v>
                </c:pt>
                <c:pt idx="1406">
                  <c:v>Implementation</c:v>
                </c:pt>
                <c:pt idx="1407">
                  <c:v>Premium Support</c:v>
                </c:pt>
                <c:pt idx="1408">
                  <c:v>Analytics Suite</c:v>
                </c:pt>
                <c:pt idx="1409">
                  <c:v>Premium Support</c:v>
                </c:pt>
                <c:pt idx="1410">
                  <c:v>Cloud Platform</c:v>
                </c:pt>
                <c:pt idx="1411">
                  <c:v>Consulting</c:v>
                </c:pt>
                <c:pt idx="1412">
                  <c:v>Analytics Suite</c:v>
                </c:pt>
                <c:pt idx="1413">
                  <c:v>Security Package</c:v>
                </c:pt>
                <c:pt idx="1414">
                  <c:v>Implementation</c:v>
                </c:pt>
                <c:pt idx="1415">
                  <c:v>Device Package</c:v>
                </c:pt>
                <c:pt idx="1416">
                  <c:v>Office Bundle</c:v>
                </c:pt>
                <c:pt idx="1417">
                  <c:v>Standard Support</c:v>
                </c:pt>
                <c:pt idx="1418">
                  <c:v>Consulting</c:v>
                </c:pt>
                <c:pt idx="1419">
                  <c:v>Device Package</c:v>
                </c:pt>
                <c:pt idx="1420">
                  <c:v>Office Bundle</c:v>
                </c:pt>
                <c:pt idx="1421">
                  <c:v>Implementation</c:v>
                </c:pt>
                <c:pt idx="1422">
                  <c:v>Premium Support</c:v>
                </c:pt>
                <c:pt idx="1423">
                  <c:v>Office Bundle</c:v>
                </c:pt>
                <c:pt idx="1424">
                  <c:v>Security Package</c:v>
                </c:pt>
                <c:pt idx="1425">
                  <c:v>Consulting</c:v>
                </c:pt>
                <c:pt idx="1426">
                  <c:v>Premium Support</c:v>
                </c:pt>
                <c:pt idx="1427">
                  <c:v>Device Package</c:v>
                </c:pt>
                <c:pt idx="1428">
                  <c:v>Device Package</c:v>
                </c:pt>
                <c:pt idx="1429">
                  <c:v>Standard Support</c:v>
                </c:pt>
                <c:pt idx="1430">
                  <c:v>Office Bundle</c:v>
                </c:pt>
                <c:pt idx="1431">
                  <c:v>Consulting</c:v>
                </c:pt>
                <c:pt idx="1432">
                  <c:v>Analytics Suite</c:v>
                </c:pt>
                <c:pt idx="1433">
                  <c:v>Premium Support</c:v>
                </c:pt>
                <c:pt idx="1434">
                  <c:v>Consulting</c:v>
                </c:pt>
                <c:pt idx="1435">
                  <c:v>Device Package</c:v>
                </c:pt>
                <c:pt idx="1436">
                  <c:v>Cloud Platform</c:v>
                </c:pt>
                <c:pt idx="1437">
                  <c:v>Device Package</c:v>
                </c:pt>
                <c:pt idx="1438">
                  <c:v>Premium Support</c:v>
                </c:pt>
                <c:pt idx="1439">
                  <c:v>Device Package</c:v>
                </c:pt>
                <c:pt idx="1440">
                  <c:v>Cloud Platform</c:v>
                </c:pt>
                <c:pt idx="1441">
                  <c:v>Consulting</c:v>
                </c:pt>
                <c:pt idx="1442">
                  <c:v>Implementation</c:v>
                </c:pt>
                <c:pt idx="1443">
                  <c:v>Consulting</c:v>
                </c:pt>
                <c:pt idx="1444">
                  <c:v>Premium Support</c:v>
                </c:pt>
                <c:pt idx="1445">
                  <c:v>Device Package</c:v>
                </c:pt>
                <c:pt idx="1446">
                  <c:v>Device Package</c:v>
                </c:pt>
                <c:pt idx="1447">
                  <c:v>Analytics Suite</c:v>
                </c:pt>
                <c:pt idx="1448">
                  <c:v>Consulting</c:v>
                </c:pt>
                <c:pt idx="1449">
                  <c:v>Device Package</c:v>
                </c:pt>
                <c:pt idx="1450">
                  <c:v>Consulting</c:v>
                </c:pt>
                <c:pt idx="1451">
                  <c:v>Premium Support</c:v>
                </c:pt>
                <c:pt idx="1452">
                  <c:v>Office Bundle</c:v>
                </c:pt>
                <c:pt idx="1453">
                  <c:v>Implementation</c:v>
                </c:pt>
                <c:pt idx="1454">
                  <c:v>Device Package</c:v>
                </c:pt>
                <c:pt idx="1455">
                  <c:v>Analytics Suite</c:v>
                </c:pt>
                <c:pt idx="1456">
                  <c:v>Implementation</c:v>
                </c:pt>
                <c:pt idx="1457">
                  <c:v>Implementation</c:v>
                </c:pt>
                <c:pt idx="1458">
                  <c:v>Implementation</c:v>
                </c:pt>
                <c:pt idx="1459">
                  <c:v>Implementation</c:v>
                </c:pt>
                <c:pt idx="1460">
                  <c:v>Security Package</c:v>
                </c:pt>
                <c:pt idx="1461">
                  <c:v>Cloud Platform</c:v>
                </c:pt>
                <c:pt idx="1462">
                  <c:v>Implementation</c:v>
                </c:pt>
                <c:pt idx="1463">
                  <c:v>Premium Support</c:v>
                </c:pt>
                <c:pt idx="1464">
                  <c:v>Office Bundle</c:v>
                </c:pt>
                <c:pt idx="1465">
                  <c:v>Security Package</c:v>
                </c:pt>
                <c:pt idx="1466">
                  <c:v>Security Package</c:v>
                </c:pt>
                <c:pt idx="1467">
                  <c:v>Implementation</c:v>
                </c:pt>
                <c:pt idx="1468">
                  <c:v>Analytics Suite</c:v>
                </c:pt>
                <c:pt idx="1469">
                  <c:v>Premium Support</c:v>
                </c:pt>
                <c:pt idx="1470">
                  <c:v>Device Package</c:v>
                </c:pt>
                <c:pt idx="1471">
                  <c:v>Device Package</c:v>
                </c:pt>
                <c:pt idx="1472">
                  <c:v>Cloud Platform</c:v>
                </c:pt>
                <c:pt idx="1473">
                  <c:v>Consulting</c:v>
                </c:pt>
                <c:pt idx="1474">
                  <c:v>Analytics Suite</c:v>
                </c:pt>
                <c:pt idx="1475">
                  <c:v>Consulting</c:v>
                </c:pt>
                <c:pt idx="1476">
                  <c:v>Premium Support</c:v>
                </c:pt>
                <c:pt idx="1477">
                  <c:v>Security Package</c:v>
                </c:pt>
                <c:pt idx="1478">
                  <c:v>Security Package</c:v>
                </c:pt>
                <c:pt idx="1479">
                  <c:v>Premium Support</c:v>
                </c:pt>
                <c:pt idx="1480">
                  <c:v>Device Package</c:v>
                </c:pt>
                <c:pt idx="1481">
                  <c:v>Consulting</c:v>
                </c:pt>
                <c:pt idx="1482">
                  <c:v>Office Bundle</c:v>
                </c:pt>
                <c:pt idx="1483">
                  <c:v>Device Package</c:v>
                </c:pt>
                <c:pt idx="1484">
                  <c:v>Security Package</c:v>
                </c:pt>
                <c:pt idx="1485">
                  <c:v>Device Package</c:v>
                </c:pt>
                <c:pt idx="1486">
                  <c:v>Cloud Platform</c:v>
                </c:pt>
                <c:pt idx="1487">
                  <c:v>Device Package</c:v>
                </c:pt>
                <c:pt idx="1488">
                  <c:v>Security Package</c:v>
                </c:pt>
                <c:pt idx="1489">
                  <c:v>Implementation</c:v>
                </c:pt>
                <c:pt idx="1490">
                  <c:v>Office Bundle</c:v>
                </c:pt>
                <c:pt idx="1491">
                  <c:v>Office Bundle</c:v>
                </c:pt>
                <c:pt idx="1492">
                  <c:v>Premium Support</c:v>
                </c:pt>
                <c:pt idx="1493">
                  <c:v>Cloud Platform</c:v>
                </c:pt>
                <c:pt idx="1494">
                  <c:v>Premium Support</c:v>
                </c:pt>
                <c:pt idx="1495">
                  <c:v>Device Package</c:v>
                </c:pt>
                <c:pt idx="1496">
                  <c:v>Analytics Suite</c:v>
                </c:pt>
                <c:pt idx="1497">
                  <c:v>Security Package</c:v>
                </c:pt>
                <c:pt idx="1498">
                  <c:v>Analytics Suite</c:v>
                </c:pt>
                <c:pt idx="1499">
                  <c:v>Cloud Platform</c:v>
                </c:pt>
                <c:pt idx="1500">
                  <c:v>Security Package</c:v>
                </c:pt>
                <c:pt idx="1501">
                  <c:v>Standard Support</c:v>
                </c:pt>
                <c:pt idx="1502">
                  <c:v>Standard Support</c:v>
                </c:pt>
                <c:pt idx="1503">
                  <c:v>Analytics Suite</c:v>
                </c:pt>
                <c:pt idx="1504">
                  <c:v>Standard Support</c:v>
                </c:pt>
                <c:pt idx="1505">
                  <c:v>Consulting</c:v>
                </c:pt>
                <c:pt idx="1506">
                  <c:v>Consulting</c:v>
                </c:pt>
                <c:pt idx="1507">
                  <c:v>Implementation</c:v>
                </c:pt>
                <c:pt idx="1508">
                  <c:v>Office Bundle</c:v>
                </c:pt>
                <c:pt idx="1509">
                  <c:v>Security Package</c:v>
                </c:pt>
                <c:pt idx="1510">
                  <c:v>Analytics Suite</c:v>
                </c:pt>
                <c:pt idx="1511">
                  <c:v>Premium Support</c:v>
                </c:pt>
                <c:pt idx="1512">
                  <c:v>Security Package</c:v>
                </c:pt>
                <c:pt idx="1513">
                  <c:v>Device Package</c:v>
                </c:pt>
                <c:pt idx="1514">
                  <c:v>Consulting</c:v>
                </c:pt>
                <c:pt idx="1515">
                  <c:v>Standard Support</c:v>
                </c:pt>
                <c:pt idx="1516">
                  <c:v>Device Package</c:v>
                </c:pt>
                <c:pt idx="1517">
                  <c:v>Consulting</c:v>
                </c:pt>
                <c:pt idx="1518">
                  <c:v>Consulting</c:v>
                </c:pt>
                <c:pt idx="1519">
                  <c:v>Consulting</c:v>
                </c:pt>
                <c:pt idx="1520">
                  <c:v>Analytics Suite</c:v>
                </c:pt>
                <c:pt idx="1521">
                  <c:v>Security Package</c:v>
                </c:pt>
                <c:pt idx="1522">
                  <c:v>Implementation</c:v>
                </c:pt>
                <c:pt idx="1523">
                  <c:v>Device Package</c:v>
                </c:pt>
                <c:pt idx="1524">
                  <c:v>Device Package</c:v>
                </c:pt>
                <c:pt idx="1525">
                  <c:v>Device Package</c:v>
                </c:pt>
                <c:pt idx="1526">
                  <c:v>Consulting</c:v>
                </c:pt>
                <c:pt idx="1527">
                  <c:v>Office Bundle</c:v>
                </c:pt>
                <c:pt idx="1528">
                  <c:v>Implementation</c:v>
                </c:pt>
                <c:pt idx="1529">
                  <c:v>Standard Support</c:v>
                </c:pt>
                <c:pt idx="1530">
                  <c:v>Security Package</c:v>
                </c:pt>
                <c:pt idx="1531">
                  <c:v>Implementation</c:v>
                </c:pt>
                <c:pt idx="1532">
                  <c:v>Cloud Platform</c:v>
                </c:pt>
                <c:pt idx="1533">
                  <c:v>Office Bundle</c:v>
                </c:pt>
                <c:pt idx="1534">
                  <c:v>Premium Support</c:v>
                </c:pt>
                <c:pt idx="1535">
                  <c:v>Device Package</c:v>
                </c:pt>
                <c:pt idx="1536">
                  <c:v>Security Package</c:v>
                </c:pt>
                <c:pt idx="1537">
                  <c:v>Standard Support</c:v>
                </c:pt>
                <c:pt idx="1538">
                  <c:v>Device Package</c:v>
                </c:pt>
                <c:pt idx="1539">
                  <c:v>Security Package</c:v>
                </c:pt>
                <c:pt idx="1540">
                  <c:v>Office Bundle</c:v>
                </c:pt>
                <c:pt idx="1541">
                  <c:v>Premium Support</c:v>
                </c:pt>
                <c:pt idx="1542">
                  <c:v>Cloud Platform</c:v>
                </c:pt>
                <c:pt idx="1543">
                  <c:v>Consulting</c:v>
                </c:pt>
                <c:pt idx="1544">
                  <c:v>Device Package</c:v>
                </c:pt>
                <c:pt idx="1545">
                  <c:v>Security Package</c:v>
                </c:pt>
                <c:pt idx="1546">
                  <c:v>Analytics Suite</c:v>
                </c:pt>
                <c:pt idx="1547">
                  <c:v>Premium Support</c:v>
                </c:pt>
                <c:pt idx="1548">
                  <c:v>Device Package</c:v>
                </c:pt>
                <c:pt idx="1549">
                  <c:v>Cloud Platform</c:v>
                </c:pt>
                <c:pt idx="1550">
                  <c:v>Security Package</c:v>
                </c:pt>
                <c:pt idx="1551">
                  <c:v>Standard Support</c:v>
                </c:pt>
                <c:pt idx="1552">
                  <c:v>Device Package</c:v>
                </c:pt>
                <c:pt idx="1553">
                  <c:v>Implementation</c:v>
                </c:pt>
                <c:pt idx="1554">
                  <c:v>Consulting</c:v>
                </c:pt>
                <c:pt idx="1555">
                  <c:v>Device Package</c:v>
                </c:pt>
                <c:pt idx="1556">
                  <c:v>Premium Support</c:v>
                </c:pt>
                <c:pt idx="1557">
                  <c:v>Premium Support</c:v>
                </c:pt>
                <c:pt idx="1558">
                  <c:v>Standard Support</c:v>
                </c:pt>
                <c:pt idx="1559">
                  <c:v>Device Package</c:v>
                </c:pt>
                <c:pt idx="1560">
                  <c:v>Cloud Platform</c:v>
                </c:pt>
                <c:pt idx="1561">
                  <c:v>Implementation</c:v>
                </c:pt>
                <c:pt idx="1562">
                  <c:v>Device Package</c:v>
                </c:pt>
                <c:pt idx="1563">
                  <c:v>Analytics Suite</c:v>
                </c:pt>
                <c:pt idx="1564">
                  <c:v>Cloud Platform</c:v>
                </c:pt>
                <c:pt idx="1565">
                  <c:v>Implementation</c:v>
                </c:pt>
                <c:pt idx="1566">
                  <c:v>Implementation</c:v>
                </c:pt>
                <c:pt idx="1567">
                  <c:v>Cloud Platform</c:v>
                </c:pt>
                <c:pt idx="1568">
                  <c:v>Device Package</c:v>
                </c:pt>
                <c:pt idx="1569">
                  <c:v>Cloud Platform</c:v>
                </c:pt>
                <c:pt idx="1570">
                  <c:v>Office Bundle</c:v>
                </c:pt>
                <c:pt idx="1571">
                  <c:v>Office Bundle</c:v>
                </c:pt>
                <c:pt idx="1572">
                  <c:v>Analytics Suite</c:v>
                </c:pt>
                <c:pt idx="1573">
                  <c:v>Consulting</c:v>
                </c:pt>
                <c:pt idx="1574">
                  <c:v>Cloud Platform</c:v>
                </c:pt>
                <c:pt idx="1575">
                  <c:v>Implementation</c:v>
                </c:pt>
                <c:pt idx="1576">
                  <c:v>Implementation</c:v>
                </c:pt>
                <c:pt idx="1577">
                  <c:v>Security Package</c:v>
                </c:pt>
                <c:pt idx="1578">
                  <c:v>Standard Support</c:v>
                </c:pt>
                <c:pt idx="1579">
                  <c:v>Implementation</c:v>
                </c:pt>
                <c:pt idx="1580">
                  <c:v>Office Bundle</c:v>
                </c:pt>
                <c:pt idx="1581">
                  <c:v>Device Package</c:v>
                </c:pt>
                <c:pt idx="1582">
                  <c:v>Cloud Platform</c:v>
                </c:pt>
                <c:pt idx="1583">
                  <c:v>Standard Support</c:v>
                </c:pt>
                <c:pt idx="1584">
                  <c:v>Consulting</c:v>
                </c:pt>
                <c:pt idx="1585">
                  <c:v>Implementation</c:v>
                </c:pt>
                <c:pt idx="1586">
                  <c:v>Office Bundle</c:v>
                </c:pt>
                <c:pt idx="1587">
                  <c:v>Premium Support</c:v>
                </c:pt>
                <c:pt idx="1588">
                  <c:v>Office Bundle</c:v>
                </c:pt>
                <c:pt idx="1589">
                  <c:v>Consulting</c:v>
                </c:pt>
                <c:pt idx="1590">
                  <c:v>Security Package</c:v>
                </c:pt>
                <c:pt idx="1591">
                  <c:v>Security Package</c:v>
                </c:pt>
                <c:pt idx="1592">
                  <c:v>Premium Support</c:v>
                </c:pt>
                <c:pt idx="1593">
                  <c:v>Standard Support</c:v>
                </c:pt>
                <c:pt idx="1594">
                  <c:v>Cloud Platform</c:v>
                </c:pt>
                <c:pt idx="1595">
                  <c:v>Standard Support</c:v>
                </c:pt>
                <c:pt idx="1596">
                  <c:v>Premium Support</c:v>
                </c:pt>
                <c:pt idx="1597">
                  <c:v>Office Bundle</c:v>
                </c:pt>
                <c:pt idx="1598">
                  <c:v>Device Package</c:v>
                </c:pt>
                <c:pt idx="1599">
                  <c:v>Cloud Platform</c:v>
                </c:pt>
                <c:pt idx="1600">
                  <c:v>Implementation</c:v>
                </c:pt>
                <c:pt idx="1601">
                  <c:v>Cloud Platform</c:v>
                </c:pt>
                <c:pt idx="1602">
                  <c:v>Premium Support</c:v>
                </c:pt>
                <c:pt idx="1603">
                  <c:v>Premium Support</c:v>
                </c:pt>
                <c:pt idx="1604">
                  <c:v>Office Bundle</c:v>
                </c:pt>
                <c:pt idx="1605">
                  <c:v>Premium Support</c:v>
                </c:pt>
                <c:pt idx="1606">
                  <c:v>Office Bundle</c:v>
                </c:pt>
                <c:pt idx="1607">
                  <c:v>Consulting</c:v>
                </c:pt>
                <c:pt idx="1608">
                  <c:v>Device Package</c:v>
                </c:pt>
                <c:pt idx="1609">
                  <c:v>Consulting</c:v>
                </c:pt>
                <c:pt idx="1610">
                  <c:v>Office Bundle</c:v>
                </c:pt>
                <c:pt idx="1611">
                  <c:v>Security Package</c:v>
                </c:pt>
                <c:pt idx="1612">
                  <c:v>Premium Support</c:v>
                </c:pt>
                <c:pt idx="1613">
                  <c:v>Office Bundle</c:v>
                </c:pt>
                <c:pt idx="1614">
                  <c:v>Premium Support</c:v>
                </c:pt>
                <c:pt idx="1615">
                  <c:v>Consulting</c:v>
                </c:pt>
                <c:pt idx="1616">
                  <c:v>Cloud Platform</c:v>
                </c:pt>
                <c:pt idx="1617">
                  <c:v>Analytics Suite</c:v>
                </c:pt>
                <c:pt idx="1618">
                  <c:v>Security Package</c:v>
                </c:pt>
                <c:pt idx="1619">
                  <c:v>Office Bundle</c:v>
                </c:pt>
                <c:pt idx="1620">
                  <c:v>Consulting</c:v>
                </c:pt>
                <c:pt idx="1621">
                  <c:v>Standard Support</c:v>
                </c:pt>
                <c:pt idx="1622">
                  <c:v>Implementation</c:v>
                </c:pt>
                <c:pt idx="1623">
                  <c:v>Security Package</c:v>
                </c:pt>
                <c:pt idx="1624">
                  <c:v>Office Bundle</c:v>
                </c:pt>
                <c:pt idx="1625">
                  <c:v>Consulting</c:v>
                </c:pt>
                <c:pt idx="1626">
                  <c:v>Standard Support</c:v>
                </c:pt>
                <c:pt idx="1627">
                  <c:v>Implementation</c:v>
                </c:pt>
                <c:pt idx="1628">
                  <c:v>Standard Support</c:v>
                </c:pt>
                <c:pt idx="1629">
                  <c:v>Premium Support</c:v>
                </c:pt>
                <c:pt idx="1630">
                  <c:v>Implementation</c:v>
                </c:pt>
                <c:pt idx="1631">
                  <c:v>Standard Support</c:v>
                </c:pt>
                <c:pt idx="1632">
                  <c:v>Consulting</c:v>
                </c:pt>
                <c:pt idx="1633">
                  <c:v>Cloud Platform</c:v>
                </c:pt>
                <c:pt idx="1634">
                  <c:v>Analytics Suite</c:v>
                </c:pt>
                <c:pt idx="1635">
                  <c:v>Implementation</c:v>
                </c:pt>
                <c:pt idx="1636">
                  <c:v>Device Package</c:v>
                </c:pt>
                <c:pt idx="1637">
                  <c:v>Security Package</c:v>
                </c:pt>
                <c:pt idx="1638">
                  <c:v>Premium Support</c:v>
                </c:pt>
                <c:pt idx="1639">
                  <c:v>Implementation</c:v>
                </c:pt>
                <c:pt idx="1640">
                  <c:v>Premium Support</c:v>
                </c:pt>
                <c:pt idx="1641">
                  <c:v>Premium Support</c:v>
                </c:pt>
                <c:pt idx="1642">
                  <c:v>Standard Support</c:v>
                </c:pt>
                <c:pt idx="1643">
                  <c:v>Security Package</c:v>
                </c:pt>
                <c:pt idx="1644">
                  <c:v>Consulting</c:v>
                </c:pt>
                <c:pt idx="1645">
                  <c:v>Cloud Platform</c:v>
                </c:pt>
                <c:pt idx="1646">
                  <c:v>Premium Support</c:v>
                </c:pt>
                <c:pt idx="1647">
                  <c:v>Office Bundle</c:v>
                </c:pt>
                <c:pt idx="1648">
                  <c:v>Consulting</c:v>
                </c:pt>
                <c:pt idx="1649">
                  <c:v>Office Bundle</c:v>
                </c:pt>
                <c:pt idx="1650">
                  <c:v>Standard Support</c:v>
                </c:pt>
                <c:pt idx="1651">
                  <c:v>Consulting</c:v>
                </c:pt>
                <c:pt idx="1652">
                  <c:v>Consulting</c:v>
                </c:pt>
                <c:pt idx="1653">
                  <c:v>Device Package</c:v>
                </c:pt>
                <c:pt idx="1654">
                  <c:v>Cloud Platform</c:v>
                </c:pt>
                <c:pt idx="1655">
                  <c:v>Premium Support</c:v>
                </c:pt>
                <c:pt idx="1656">
                  <c:v>Standard Support</c:v>
                </c:pt>
                <c:pt idx="1657">
                  <c:v>Consulting</c:v>
                </c:pt>
                <c:pt idx="1658">
                  <c:v>Security Package</c:v>
                </c:pt>
                <c:pt idx="1659">
                  <c:v>Standard Support</c:v>
                </c:pt>
                <c:pt idx="1660">
                  <c:v>Standard Support</c:v>
                </c:pt>
                <c:pt idx="1661">
                  <c:v>Implementation</c:v>
                </c:pt>
                <c:pt idx="1662">
                  <c:v>Implementation</c:v>
                </c:pt>
                <c:pt idx="1663">
                  <c:v>Premium Support</c:v>
                </c:pt>
                <c:pt idx="1664">
                  <c:v>Device Package</c:v>
                </c:pt>
                <c:pt idx="1665">
                  <c:v>Office Bundle</c:v>
                </c:pt>
                <c:pt idx="1666">
                  <c:v>Implementation</c:v>
                </c:pt>
                <c:pt idx="1667">
                  <c:v>Implementation</c:v>
                </c:pt>
                <c:pt idx="1668">
                  <c:v>Standard Support</c:v>
                </c:pt>
                <c:pt idx="1669">
                  <c:v>Cloud Platform</c:v>
                </c:pt>
                <c:pt idx="1670">
                  <c:v>Security Package</c:v>
                </c:pt>
                <c:pt idx="1671">
                  <c:v>Office Bundle</c:v>
                </c:pt>
                <c:pt idx="1672">
                  <c:v>Standard Support</c:v>
                </c:pt>
                <c:pt idx="1673">
                  <c:v>Office Bundle</c:v>
                </c:pt>
                <c:pt idx="1674">
                  <c:v>Device Package</c:v>
                </c:pt>
                <c:pt idx="1675">
                  <c:v>Consulting</c:v>
                </c:pt>
                <c:pt idx="1676">
                  <c:v>Standard Support</c:v>
                </c:pt>
                <c:pt idx="1677">
                  <c:v>Office Bundle</c:v>
                </c:pt>
                <c:pt idx="1678">
                  <c:v>Consulting</c:v>
                </c:pt>
                <c:pt idx="1679">
                  <c:v>Consulting</c:v>
                </c:pt>
                <c:pt idx="1680">
                  <c:v>Cloud Platform</c:v>
                </c:pt>
                <c:pt idx="1681">
                  <c:v>Cloud Platform</c:v>
                </c:pt>
                <c:pt idx="1682">
                  <c:v>Consulting</c:v>
                </c:pt>
                <c:pt idx="1683">
                  <c:v>Office Bundle</c:v>
                </c:pt>
                <c:pt idx="1684">
                  <c:v>Security Package</c:v>
                </c:pt>
                <c:pt idx="1685">
                  <c:v>Office Bundle</c:v>
                </c:pt>
                <c:pt idx="1686">
                  <c:v>Standard Support</c:v>
                </c:pt>
                <c:pt idx="1687">
                  <c:v>Consulting</c:v>
                </c:pt>
                <c:pt idx="1688">
                  <c:v>Implementation</c:v>
                </c:pt>
                <c:pt idx="1689">
                  <c:v>Premium Support</c:v>
                </c:pt>
                <c:pt idx="1690">
                  <c:v>Implementation</c:v>
                </c:pt>
                <c:pt idx="1691">
                  <c:v>Device Package</c:v>
                </c:pt>
                <c:pt idx="1692">
                  <c:v>Consulting</c:v>
                </c:pt>
                <c:pt idx="1693">
                  <c:v>Consulting</c:v>
                </c:pt>
                <c:pt idx="1694">
                  <c:v>Security Package</c:v>
                </c:pt>
                <c:pt idx="1695">
                  <c:v>Office Bundle</c:v>
                </c:pt>
                <c:pt idx="1696">
                  <c:v>Premium Support</c:v>
                </c:pt>
                <c:pt idx="1697">
                  <c:v>Analytics Suite</c:v>
                </c:pt>
                <c:pt idx="1698">
                  <c:v>Security Package</c:v>
                </c:pt>
                <c:pt idx="1699">
                  <c:v>Premium Support</c:v>
                </c:pt>
                <c:pt idx="1700">
                  <c:v>Device Package</c:v>
                </c:pt>
                <c:pt idx="1701">
                  <c:v>Consulting</c:v>
                </c:pt>
                <c:pt idx="1702">
                  <c:v>Implementation</c:v>
                </c:pt>
                <c:pt idx="1703">
                  <c:v>Standard Support</c:v>
                </c:pt>
                <c:pt idx="1704">
                  <c:v>Office Bundle</c:v>
                </c:pt>
                <c:pt idx="1705">
                  <c:v>Implementation</c:v>
                </c:pt>
                <c:pt idx="1706">
                  <c:v>Analytics Suite</c:v>
                </c:pt>
                <c:pt idx="1707">
                  <c:v>Security Package</c:v>
                </c:pt>
                <c:pt idx="1708">
                  <c:v>Office Bundle</c:v>
                </c:pt>
                <c:pt idx="1709">
                  <c:v>Security Package</c:v>
                </c:pt>
                <c:pt idx="1710">
                  <c:v>Standard Support</c:v>
                </c:pt>
                <c:pt idx="1711">
                  <c:v>Security Package</c:v>
                </c:pt>
                <c:pt idx="1712">
                  <c:v>Security Package</c:v>
                </c:pt>
                <c:pt idx="1713">
                  <c:v>Premium Support</c:v>
                </c:pt>
                <c:pt idx="1714">
                  <c:v>Consulting</c:v>
                </c:pt>
                <c:pt idx="1715">
                  <c:v>Cloud Platform</c:v>
                </c:pt>
                <c:pt idx="1716">
                  <c:v>Implementation</c:v>
                </c:pt>
                <c:pt idx="1717">
                  <c:v>Consulting</c:v>
                </c:pt>
                <c:pt idx="1718">
                  <c:v>Device Package</c:v>
                </c:pt>
                <c:pt idx="1719">
                  <c:v>Analytics Suite</c:v>
                </c:pt>
                <c:pt idx="1720">
                  <c:v>Device Package</c:v>
                </c:pt>
                <c:pt idx="1721">
                  <c:v>Office Bundle</c:v>
                </c:pt>
                <c:pt idx="1722">
                  <c:v>Office Bundle</c:v>
                </c:pt>
                <c:pt idx="1723">
                  <c:v>Standard Support</c:v>
                </c:pt>
                <c:pt idx="1724">
                  <c:v>Standard Support</c:v>
                </c:pt>
                <c:pt idx="1725">
                  <c:v>Cloud Platform</c:v>
                </c:pt>
                <c:pt idx="1726">
                  <c:v>Analytics Suite</c:v>
                </c:pt>
                <c:pt idx="1727">
                  <c:v>Office Bundle</c:v>
                </c:pt>
                <c:pt idx="1728">
                  <c:v>Premium Support</c:v>
                </c:pt>
                <c:pt idx="1729">
                  <c:v>Implementation</c:v>
                </c:pt>
                <c:pt idx="1730">
                  <c:v>Analytics Suite</c:v>
                </c:pt>
                <c:pt idx="1731">
                  <c:v>Premium Support</c:v>
                </c:pt>
                <c:pt idx="1732">
                  <c:v>Standard Support</c:v>
                </c:pt>
                <c:pt idx="1733">
                  <c:v>Implementation</c:v>
                </c:pt>
                <c:pt idx="1734">
                  <c:v>Analytics Suite</c:v>
                </c:pt>
                <c:pt idx="1735">
                  <c:v>Implementation</c:v>
                </c:pt>
                <c:pt idx="1736">
                  <c:v>Cloud Platform</c:v>
                </c:pt>
                <c:pt idx="1737">
                  <c:v>Office Bundle</c:v>
                </c:pt>
                <c:pt idx="1738">
                  <c:v>Premium Support</c:v>
                </c:pt>
                <c:pt idx="1739">
                  <c:v>Cloud Platform</c:v>
                </c:pt>
                <c:pt idx="1740">
                  <c:v>Premium Support</c:v>
                </c:pt>
                <c:pt idx="1741">
                  <c:v>Analytics Suite</c:v>
                </c:pt>
                <c:pt idx="1742">
                  <c:v>Analytics Suite</c:v>
                </c:pt>
                <c:pt idx="1743">
                  <c:v>Standard Support</c:v>
                </c:pt>
                <c:pt idx="1744">
                  <c:v>Office Bundle</c:v>
                </c:pt>
                <c:pt idx="1745">
                  <c:v>Office Bundle</c:v>
                </c:pt>
                <c:pt idx="1746">
                  <c:v>Standard Support</c:v>
                </c:pt>
                <c:pt idx="1747">
                  <c:v>Standard Support</c:v>
                </c:pt>
                <c:pt idx="1748">
                  <c:v>Device Package</c:v>
                </c:pt>
                <c:pt idx="1749">
                  <c:v>Standard Support</c:v>
                </c:pt>
                <c:pt idx="1750">
                  <c:v>Standard Support</c:v>
                </c:pt>
                <c:pt idx="1751">
                  <c:v>Standard Support</c:v>
                </c:pt>
                <c:pt idx="1752">
                  <c:v>Office Bundle</c:v>
                </c:pt>
                <c:pt idx="1753">
                  <c:v>Device Package</c:v>
                </c:pt>
                <c:pt idx="1754">
                  <c:v>Implementation</c:v>
                </c:pt>
                <c:pt idx="1755">
                  <c:v>Device Package</c:v>
                </c:pt>
                <c:pt idx="1756">
                  <c:v>Standard Support</c:v>
                </c:pt>
                <c:pt idx="1757">
                  <c:v>Implementation</c:v>
                </c:pt>
                <c:pt idx="1758">
                  <c:v>Office Bundle</c:v>
                </c:pt>
                <c:pt idx="1759">
                  <c:v>Security Package</c:v>
                </c:pt>
                <c:pt idx="1760">
                  <c:v>Office Bundle</c:v>
                </c:pt>
                <c:pt idx="1761">
                  <c:v>Analytics Suite</c:v>
                </c:pt>
                <c:pt idx="1762">
                  <c:v>Consulting</c:v>
                </c:pt>
                <c:pt idx="1763">
                  <c:v>Consulting</c:v>
                </c:pt>
                <c:pt idx="1764">
                  <c:v>Premium Support</c:v>
                </c:pt>
                <c:pt idx="1765">
                  <c:v>Office Bundle</c:v>
                </c:pt>
                <c:pt idx="1766">
                  <c:v>Premium Support</c:v>
                </c:pt>
                <c:pt idx="1767">
                  <c:v>Analytics Suite</c:v>
                </c:pt>
                <c:pt idx="1768">
                  <c:v>Implementation</c:v>
                </c:pt>
                <c:pt idx="1769">
                  <c:v>Premium Support</c:v>
                </c:pt>
                <c:pt idx="1770">
                  <c:v>Consulting</c:v>
                </c:pt>
                <c:pt idx="1771">
                  <c:v>Premium Support</c:v>
                </c:pt>
                <c:pt idx="1772">
                  <c:v>Implementation</c:v>
                </c:pt>
                <c:pt idx="1773">
                  <c:v>Consulting</c:v>
                </c:pt>
                <c:pt idx="1774">
                  <c:v>Consulting</c:v>
                </c:pt>
                <c:pt idx="1775">
                  <c:v>Premium Support</c:v>
                </c:pt>
                <c:pt idx="1776">
                  <c:v>Premium Support</c:v>
                </c:pt>
                <c:pt idx="1777">
                  <c:v>Security Package</c:v>
                </c:pt>
                <c:pt idx="1778">
                  <c:v>Office Bundle</c:v>
                </c:pt>
                <c:pt idx="1779">
                  <c:v>Consulting</c:v>
                </c:pt>
                <c:pt idx="1780">
                  <c:v>Consulting</c:v>
                </c:pt>
                <c:pt idx="1781">
                  <c:v>Cloud Platform</c:v>
                </c:pt>
                <c:pt idx="1782">
                  <c:v>Cloud Platform</c:v>
                </c:pt>
                <c:pt idx="1783">
                  <c:v>Implementation</c:v>
                </c:pt>
                <c:pt idx="1784">
                  <c:v>Office Bundle</c:v>
                </c:pt>
                <c:pt idx="1785">
                  <c:v>Security Package</c:v>
                </c:pt>
                <c:pt idx="1786">
                  <c:v>Implementation</c:v>
                </c:pt>
                <c:pt idx="1787">
                  <c:v>Premium Support</c:v>
                </c:pt>
                <c:pt idx="1788">
                  <c:v>Office Bundle</c:v>
                </c:pt>
                <c:pt idx="1789">
                  <c:v>Cloud Platform</c:v>
                </c:pt>
                <c:pt idx="1790">
                  <c:v>Standard Support</c:v>
                </c:pt>
                <c:pt idx="1791">
                  <c:v>Consulting</c:v>
                </c:pt>
                <c:pt idx="1792">
                  <c:v>Premium Support</c:v>
                </c:pt>
                <c:pt idx="1793">
                  <c:v>Consulting</c:v>
                </c:pt>
                <c:pt idx="1794">
                  <c:v>Cloud Platform</c:v>
                </c:pt>
                <c:pt idx="1795">
                  <c:v>Cloud Platform</c:v>
                </c:pt>
                <c:pt idx="1796">
                  <c:v>Office Bundle</c:v>
                </c:pt>
                <c:pt idx="1797">
                  <c:v>Analytics Suite</c:v>
                </c:pt>
                <c:pt idx="1798">
                  <c:v>Office Bundle</c:v>
                </c:pt>
                <c:pt idx="1799">
                  <c:v>Office Bundle</c:v>
                </c:pt>
                <c:pt idx="1800">
                  <c:v>Office Bundle</c:v>
                </c:pt>
              </c:strCache>
            </c:strRef>
          </c:tx>
          <c:spPr>
            <a:ln w="25400" cap="rnd">
              <a:noFill/>
              <a:round/>
            </a:ln>
            <a:effectLst/>
          </c:spPr>
          <c:marker>
            <c:symbol val="circle"/>
            <c:size val="5"/>
            <c:spPr>
              <a:solidFill>
                <a:schemeClr val="accent2"/>
              </a:solidFill>
              <a:ln w="9525">
                <a:solidFill>
                  <a:schemeClr val="accent2"/>
                </a:solidFill>
              </a:ln>
              <a:effectLst/>
            </c:spPr>
          </c:marker>
          <c:yVal>
            <c:numLit>
              <c:formatCode>General</c:formatCode>
              <c:ptCount val="1"/>
              <c:pt idx="0">
                <c:v>1</c:v>
              </c:pt>
            </c:numLit>
          </c:yVal>
          <c:smooth val="0"/>
          <c:extLst>
            <c:ext xmlns:c16="http://schemas.microsoft.com/office/drawing/2014/chart" uri="{C3380CC4-5D6E-409C-BE32-E72D297353CC}">
              <c16:uniqueId val="{00000001-E35B-4F93-BA11-C04FF75C2638}"/>
            </c:ext>
          </c:extLst>
        </c:ser>
        <c:dLbls>
          <c:showLegendKey val="0"/>
          <c:showVal val="0"/>
          <c:showCatName val="0"/>
          <c:showSerName val="0"/>
          <c:showPercent val="0"/>
          <c:showBubbleSize val="0"/>
        </c:dLbls>
        <c:axId val="1789791264"/>
        <c:axId val="1776338800"/>
        <c:extLst>
          <c:ext xmlns:c15="http://schemas.microsoft.com/office/drawing/2012/chart" uri="{02D57815-91ED-43cb-92C2-25804820EDAC}">
            <c15:filteredScatterSeries>
              <c15:ser>
                <c:idx val="0"/>
                <c:order val="0"/>
                <c:tx>
                  <c:strRef>
                    <c:extLst>
                      <c:ext uri="{02D57815-91ED-43cb-92C2-25804820EDAC}">
                        <c15:formulaRef>
                          <c15:sqref>Finance_Data!$U$1</c15:sqref>
                        </c15:formulaRef>
                      </c:ext>
                    </c:extLst>
                    <c:strCache>
                      <c:ptCount val="1"/>
                      <c:pt idx="0">
                        <c:v>Revenue Variance</c:v>
                      </c:pt>
                    </c:strCache>
                  </c:strRef>
                </c:tx>
                <c:spPr>
                  <a:ln w="381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Finance_Data!$R$2:$R$1801</c15:sqref>
                        </c15:formulaRef>
                      </c:ext>
                    </c:extLst>
                    <c:numCache>
                      <c:formatCode>\$#,##0.00</c:formatCode>
                      <c:ptCount val="1800"/>
                      <c:pt idx="0">
                        <c:v>-359.28400000000011</c:v>
                      </c:pt>
                      <c:pt idx="1">
                        <c:v>303.04679999999928</c:v>
                      </c:pt>
                      <c:pt idx="2">
                        <c:v>2883.1400000000008</c:v>
                      </c:pt>
                      <c:pt idx="3">
                        <c:v>16029.092000000001</c:v>
                      </c:pt>
                      <c:pt idx="4">
                        <c:v>-348.43399999999986</c:v>
                      </c:pt>
                      <c:pt idx="5">
                        <c:v>36943.742999999988</c:v>
                      </c:pt>
                      <c:pt idx="6">
                        <c:v>18219.266000000003</c:v>
                      </c:pt>
                      <c:pt idx="7">
                        <c:v>1354.2972000000004</c:v>
                      </c:pt>
                      <c:pt idx="8">
                        <c:v>18531.784000000003</c:v>
                      </c:pt>
                      <c:pt idx="9">
                        <c:v>3097.3812000000016</c:v>
                      </c:pt>
                      <c:pt idx="10">
                        <c:v>56501.462</c:v>
                      </c:pt>
                      <c:pt idx="11">
                        <c:v>1753.5929999999996</c:v>
                      </c:pt>
                      <c:pt idx="12">
                        <c:v>-931.35400000000004</c:v>
                      </c:pt>
                      <c:pt idx="13">
                        <c:v>21006.442400000004</c:v>
                      </c:pt>
                      <c:pt idx="14">
                        <c:v>5956.2304000000013</c:v>
                      </c:pt>
                      <c:pt idx="15">
                        <c:v>4515.6496000000006</c:v>
                      </c:pt>
                      <c:pt idx="16">
                        <c:v>9678.2649999999994</c:v>
                      </c:pt>
                      <c:pt idx="17">
                        <c:v>2324.1800000000007</c:v>
                      </c:pt>
                      <c:pt idx="18">
                        <c:v>757.21399999999994</c:v>
                      </c:pt>
                      <c:pt idx="19">
                        <c:v>6860.4999999999991</c:v>
                      </c:pt>
                      <c:pt idx="20">
                        <c:v>2300.4999999999991</c:v>
                      </c:pt>
                      <c:pt idx="21">
                        <c:v>145.965200000001</c:v>
                      </c:pt>
                      <c:pt idx="22">
                        <c:v>69722.081000000006</c:v>
                      </c:pt>
                      <c:pt idx="23">
                        <c:v>6444.6139999999996</c:v>
                      </c:pt>
                      <c:pt idx="24">
                        <c:v>6059.5752000000011</c:v>
                      </c:pt>
                      <c:pt idx="25">
                        <c:v>7309.6939999999995</c:v>
                      </c:pt>
                      <c:pt idx="26">
                        <c:v>4362.1119999999992</c:v>
                      </c:pt>
                      <c:pt idx="27">
                        <c:v>1355.6568000000002</c:v>
                      </c:pt>
                      <c:pt idx="28">
                        <c:v>1375.7959999999994</c:v>
                      </c:pt>
                      <c:pt idx="29">
                        <c:v>16951.812000000002</c:v>
                      </c:pt>
                      <c:pt idx="30">
                        <c:v>838.84500000000003</c:v>
                      </c:pt>
                      <c:pt idx="31">
                        <c:v>49899.880499999992</c:v>
                      </c:pt>
                      <c:pt idx="32">
                        <c:v>673.00499999999965</c:v>
                      </c:pt>
                      <c:pt idx="33">
                        <c:v>61.654999999999973</c:v>
                      </c:pt>
                      <c:pt idx="34">
                        <c:v>11432.454399999999</c:v>
                      </c:pt>
                      <c:pt idx="35">
                        <c:v>8506.06</c:v>
                      </c:pt>
                      <c:pt idx="36">
                        <c:v>2261.0779999999995</c:v>
                      </c:pt>
                      <c:pt idx="37">
                        <c:v>6002.77</c:v>
                      </c:pt>
                      <c:pt idx="38">
                        <c:v>3985.6700000000014</c:v>
                      </c:pt>
                      <c:pt idx="39">
                        <c:v>2272.2399999999998</c:v>
                      </c:pt>
                      <c:pt idx="40">
                        <c:v>2285.4797999999987</c:v>
                      </c:pt>
                      <c:pt idx="41">
                        <c:v>12305.95</c:v>
                      </c:pt>
                      <c:pt idx="42">
                        <c:v>135.93639999999937</c:v>
                      </c:pt>
                      <c:pt idx="43">
                        <c:v>52162.21360000001</c:v>
                      </c:pt>
                      <c:pt idx="44">
                        <c:v>2533.0059999999994</c:v>
                      </c:pt>
                      <c:pt idx="45">
                        <c:v>1146.7949999999998</c:v>
                      </c:pt>
                      <c:pt idx="46">
                        <c:v>-320.87559999999985</c:v>
                      </c:pt>
                      <c:pt idx="47">
                        <c:v>1776.2728000000002</c:v>
                      </c:pt>
                      <c:pt idx="48">
                        <c:v>-1115.3539999999998</c:v>
                      </c:pt>
                      <c:pt idx="49">
                        <c:v>4831.9567999999999</c:v>
                      </c:pt>
                      <c:pt idx="50">
                        <c:v>2422.9920000000006</c:v>
                      </c:pt>
                      <c:pt idx="51">
                        <c:v>3454.1400000000008</c:v>
                      </c:pt>
                      <c:pt idx="52">
                        <c:v>-1044.3420000000001</c:v>
                      </c:pt>
                      <c:pt idx="53">
                        <c:v>4395.1349999999993</c:v>
                      </c:pt>
                      <c:pt idx="54">
                        <c:v>1622.6100000000029</c:v>
                      </c:pt>
                      <c:pt idx="55">
                        <c:v>1184.3616</c:v>
                      </c:pt>
                      <c:pt idx="56">
                        <c:v>-862.38400000000001</c:v>
                      </c:pt>
                      <c:pt idx="57">
                        <c:v>9711.4535000000014</c:v>
                      </c:pt>
                      <c:pt idx="58">
                        <c:v>-517.27400000000034</c:v>
                      </c:pt>
                      <c:pt idx="59">
                        <c:v>819.36999999999989</c:v>
                      </c:pt>
                      <c:pt idx="60">
                        <c:v>16838.132999999994</c:v>
                      </c:pt>
                      <c:pt idx="61">
                        <c:v>952.48200000000043</c:v>
                      </c:pt>
                      <c:pt idx="62">
                        <c:v>47201.890000000007</c:v>
                      </c:pt>
                      <c:pt idx="63">
                        <c:v>17323.700000000004</c:v>
                      </c:pt>
                      <c:pt idx="64">
                        <c:v>4006.3364000000038</c:v>
                      </c:pt>
                      <c:pt idx="65">
                        <c:v>6356.0880000000006</c:v>
                      </c:pt>
                      <c:pt idx="66">
                        <c:v>10412.878000000001</c:v>
                      </c:pt>
                      <c:pt idx="67">
                        <c:v>210.86200000000008</c:v>
                      </c:pt>
                      <c:pt idx="68">
                        <c:v>929.83099999999911</c:v>
                      </c:pt>
                      <c:pt idx="69">
                        <c:v>14112.428000000002</c:v>
                      </c:pt>
                      <c:pt idx="70">
                        <c:v>47352.841599999992</c:v>
                      </c:pt>
                      <c:pt idx="71">
                        <c:v>357.34000000000219</c:v>
                      </c:pt>
                      <c:pt idx="72">
                        <c:v>1006.7199999999993</c:v>
                      </c:pt>
                      <c:pt idx="73">
                        <c:v>33815.856399999997</c:v>
                      </c:pt>
                      <c:pt idx="74">
                        <c:v>-193.52319999999997</c:v>
                      </c:pt>
                      <c:pt idx="75">
                        <c:v>31567.563999999995</c:v>
                      </c:pt>
                      <c:pt idx="76">
                        <c:v>-350.60600000000022</c:v>
                      </c:pt>
                      <c:pt idx="77">
                        <c:v>11170.342000000001</c:v>
                      </c:pt>
                      <c:pt idx="78">
                        <c:v>1579.4640000000022</c:v>
                      </c:pt>
                      <c:pt idx="79">
                        <c:v>3201.3215999999993</c:v>
                      </c:pt>
                      <c:pt idx="80">
                        <c:v>4034.1391999999978</c:v>
                      </c:pt>
                      <c:pt idx="81">
                        <c:v>4973.5860000000002</c:v>
                      </c:pt>
                      <c:pt idx="82">
                        <c:v>18358.456000000006</c:v>
                      </c:pt>
                      <c:pt idx="83">
                        <c:v>14412.348000000002</c:v>
                      </c:pt>
                      <c:pt idx="84">
                        <c:v>5951.695999999999</c:v>
                      </c:pt>
                      <c:pt idx="85">
                        <c:v>645.34000000000015</c:v>
                      </c:pt>
                      <c:pt idx="86">
                        <c:v>10478.997999999998</c:v>
                      </c:pt>
                      <c:pt idx="87">
                        <c:v>3323.9011999999993</c:v>
                      </c:pt>
                      <c:pt idx="88">
                        <c:v>17631.57</c:v>
                      </c:pt>
                      <c:pt idx="89">
                        <c:v>3490.3219999999983</c:v>
                      </c:pt>
                      <c:pt idx="90">
                        <c:v>-147.11199999999985</c:v>
                      </c:pt>
                      <c:pt idx="91">
                        <c:v>6803.2100000000009</c:v>
                      </c:pt>
                      <c:pt idx="92">
                        <c:v>20276.720400000006</c:v>
                      </c:pt>
                      <c:pt idx="93">
                        <c:v>4422.110999999999</c:v>
                      </c:pt>
                      <c:pt idx="94">
                        <c:v>15204.922000000002</c:v>
                      </c:pt>
                      <c:pt idx="95">
                        <c:v>1564.0279999999998</c:v>
                      </c:pt>
                      <c:pt idx="96">
                        <c:v>28137.594000000019</c:v>
                      </c:pt>
                      <c:pt idx="97">
                        <c:v>3845.6000000000004</c:v>
                      </c:pt>
                      <c:pt idx="98">
                        <c:v>1852.7000000000003</c:v>
                      </c:pt>
                      <c:pt idx="99">
                        <c:v>401.86999999999989</c:v>
                      </c:pt>
                      <c:pt idx="100">
                        <c:v>523.96400000000131</c:v>
                      </c:pt>
                      <c:pt idx="101">
                        <c:v>21175.167000000001</c:v>
                      </c:pt>
                      <c:pt idx="102">
                        <c:v>36587.34550000001</c:v>
                      </c:pt>
                      <c:pt idx="103">
                        <c:v>3687.769600000001</c:v>
                      </c:pt>
                      <c:pt idx="104">
                        <c:v>-91.302799999999479</c:v>
                      </c:pt>
                      <c:pt idx="105">
                        <c:v>1292.2560000000003</c:v>
                      </c:pt>
                      <c:pt idx="106">
                        <c:v>-386.16250000000014</c:v>
                      </c:pt>
                      <c:pt idx="107">
                        <c:v>2439.9493999999977</c:v>
                      </c:pt>
                      <c:pt idx="108">
                        <c:v>1287.6729999999993</c:v>
                      </c:pt>
                      <c:pt idx="109">
                        <c:v>26708.405199999997</c:v>
                      </c:pt>
                      <c:pt idx="110">
                        <c:v>1845.9399999999996</c:v>
                      </c:pt>
                      <c:pt idx="111">
                        <c:v>1532.4439999999981</c:v>
                      </c:pt>
                      <c:pt idx="112">
                        <c:v>2807.3399999999988</c:v>
                      </c:pt>
                      <c:pt idx="113">
                        <c:v>4484.507599999999</c:v>
                      </c:pt>
                      <c:pt idx="114">
                        <c:v>3999.4574999999991</c:v>
                      </c:pt>
                      <c:pt idx="115">
                        <c:v>-581.40199999999993</c:v>
                      </c:pt>
                      <c:pt idx="116">
                        <c:v>6491.5340000000024</c:v>
                      </c:pt>
                      <c:pt idx="117">
                        <c:v>3228.5732000000003</c:v>
                      </c:pt>
                      <c:pt idx="118">
                        <c:v>6563.2950000000001</c:v>
                      </c:pt>
                      <c:pt idx="119">
                        <c:v>414.61499999999933</c:v>
                      </c:pt>
                      <c:pt idx="120">
                        <c:v>11313.5988</c:v>
                      </c:pt>
                      <c:pt idx="121">
                        <c:v>-504.89999999999986</c:v>
                      </c:pt>
                      <c:pt idx="122">
                        <c:v>5009.770999999997</c:v>
                      </c:pt>
                      <c:pt idx="123">
                        <c:v>-634.41999999999973</c:v>
                      </c:pt>
                      <c:pt idx="124">
                        <c:v>47063.932999999997</c:v>
                      </c:pt>
                      <c:pt idx="125">
                        <c:v>15673.282499999998</c:v>
                      </c:pt>
                      <c:pt idx="126">
                        <c:v>-490.80679999999984</c:v>
                      </c:pt>
                      <c:pt idx="127">
                        <c:v>5720.9492000000018</c:v>
                      </c:pt>
                      <c:pt idx="128">
                        <c:v>1287.3534</c:v>
                      </c:pt>
                      <c:pt idx="129">
                        <c:v>738.35360000000014</c:v>
                      </c:pt>
                      <c:pt idx="130">
                        <c:v>98121.290000000023</c:v>
                      </c:pt>
                      <c:pt idx="131">
                        <c:v>9502.5360000000001</c:v>
                      </c:pt>
                      <c:pt idx="132">
                        <c:v>-1059.9109999999998</c:v>
                      </c:pt>
                      <c:pt idx="133">
                        <c:v>318.56200000000047</c:v>
                      </c:pt>
                      <c:pt idx="134">
                        <c:v>2363.8919999999998</c:v>
                      </c:pt>
                      <c:pt idx="135">
                        <c:v>18183.816000000006</c:v>
                      </c:pt>
                      <c:pt idx="136">
                        <c:v>2231.7010000000005</c:v>
                      </c:pt>
                      <c:pt idx="137">
                        <c:v>1741.2868000000017</c:v>
                      </c:pt>
                      <c:pt idx="138">
                        <c:v>2034.2032000000008</c:v>
                      </c:pt>
                      <c:pt idx="139">
                        <c:v>5654.665</c:v>
                      </c:pt>
                      <c:pt idx="140">
                        <c:v>4865.0749999999989</c:v>
                      </c:pt>
                      <c:pt idx="141">
                        <c:v>3210.1019999999999</c:v>
                      </c:pt>
                      <c:pt idx="142">
                        <c:v>-103.17600000000039</c:v>
                      </c:pt>
                      <c:pt idx="143">
                        <c:v>3726.7479999999991</c:v>
                      </c:pt>
                      <c:pt idx="144">
                        <c:v>229.23799999999937</c:v>
                      </c:pt>
                      <c:pt idx="145">
                        <c:v>2112.3279999999995</c:v>
                      </c:pt>
                      <c:pt idx="146">
                        <c:v>-920.07680000000005</c:v>
                      </c:pt>
                      <c:pt idx="147">
                        <c:v>50986.53</c:v>
                      </c:pt>
                      <c:pt idx="148">
                        <c:v>17074.795999999995</c:v>
                      </c:pt>
                      <c:pt idx="149">
                        <c:v>16368.529200000001</c:v>
                      </c:pt>
                      <c:pt idx="150">
                        <c:v>298.96519999999964</c:v>
                      </c:pt>
                      <c:pt idx="151">
                        <c:v>6358.4079999999985</c:v>
                      </c:pt>
                      <c:pt idx="152">
                        <c:v>27604.640000000007</c:v>
                      </c:pt>
                      <c:pt idx="153">
                        <c:v>1288.75</c:v>
                      </c:pt>
                      <c:pt idx="154">
                        <c:v>47343.236000000012</c:v>
                      </c:pt>
                      <c:pt idx="155">
                        <c:v>1181.7500000000007</c:v>
                      </c:pt>
                      <c:pt idx="156">
                        <c:v>-327.77500000000009</c:v>
                      </c:pt>
                      <c:pt idx="157">
                        <c:v>23143.102499999994</c:v>
                      </c:pt>
                      <c:pt idx="158">
                        <c:v>502.93300000000011</c:v>
                      </c:pt>
                      <c:pt idx="159">
                        <c:v>4831.3260000000009</c:v>
                      </c:pt>
                      <c:pt idx="160">
                        <c:v>10657.2196</c:v>
                      </c:pt>
                      <c:pt idx="161">
                        <c:v>23175.666999999998</c:v>
                      </c:pt>
                      <c:pt idx="162">
                        <c:v>1505.5820000000001</c:v>
                      </c:pt>
                      <c:pt idx="163">
                        <c:v>18254.735999999997</c:v>
                      </c:pt>
                      <c:pt idx="164">
                        <c:v>1477.9960000000003</c:v>
                      </c:pt>
                      <c:pt idx="165">
                        <c:v>8570.57</c:v>
                      </c:pt>
                      <c:pt idx="166">
                        <c:v>8349.51</c:v>
                      </c:pt>
                      <c:pt idx="167">
                        <c:v>-156.32800000000043</c:v>
                      </c:pt>
                      <c:pt idx="168">
                        <c:v>-485.78900000000021</c:v>
                      </c:pt>
                      <c:pt idx="169">
                        <c:v>20408.237600000004</c:v>
                      </c:pt>
                      <c:pt idx="170">
                        <c:v>4525.9800000000023</c:v>
                      </c:pt>
                      <c:pt idx="171">
                        <c:v>2877.3270000000002</c:v>
                      </c:pt>
                      <c:pt idx="172">
                        <c:v>-371.65200000000004</c:v>
                      </c:pt>
                      <c:pt idx="173">
                        <c:v>3425.3788000000004</c:v>
                      </c:pt>
                      <c:pt idx="174">
                        <c:v>7508.909999999998</c:v>
                      </c:pt>
                      <c:pt idx="175">
                        <c:v>5208.1340000000009</c:v>
                      </c:pt>
                      <c:pt idx="176">
                        <c:v>1759.3353999999999</c:v>
                      </c:pt>
                      <c:pt idx="177">
                        <c:v>-840.30649999999991</c:v>
                      </c:pt>
                      <c:pt idx="178">
                        <c:v>115.57800000000088</c:v>
                      </c:pt>
                      <c:pt idx="179">
                        <c:v>797.17000000000007</c:v>
                      </c:pt>
                      <c:pt idx="180">
                        <c:v>5459.3410000000013</c:v>
                      </c:pt>
                      <c:pt idx="181">
                        <c:v>12144.196400000001</c:v>
                      </c:pt>
                      <c:pt idx="182">
                        <c:v>11456.941999999999</c:v>
                      </c:pt>
                      <c:pt idx="183">
                        <c:v>4762.4699999999984</c:v>
                      </c:pt>
                      <c:pt idx="184">
                        <c:v>13362.812000000002</c:v>
                      </c:pt>
                      <c:pt idx="185">
                        <c:v>2401.2680000000009</c:v>
                      </c:pt>
                      <c:pt idx="186">
                        <c:v>2906.0900000000006</c:v>
                      </c:pt>
                      <c:pt idx="187">
                        <c:v>781.50040000000115</c:v>
                      </c:pt>
                      <c:pt idx="188">
                        <c:v>18826.16</c:v>
                      </c:pt>
                      <c:pt idx="189">
                        <c:v>4516.1009999999997</c:v>
                      </c:pt>
                      <c:pt idx="190">
                        <c:v>4654.2620000000015</c:v>
                      </c:pt>
                      <c:pt idx="191">
                        <c:v>-400.97199999999998</c:v>
                      </c:pt>
                      <c:pt idx="192">
                        <c:v>11952.134</c:v>
                      </c:pt>
                      <c:pt idx="193">
                        <c:v>5393.909599999999</c:v>
                      </c:pt>
                      <c:pt idx="194">
                        <c:v>8243.0750000000007</c:v>
                      </c:pt>
                      <c:pt idx="195">
                        <c:v>2818.8639999999996</c:v>
                      </c:pt>
                      <c:pt idx="196">
                        <c:v>3002.7960000000007</c:v>
                      </c:pt>
                      <c:pt idx="197">
                        <c:v>2023.0815999999995</c:v>
                      </c:pt>
                      <c:pt idx="198">
                        <c:v>-179.68679999999995</c:v>
                      </c:pt>
                      <c:pt idx="199">
                        <c:v>1676.8399999999997</c:v>
                      </c:pt>
                      <c:pt idx="200">
                        <c:v>7705.9240000000009</c:v>
                      </c:pt>
                      <c:pt idx="201">
                        <c:v>3637.824000000001</c:v>
                      </c:pt>
                      <c:pt idx="202">
                        <c:v>1214.3239999999996</c:v>
                      </c:pt>
                      <c:pt idx="203">
                        <c:v>-742.30850000000009</c:v>
                      </c:pt>
                      <c:pt idx="204">
                        <c:v>-374.11799999999994</c:v>
                      </c:pt>
                      <c:pt idx="205">
                        <c:v>100795.05440000002</c:v>
                      </c:pt>
                      <c:pt idx="206">
                        <c:v>5372.9447999999993</c:v>
                      </c:pt>
                      <c:pt idx="207">
                        <c:v>1795.8299999999995</c:v>
                      </c:pt>
                      <c:pt idx="208">
                        <c:v>8678.9311999999991</c:v>
                      </c:pt>
                      <c:pt idx="209">
                        <c:v>59615.980000000018</c:v>
                      </c:pt>
                      <c:pt idx="210">
                        <c:v>4331.9799999999996</c:v>
                      </c:pt>
                      <c:pt idx="211">
                        <c:v>2964.1679999999988</c:v>
                      </c:pt>
                      <c:pt idx="212">
                        <c:v>-803.42300000000012</c:v>
                      </c:pt>
                      <c:pt idx="213">
                        <c:v>34060.707199999997</c:v>
                      </c:pt>
                      <c:pt idx="214">
                        <c:v>92.220000000000482</c:v>
                      </c:pt>
                      <c:pt idx="215">
                        <c:v>7995.6892000000007</c:v>
                      </c:pt>
                      <c:pt idx="216">
                        <c:v>14699.785000000007</c:v>
                      </c:pt>
                      <c:pt idx="217">
                        <c:v>13002.750999999998</c:v>
                      </c:pt>
                      <c:pt idx="218">
                        <c:v>-319.56319999999982</c:v>
                      </c:pt>
                      <c:pt idx="219">
                        <c:v>4120.1560000000009</c:v>
                      </c:pt>
                      <c:pt idx="220">
                        <c:v>3011.6571999999992</c:v>
                      </c:pt>
                      <c:pt idx="221">
                        <c:v>16205.819999999996</c:v>
                      </c:pt>
                      <c:pt idx="222">
                        <c:v>2079.232</c:v>
                      </c:pt>
                      <c:pt idx="223">
                        <c:v>-463.78600000000006</c:v>
                      </c:pt>
                      <c:pt idx="224">
                        <c:v>1639.4660000000008</c:v>
                      </c:pt>
                      <c:pt idx="225">
                        <c:v>2088.2356000000013</c:v>
                      </c:pt>
                      <c:pt idx="226">
                        <c:v>1888.3966000000005</c:v>
                      </c:pt>
                      <c:pt idx="227">
                        <c:v>704.10760000000028</c:v>
                      </c:pt>
                      <c:pt idx="228">
                        <c:v>58755.94999999999</c:v>
                      </c:pt>
                      <c:pt idx="229">
                        <c:v>1685.0514999999996</c:v>
                      </c:pt>
                      <c:pt idx="230">
                        <c:v>54473.245999999992</c:v>
                      </c:pt>
                      <c:pt idx="231">
                        <c:v>21198.764000000003</c:v>
                      </c:pt>
                      <c:pt idx="232">
                        <c:v>4266.1944000000003</c:v>
                      </c:pt>
                      <c:pt idx="233">
                        <c:v>5420.7149999999992</c:v>
                      </c:pt>
                      <c:pt idx="234">
                        <c:v>3174.3060000000005</c:v>
                      </c:pt>
                      <c:pt idx="235">
                        <c:v>-254.48400000000004</c:v>
                      </c:pt>
                      <c:pt idx="236">
                        <c:v>-943.64239999999995</c:v>
                      </c:pt>
                      <c:pt idx="237">
                        <c:v>13560.250400000001</c:v>
                      </c:pt>
                      <c:pt idx="238">
                        <c:v>2837.3209999999999</c:v>
                      </c:pt>
                      <c:pt idx="239">
                        <c:v>5615.9516000000049</c:v>
                      </c:pt>
                      <c:pt idx="240">
                        <c:v>569.38750000000005</c:v>
                      </c:pt>
                      <c:pt idx="241">
                        <c:v>2569.8200000000006</c:v>
                      </c:pt>
                      <c:pt idx="242">
                        <c:v>155.02000000000021</c:v>
                      </c:pt>
                      <c:pt idx="243">
                        <c:v>49919.93</c:v>
                      </c:pt>
                      <c:pt idx="244">
                        <c:v>-616.94299999999998</c:v>
                      </c:pt>
                      <c:pt idx="245">
                        <c:v>5381.5450000000001</c:v>
                      </c:pt>
                      <c:pt idx="246">
                        <c:v>678.51600000000121</c:v>
                      </c:pt>
                      <c:pt idx="247">
                        <c:v>1997.8915000000002</c:v>
                      </c:pt>
                      <c:pt idx="248">
                        <c:v>2025.4909999999993</c:v>
                      </c:pt>
                      <c:pt idx="249">
                        <c:v>3214.1855999999998</c:v>
                      </c:pt>
                      <c:pt idx="250">
                        <c:v>10043.1512</c:v>
                      </c:pt>
                      <c:pt idx="251">
                        <c:v>17670.850000000002</c:v>
                      </c:pt>
                      <c:pt idx="252">
                        <c:v>143.61299999999994</c:v>
                      </c:pt>
                      <c:pt idx="253">
                        <c:v>2501.4480000000021</c:v>
                      </c:pt>
                      <c:pt idx="254">
                        <c:v>5135.6443999999992</c:v>
                      </c:pt>
                      <c:pt idx="255">
                        <c:v>18648.375199999999</c:v>
                      </c:pt>
                      <c:pt idx="256">
                        <c:v>869.6572000000001</c:v>
                      </c:pt>
                      <c:pt idx="257">
                        <c:v>-617.52080000000001</c:v>
                      </c:pt>
                      <c:pt idx="258">
                        <c:v>1561.6056000000003</c:v>
                      </c:pt>
                      <c:pt idx="259">
                        <c:v>1366.442</c:v>
                      </c:pt>
                      <c:pt idx="260">
                        <c:v>2385.2309999999998</c:v>
                      </c:pt>
                      <c:pt idx="261">
                        <c:v>1351.1883999999993</c:v>
                      </c:pt>
                      <c:pt idx="262">
                        <c:v>562.6836000000003</c:v>
                      </c:pt>
                      <c:pt idx="263">
                        <c:v>449.78840000000037</c:v>
                      </c:pt>
                      <c:pt idx="264">
                        <c:v>370.84040000000027</c:v>
                      </c:pt>
                      <c:pt idx="265">
                        <c:v>-933.26800000000014</c:v>
                      </c:pt>
                      <c:pt idx="266">
                        <c:v>13884.290000000003</c:v>
                      </c:pt>
                      <c:pt idx="267">
                        <c:v>2192.11</c:v>
                      </c:pt>
                      <c:pt idx="268">
                        <c:v>4464.6380000000008</c:v>
                      </c:pt>
                      <c:pt idx="269">
                        <c:v>5037.7899999999991</c:v>
                      </c:pt>
                      <c:pt idx="270">
                        <c:v>2505.2039999999993</c:v>
                      </c:pt>
                      <c:pt idx="271">
                        <c:v>1429.0540000000008</c:v>
                      </c:pt>
                      <c:pt idx="272">
                        <c:v>5557.990499999999</c:v>
                      </c:pt>
                      <c:pt idx="273">
                        <c:v>45524.412000000018</c:v>
                      </c:pt>
                      <c:pt idx="274">
                        <c:v>14207.842000000004</c:v>
                      </c:pt>
                      <c:pt idx="275">
                        <c:v>26707.790000000005</c:v>
                      </c:pt>
                      <c:pt idx="276">
                        <c:v>449.69960000000015</c:v>
                      </c:pt>
                      <c:pt idx="277">
                        <c:v>65.355999999999995</c:v>
                      </c:pt>
                      <c:pt idx="278">
                        <c:v>3107.5099999999993</c:v>
                      </c:pt>
                      <c:pt idx="279">
                        <c:v>2900.7500000000018</c:v>
                      </c:pt>
                      <c:pt idx="280">
                        <c:v>2384.8395999999998</c:v>
                      </c:pt>
                      <c:pt idx="281">
                        <c:v>1154.9363999999996</c:v>
                      </c:pt>
                      <c:pt idx="282">
                        <c:v>26124.116000000005</c:v>
                      </c:pt>
                      <c:pt idx="283">
                        <c:v>34255.629999999997</c:v>
                      </c:pt>
                      <c:pt idx="284">
                        <c:v>27043.810000000005</c:v>
                      </c:pt>
                      <c:pt idx="285">
                        <c:v>19860.659200000009</c:v>
                      </c:pt>
                      <c:pt idx="286">
                        <c:v>872.13300000000118</c:v>
                      </c:pt>
                      <c:pt idx="287">
                        <c:v>3306.3175999999985</c:v>
                      </c:pt>
                      <c:pt idx="288">
                        <c:v>1737.3299999999995</c:v>
                      </c:pt>
                      <c:pt idx="289">
                        <c:v>1019.9755999999984</c:v>
                      </c:pt>
                      <c:pt idx="290">
                        <c:v>2139.9580000000005</c:v>
                      </c:pt>
                      <c:pt idx="291">
                        <c:v>5300.5790000000034</c:v>
                      </c:pt>
                      <c:pt idx="292">
                        <c:v>951.57500000000027</c:v>
                      </c:pt>
                      <c:pt idx="293">
                        <c:v>5548.5440000000017</c:v>
                      </c:pt>
                      <c:pt idx="294">
                        <c:v>125.21399999999949</c:v>
                      </c:pt>
                      <c:pt idx="295">
                        <c:v>3028.38</c:v>
                      </c:pt>
                      <c:pt idx="296">
                        <c:v>8108.8799999999983</c:v>
                      </c:pt>
                      <c:pt idx="297">
                        <c:v>1466.7796000000008</c:v>
                      </c:pt>
                      <c:pt idx="298">
                        <c:v>-1729.3788</c:v>
                      </c:pt>
                      <c:pt idx="299">
                        <c:v>2600.7360000000017</c:v>
                      </c:pt>
                      <c:pt idx="300">
                        <c:v>-644.57599999999934</c:v>
                      </c:pt>
                      <c:pt idx="301">
                        <c:v>3353.7716000000009</c:v>
                      </c:pt>
                      <c:pt idx="302">
                        <c:v>49102.462000000007</c:v>
                      </c:pt>
                      <c:pt idx="303">
                        <c:v>-74.083999999999605</c:v>
                      </c:pt>
                      <c:pt idx="304">
                        <c:v>3889.4659999999981</c:v>
                      </c:pt>
                      <c:pt idx="305">
                        <c:v>-431.74299999999999</c:v>
                      </c:pt>
                      <c:pt idx="306">
                        <c:v>9050.4279999999999</c:v>
                      </c:pt>
                      <c:pt idx="307">
                        <c:v>11878.044</c:v>
                      </c:pt>
                      <c:pt idx="308">
                        <c:v>-698.75000000000023</c:v>
                      </c:pt>
                      <c:pt idx="309">
                        <c:v>-149.92500000000018</c:v>
                      </c:pt>
                      <c:pt idx="310">
                        <c:v>35015.186000000009</c:v>
                      </c:pt>
                      <c:pt idx="311">
                        <c:v>8809.2474999999977</c:v>
                      </c:pt>
                      <c:pt idx="312">
                        <c:v>3800.3700000000008</c:v>
                      </c:pt>
                      <c:pt idx="313">
                        <c:v>-476.9219999999998</c:v>
                      </c:pt>
                      <c:pt idx="314">
                        <c:v>944.38199999999983</c:v>
                      </c:pt>
                      <c:pt idx="315">
                        <c:v>2460.8448000000044</c:v>
                      </c:pt>
                      <c:pt idx="316">
                        <c:v>1871.4668000000001</c:v>
                      </c:pt>
                      <c:pt idx="317">
                        <c:v>35473.607499999998</c:v>
                      </c:pt>
                      <c:pt idx="318">
                        <c:v>39870.440799999997</c:v>
                      </c:pt>
                      <c:pt idx="319">
                        <c:v>1490.9830000000013</c:v>
                      </c:pt>
                      <c:pt idx="320">
                        <c:v>-278.53399999999965</c:v>
                      </c:pt>
                      <c:pt idx="321">
                        <c:v>-12.013600000000451</c:v>
                      </c:pt>
                      <c:pt idx="322">
                        <c:v>7746.0020000000013</c:v>
                      </c:pt>
                      <c:pt idx="323">
                        <c:v>16937.059999999998</c:v>
                      </c:pt>
                      <c:pt idx="324">
                        <c:v>5872.0800000000008</c:v>
                      </c:pt>
                      <c:pt idx="325">
                        <c:v>11099.978000000001</c:v>
                      </c:pt>
                      <c:pt idx="326">
                        <c:v>-295.56720000000018</c:v>
                      </c:pt>
                      <c:pt idx="327">
                        <c:v>14177.955999999996</c:v>
                      </c:pt>
                      <c:pt idx="328">
                        <c:v>31341.028999999991</c:v>
                      </c:pt>
                      <c:pt idx="329">
                        <c:v>58117.572800000024</c:v>
                      </c:pt>
                      <c:pt idx="330">
                        <c:v>21437.104399999997</c:v>
                      </c:pt>
                      <c:pt idx="331">
                        <c:v>1961.8420000000008</c:v>
                      </c:pt>
                      <c:pt idx="332">
                        <c:v>4916.8980000000001</c:v>
                      </c:pt>
                      <c:pt idx="333">
                        <c:v>1946.4279999999994</c:v>
                      </c:pt>
                      <c:pt idx="334">
                        <c:v>13661.730000000001</c:v>
                      </c:pt>
                      <c:pt idx="335">
                        <c:v>26347.662000000004</c:v>
                      </c:pt>
                      <c:pt idx="336">
                        <c:v>5290.7460000000019</c:v>
                      </c:pt>
                      <c:pt idx="337">
                        <c:v>1617.4499999999989</c:v>
                      </c:pt>
                      <c:pt idx="338">
                        <c:v>673.88600000000042</c:v>
                      </c:pt>
                      <c:pt idx="339">
                        <c:v>4035.3100000000004</c:v>
                      </c:pt>
                      <c:pt idx="340">
                        <c:v>3438.4260000000008</c:v>
                      </c:pt>
                      <c:pt idx="341">
                        <c:v>4218.8380000000025</c:v>
                      </c:pt>
                      <c:pt idx="342">
                        <c:v>36668.159999999996</c:v>
                      </c:pt>
                      <c:pt idx="343">
                        <c:v>2076.2271999999975</c:v>
                      </c:pt>
                      <c:pt idx="344">
                        <c:v>17893.8</c:v>
                      </c:pt>
                      <c:pt idx="345">
                        <c:v>1869.5303999999983</c:v>
                      </c:pt>
                      <c:pt idx="346">
                        <c:v>10123.123599999999</c:v>
                      </c:pt>
                      <c:pt idx="347">
                        <c:v>19111.549200000005</c:v>
                      </c:pt>
                      <c:pt idx="348">
                        <c:v>4317.0372000000016</c:v>
                      </c:pt>
                      <c:pt idx="349">
                        <c:v>1649.25</c:v>
                      </c:pt>
                      <c:pt idx="350">
                        <c:v>7522.25</c:v>
                      </c:pt>
                      <c:pt idx="351">
                        <c:v>-29.218800000000101</c:v>
                      </c:pt>
                      <c:pt idx="352">
                        <c:v>1017.1449999999995</c:v>
                      </c:pt>
                      <c:pt idx="353">
                        <c:v>1853.5888000000002</c:v>
                      </c:pt>
                      <c:pt idx="354">
                        <c:v>4089.6580000000013</c:v>
                      </c:pt>
                      <c:pt idx="355">
                        <c:v>7210.7546999999995</c:v>
                      </c:pt>
                      <c:pt idx="356">
                        <c:v>99.076499999999896</c:v>
                      </c:pt>
                      <c:pt idx="357">
                        <c:v>13511.896000000004</c:v>
                      </c:pt>
                      <c:pt idx="358">
                        <c:v>43485.192000000003</c:v>
                      </c:pt>
                      <c:pt idx="359">
                        <c:v>1171.9824999999996</c:v>
                      </c:pt>
                      <c:pt idx="360">
                        <c:v>1612.5479999999993</c:v>
                      </c:pt>
                      <c:pt idx="361">
                        <c:v>300.34200000000033</c:v>
                      </c:pt>
                      <c:pt idx="362">
                        <c:v>20210.835000000003</c:v>
                      </c:pt>
                      <c:pt idx="363">
                        <c:v>3104.4999999999991</c:v>
                      </c:pt>
                      <c:pt idx="364">
                        <c:v>77872.37999999999</c:v>
                      </c:pt>
                      <c:pt idx="365">
                        <c:v>972.17560000000026</c:v>
                      </c:pt>
                      <c:pt idx="366">
                        <c:v>2026.319</c:v>
                      </c:pt>
                      <c:pt idx="367">
                        <c:v>-440.65</c:v>
                      </c:pt>
                      <c:pt idx="368">
                        <c:v>4502.8104999999996</c:v>
                      </c:pt>
                      <c:pt idx="369">
                        <c:v>339.43000000000029</c:v>
                      </c:pt>
                      <c:pt idx="370">
                        <c:v>996.67000000000166</c:v>
                      </c:pt>
                      <c:pt idx="371">
                        <c:v>166.68000000000052</c:v>
                      </c:pt>
                      <c:pt idx="372">
                        <c:v>13240.616000000005</c:v>
                      </c:pt>
                      <c:pt idx="373">
                        <c:v>12583.456000000002</c:v>
                      </c:pt>
                      <c:pt idx="374">
                        <c:v>2795.2120000000027</c:v>
                      </c:pt>
                      <c:pt idx="375">
                        <c:v>8813.61</c:v>
                      </c:pt>
                      <c:pt idx="376">
                        <c:v>635.45999999999935</c:v>
                      </c:pt>
                      <c:pt idx="377">
                        <c:v>-583.66200000000003</c:v>
                      </c:pt>
                      <c:pt idx="378">
                        <c:v>6652.2090000000017</c:v>
                      </c:pt>
                      <c:pt idx="379">
                        <c:v>-88.399000000000115</c:v>
                      </c:pt>
                      <c:pt idx="380">
                        <c:v>-762.54279999999994</c:v>
                      </c:pt>
                      <c:pt idx="381">
                        <c:v>37059.708000000013</c:v>
                      </c:pt>
                      <c:pt idx="382">
                        <c:v>4249.1080000000002</c:v>
                      </c:pt>
                      <c:pt idx="383">
                        <c:v>15449.14</c:v>
                      </c:pt>
                      <c:pt idx="384">
                        <c:v>14848.914000000008</c:v>
                      </c:pt>
                      <c:pt idx="385">
                        <c:v>-621.64599999999996</c:v>
                      </c:pt>
                      <c:pt idx="386">
                        <c:v>24723.747199999994</c:v>
                      </c:pt>
                      <c:pt idx="387">
                        <c:v>1394.7175999999999</c:v>
                      </c:pt>
                      <c:pt idx="388">
                        <c:v>24913.324400000005</c:v>
                      </c:pt>
                      <c:pt idx="389">
                        <c:v>3254.5007999999998</c:v>
                      </c:pt>
                      <c:pt idx="390">
                        <c:v>-1324.4352000000003</c:v>
                      </c:pt>
                      <c:pt idx="391">
                        <c:v>3413.3534</c:v>
                      </c:pt>
                      <c:pt idx="392">
                        <c:v>2054.3536000000013</c:v>
                      </c:pt>
                      <c:pt idx="393">
                        <c:v>299.18880000000058</c:v>
                      </c:pt>
                      <c:pt idx="394">
                        <c:v>5740.1000000000013</c:v>
                      </c:pt>
                      <c:pt idx="395">
                        <c:v>15573.552</c:v>
                      </c:pt>
                      <c:pt idx="396">
                        <c:v>11680.270400000001</c:v>
                      </c:pt>
                      <c:pt idx="397">
                        <c:v>22.493999999999687</c:v>
                      </c:pt>
                      <c:pt idx="398">
                        <c:v>28855.65</c:v>
                      </c:pt>
                      <c:pt idx="399">
                        <c:v>112.56399999999985</c:v>
                      </c:pt>
                      <c:pt idx="400">
                        <c:v>5256.3124000000016</c:v>
                      </c:pt>
                      <c:pt idx="401">
                        <c:v>4837.88</c:v>
                      </c:pt>
                      <c:pt idx="402">
                        <c:v>1751.7703000000001</c:v>
                      </c:pt>
                      <c:pt idx="403">
                        <c:v>2658.57</c:v>
                      </c:pt>
                      <c:pt idx="404">
                        <c:v>-395.92799999999977</c:v>
                      </c:pt>
                      <c:pt idx="405">
                        <c:v>477.16899999999987</c:v>
                      </c:pt>
                      <c:pt idx="406">
                        <c:v>14322.988499999994</c:v>
                      </c:pt>
                      <c:pt idx="407">
                        <c:v>4741.4220000000005</c:v>
                      </c:pt>
                      <c:pt idx="408">
                        <c:v>2442.1200000000008</c:v>
                      </c:pt>
                      <c:pt idx="409">
                        <c:v>-226.56119999999964</c:v>
                      </c:pt>
                      <c:pt idx="410">
                        <c:v>1887.6300000000003</c:v>
                      </c:pt>
                      <c:pt idx="411">
                        <c:v>5460.0372000000007</c:v>
                      </c:pt>
                      <c:pt idx="412">
                        <c:v>12061.317499999997</c:v>
                      </c:pt>
                      <c:pt idx="413">
                        <c:v>14.51560000000029</c:v>
                      </c:pt>
                      <c:pt idx="414">
                        <c:v>-93.453999999999269</c:v>
                      </c:pt>
                      <c:pt idx="415">
                        <c:v>861.6749999999995</c:v>
                      </c:pt>
                      <c:pt idx="416">
                        <c:v>512.24079999999981</c:v>
                      </c:pt>
                      <c:pt idx="417">
                        <c:v>361.75699999999983</c:v>
                      </c:pt>
                      <c:pt idx="418">
                        <c:v>53460.684000000001</c:v>
                      </c:pt>
                      <c:pt idx="419">
                        <c:v>5639.260000000002</c:v>
                      </c:pt>
                      <c:pt idx="420">
                        <c:v>-1022.7039999999995</c:v>
                      </c:pt>
                      <c:pt idx="421">
                        <c:v>779.72300000000041</c:v>
                      </c:pt>
                      <c:pt idx="422">
                        <c:v>52.921999999999798</c:v>
                      </c:pt>
                      <c:pt idx="423">
                        <c:v>516.01200000000006</c:v>
                      </c:pt>
                      <c:pt idx="424">
                        <c:v>5514.8173999999999</c:v>
                      </c:pt>
                      <c:pt idx="425">
                        <c:v>3431.2939999999999</c:v>
                      </c:pt>
                      <c:pt idx="426">
                        <c:v>4371.2500000000018</c:v>
                      </c:pt>
                      <c:pt idx="427">
                        <c:v>6336.3300000000017</c:v>
                      </c:pt>
                      <c:pt idx="428">
                        <c:v>-632.56039999999985</c:v>
                      </c:pt>
                      <c:pt idx="429">
                        <c:v>14245.530000000002</c:v>
                      </c:pt>
                      <c:pt idx="430">
                        <c:v>5649.1748000000016</c:v>
                      </c:pt>
                      <c:pt idx="431">
                        <c:v>120.74000000000035</c:v>
                      </c:pt>
                      <c:pt idx="432">
                        <c:v>1666.7499999999995</c:v>
                      </c:pt>
                      <c:pt idx="433">
                        <c:v>2011.9130000000005</c:v>
                      </c:pt>
                      <c:pt idx="434">
                        <c:v>-710.15999999999985</c:v>
                      </c:pt>
                      <c:pt idx="435">
                        <c:v>7578.5124000000023</c:v>
                      </c:pt>
                      <c:pt idx="436">
                        <c:v>-864.82400000000007</c:v>
                      </c:pt>
                      <c:pt idx="437">
                        <c:v>4230.8965000000017</c:v>
                      </c:pt>
                      <c:pt idx="438">
                        <c:v>2170.2287999999994</c:v>
                      </c:pt>
                      <c:pt idx="439">
                        <c:v>-563.55400000000009</c:v>
                      </c:pt>
                      <c:pt idx="440">
                        <c:v>203.35879999999952</c:v>
                      </c:pt>
                      <c:pt idx="441">
                        <c:v>-990.38999999999987</c:v>
                      </c:pt>
                      <c:pt idx="442">
                        <c:v>2608.3292000000006</c:v>
                      </c:pt>
                      <c:pt idx="443">
                        <c:v>44586.079999999994</c:v>
                      </c:pt>
                      <c:pt idx="444">
                        <c:v>2390.0149999999985</c:v>
                      </c:pt>
                      <c:pt idx="445">
                        <c:v>19511.985499999995</c:v>
                      </c:pt>
                      <c:pt idx="446">
                        <c:v>-102.05000000000018</c:v>
                      </c:pt>
                      <c:pt idx="447">
                        <c:v>474.89300000000003</c:v>
                      </c:pt>
                      <c:pt idx="448">
                        <c:v>16928.260000000002</c:v>
                      </c:pt>
                      <c:pt idx="449">
                        <c:v>699.20039999999972</c:v>
                      </c:pt>
                      <c:pt idx="450">
                        <c:v>49806.813999999984</c:v>
                      </c:pt>
                      <c:pt idx="451">
                        <c:v>11442.128000000002</c:v>
                      </c:pt>
                      <c:pt idx="452">
                        <c:v>-280.67</c:v>
                      </c:pt>
                      <c:pt idx="453">
                        <c:v>5116.0112000000017</c:v>
                      </c:pt>
                      <c:pt idx="454">
                        <c:v>4609.8500000000004</c:v>
                      </c:pt>
                      <c:pt idx="455">
                        <c:v>1210.0396000000001</c:v>
                      </c:pt>
                      <c:pt idx="456">
                        <c:v>5038.6093000000001</c:v>
                      </c:pt>
                      <c:pt idx="457">
                        <c:v>1771.5940000000005</c:v>
                      </c:pt>
                      <c:pt idx="458">
                        <c:v>-1094.3100999999999</c:v>
                      </c:pt>
                      <c:pt idx="459">
                        <c:v>1076.0428000000004</c:v>
                      </c:pt>
                      <c:pt idx="460">
                        <c:v>38699.074500000002</c:v>
                      </c:pt>
                      <c:pt idx="461">
                        <c:v>-469.15639999999996</c:v>
                      </c:pt>
                      <c:pt idx="462">
                        <c:v>38670.49</c:v>
                      </c:pt>
                      <c:pt idx="463">
                        <c:v>14218.829999999998</c:v>
                      </c:pt>
                      <c:pt idx="464">
                        <c:v>17058.565000000002</c:v>
                      </c:pt>
                      <c:pt idx="465">
                        <c:v>-97.910999999999831</c:v>
                      </c:pt>
                      <c:pt idx="466">
                        <c:v>15511.479999999998</c:v>
                      </c:pt>
                      <c:pt idx="467">
                        <c:v>-373.37289999999996</c:v>
                      </c:pt>
                      <c:pt idx="468">
                        <c:v>-438.90440000000001</c:v>
                      </c:pt>
                      <c:pt idx="469">
                        <c:v>-1072.8200000000002</c:v>
                      </c:pt>
                      <c:pt idx="470">
                        <c:v>18377.689999999995</c:v>
                      </c:pt>
                      <c:pt idx="471">
                        <c:v>365.3552000000002</c:v>
                      </c:pt>
                      <c:pt idx="472">
                        <c:v>4474.9699999999975</c:v>
                      </c:pt>
                      <c:pt idx="473">
                        <c:v>2257.7192000000005</c:v>
                      </c:pt>
                      <c:pt idx="474">
                        <c:v>1819.0940000000001</c:v>
                      </c:pt>
                      <c:pt idx="475">
                        <c:v>1885.8639999999998</c:v>
                      </c:pt>
                      <c:pt idx="476">
                        <c:v>6.3460000000000036</c:v>
                      </c:pt>
                      <c:pt idx="477">
                        <c:v>10190.651999999996</c:v>
                      </c:pt>
                      <c:pt idx="478">
                        <c:v>24805.728000000006</c:v>
                      </c:pt>
                      <c:pt idx="479">
                        <c:v>12867.868000000006</c:v>
                      </c:pt>
                      <c:pt idx="480">
                        <c:v>1114.2936000000002</c:v>
                      </c:pt>
                      <c:pt idx="481">
                        <c:v>5100.4459999999972</c:v>
                      </c:pt>
                      <c:pt idx="482">
                        <c:v>-18.649999999999977</c:v>
                      </c:pt>
                      <c:pt idx="483">
                        <c:v>1760.7100000000003</c:v>
                      </c:pt>
                      <c:pt idx="484">
                        <c:v>6653.2495999999928</c:v>
                      </c:pt>
                      <c:pt idx="485">
                        <c:v>4855.1883999999991</c:v>
                      </c:pt>
                      <c:pt idx="486">
                        <c:v>16834.761200000004</c:v>
                      </c:pt>
                      <c:pt idx="487">
                        <c:v>1437.7444999999991</c:v>
                      </c:pt>
                      <c:pt idx="488">
                        <c:v>7510.8103999999976</c:v>
                      </c:pt>
                      <c:pt idx="489">
                        <c:v>24462.868000000009</c:v>
                      </c:pt>
                      <c:pt idx="490">
                        <c:v>-22.707599999999843</c:v>
                      </c:pt>
                      <c:pt idx="491">
                        <c:v>7659.4434999999985</c:v>
                      </c:pt>
                      <c:pt idx="492">
                        <c:v>3853.2294999999995</c:v>
                      </c:pt>
                      <c:pt idx="493">
                        <c:v>2484.8899000000001</c:v>
                      </c:pt>
                      <c:pt idx="494">
                        <c:v>9389.4619999999995</c:v>
                      </c:pt>
                      <c:pt idx="495">
                        <c:v>16573.954999999998</c:v>
                      </c:pt>
                      <c:pt idx="496">
                        <c:v>10446.340499999998</c:v>
                      </c:pt>
                      <c:pt idx="497">
                        <c:v>-159.53199999999993</c:v>
                      </c:pt>
                      <c:pt idx="498">
                        <c:v>15726.4072</c:v>
                      </c:pt>
                      <c:pt idx="499">
                        <c:v>2922.6470000000013</c:v>
                      </c:pt>
                      <c:pt idx="500">
                        <c:v>1118.6748000000005</c:v>
                      </c:pt>
                      <c:pt idx="501">
                        <c:v>698.65799999999967</c:v>
                      </c:pt>
                      <c:pt idx="502">
                        <c:v>-410.12999999999988</c:v>
                      </c:pt>
                      <c:pt idx="503">
                        <c:v>77259.507999999987</c:v>
                      </c:pt>
                      <c:pt idx="504">
                        <c:v>-57.062000000000239</c:v>
                      </c:pt>
                      <c:pt idx="505">
                        <c:v>21384.190000000002</c:v>
                      </c:pt>
                      <c:pt idx="506">
                        <c:v>2281.4731999999995</c:v>
                      </c:pt>
                      <c:pt idx="507">
                        <c:v>595.35799999999949</c:v>
                      </c:pt>
                      <c:pt idx="508">
                        <c:v>55202.577499999999</c:v>
                      </c:pt>
                      <c:pt idx="509">
                        <c:v>5350.48</c:v>
                      </c:pt>
                      <c:pt idx="510">
                        <c:v>847.96100000000001</c:v>
                      </c:pt>
                      <c:pt idx="511">
                        <c:v>460.72959999999966</c:v>
                      </c:pt>
                      <c:pt idx="512">
                        <c:v>-587.76359999999988</c:v>
                      </c:pt>
                      <c:pt idx="513">
                        <c:v>4303.2449999999999</c:v>
                      </c:pt>
                      <c:pt idx="514">
                        <c:v>13747.18</c:v>
                      </c:pt>
                      <c:pt idx="515">
                        <c:v>258.47750000000008</c:v>
                      </c:pt>
                      <c:pt idx="516">
                        <c:v>1327.9920000000002</c:v>
                      </c:pt>
                      <c:pt idx="517">
                        <c:v>400.77750000000015</c:v>
                      </c:pt>
                      <c:pt idx="518">
                        <c:v>8256.6272000000063</c:v>
                      </c:pt>
                      <c:pt idx="519">
                        <c:v>4463.5699999999988</c:v>
                      </c:pt>
                      <c:pt idx="520">
                        <c:v>-405.04700000000003</c:v>
                      </c:pt>
                      <c:pt idx="521">
                        <c:v>6178.6629999999996</c:v>
                      </c:pt>
                      <c:pt idx="522">
                        <c:v>-1242.1493</c:v>
                      </c:pt>
                      <c:pt idx="523">
                        <c:v>708.68319999999972</c:v>
                      </c:pt>
                      <c:pt idx="524">
                        <c:v>3801.0779999999986</c:v>
                      </c:pt>
                      <c:pt idx="525">
                        <c:v>6404.0299999999979</c:v>
                      </c:pt>
                      <c:pt idx="526">
                        <c:v>14967.742399999999</c:v>
                      </c:pt>
                      <c:pt idx="527">
                        <c:v>13729.352800000001</c:v>
                      </c:pt>
                      <c:pt idx="528">
                        <c:v>617.12100000000044</c:v>
                      </c:pt>
                      <c:pt idx="529">
                        <c:v>761.09600000000046</c:v>
                      </c:pt>
                      <c:pt idx="530">
                        <c:v>4343.45</c:v>
                      </c:pt>
                      <c:pt idx="531">
                        <c:v>1893.076</c:v>
                      </c:pt>
                      <c:pt idx="532">
                        <c:v>-436.62300000000016</c:v>
                      </c:pt>
                      <c:pt idx="533">
                        <c:v>463.56719999999973</c:v>
                      </c:pt>
                      <c:pt idx="534">
                        <c:v>-686.31100000000004</c:v>
                      </c:pt>
                      <c:pt idx="535">
                        <c:v>279.19449999999915</c:v>
                      </c:pt>
                      <c:pt idx="536">
                        <c:v>8148.2124999999978</c:v>
                      </c:pt>
                      <c:pt idx="537">
                        <c:v>15640.810000000001</c:v>
                      </c:pt>
                      <c:pt idx="538">
                        <c:v>6565.9699999999993</c:v>
                      </c:pt>
                      <c:pt idx="539">
                        <c:v>31839.006000000001</c:v>
                      </c:pt>
                      <c:pt idx="540">
                        <c:v>4269.8399999999992</c:v>
                      </c:pt>
                      <c:pt idx="541">
                        <c:v>29568.926800000001</c:v>
                      </c:pt>
                      <c:pt idx="542">
                        <c:v>7837.2600000000011</c:v>
                      </c:pt>
                      <c:pt idx="543">
                        <c:v>739.77000000000021</c:v>
                      </c:pt>
                      <c:pt idx="544">
                        <c:v>7948.1758</c:v>
                      </c:pt>
                      <c:pt idx="545">
                        <c:v>362.28</c:v>
                      </c:pt>
                      <c:pt idx="546">
                        <c:v>5554.7747999999992</c:v>
                      </c:pt>
                      <c:pt idx="547">
                        <c:v>3925.4650000000047</c:v>
                      </c:pt>
                      <c:pt idx="548">
                        <c:v>4125.6400000000012</c:v>
                      </c:pt>
                      <c:pt idx="549">
                        <c:v>10934.011999999999</c:v>
                      </c:pt>
                      <c:pt idx="550">
                        <c:v>625.74300000000017</c:v>
                      </c:pt>
                      <c:pt idx="551">
                        <c:v>745.9799999999999</c:v>
                      </c:pt>
                      <c:pt idx="552">
                        <c:v>13567.351499999995</c:v>
                      </c:pt>
                      <c:pt idx="553">
                        <c:v>1832.1328000000005</c:v>
                      </c:pt>
                      <c:pt idx="554">
                        <c:v>3203.2099999999991</c:v>
                      </c:pt>
                      <c:pt idx="555">
                        <c:v>7020.9300000000021</c:v>
                      </c:pt>
                      <c:pt idx="556">
                        <c:v>3077.719000000001</c:v>
                      </c:pt>
                      <c:pt idx="557">
                        <c:v>18746.43</c:v>
                      </c:pt>
                      <c:pt idx="558">
                        <c:v>6685.83</c:v>
                      </c:pt>
                      <c:pt idx="559">
                        <c:v>2616.5639999999999</c:v>
                      </c:pt>
                      <c:pt idx="560">
                        <c:v>-128.81000000000029</c:v>
                      </c:pt>
                      <c:pt idx="561">
                        <c:v>11670.192000000003</c:v>
                      </c:pt>
                      <c:pt idx="562">
                        <c:v>12516.57</c:v>
                      </c:pt>
                      <c:pt idx="563">
                        <c:v>16907.606</c:v>
                      </c:pt>
                      <c:pt idx="564">
                        <c:v>135.6264000000001</c:v>
                      </c:pt>
                      <c:pt idx="565">
                        <c:v>-1386.2425000000001</c:v>
                      </c:pt>
                      <c:pt idx="566">
                        <c:v>5831.32</c:v>
                      </c:pt>
                      <c:pt idx="567">
                        <c:v>26093.149600000012</c:v>
                      </c:pt>
                      <c:pt idx="568">
                        <c:v>3210.77</c:v>
                      </c:pt>
                      <c:pt idx="569">
                        <c:v>79.32799999999952</c:v>
                      </c:pt>
                      <c:pt idx="570">
                        <c:v>1844.4599999999994</c:v>
                      </c:pt>
                      <c:pt idx="571">
                        <c:v>-366.38800000000009</c:v>
                      </c:pt>
                      <c:pt idx="572">
                        <c:v>-627.10159999999985</c:v>
                      </c:pt>
                      <c:pt idx="573">
                        <c:v>78573.224000000002</c:v>
                      </c:pt>
                      <c:pt idx="574">
                        <c:v>-1144.0079999999998</c:v>
                      </c:pt>
                      <c:pt idx="575">
                        <c:v>-359.76400000000001</c:v>
                      </c:pt>
                      <c:pt idx="576">
                        <c:v>1638.2731999999999</c:v>
                      </c:pt>
                      <c:pt idx="577">
                        <c:v>5338.1812000000018</c:v>
                      </c:pt>
                      <c:pt idx="578">
                        <c:v>1732.6600000000003</c:v>
                      </c:pt>
                      <c:pt idx="579">
                        <c:v>45249.919999999998</c:v>
                      </c:pt>
                      <c:pt idx="580">
                        <c:v>3529.7539999999976</c:v>
                      </c:pt>
                      <c:pt idx="581">
                        <c:v>780.81560000000036</c:v>
                      </c:pt>
                      <c:pt idx="582">
                        <c:v>174.32049999999913</c:v>
                      </c:pt>
                      <c:pt idx="583">
                        <c:v>15021.230000000003</c:v>
                      </c:pt>
                      <c:pt idx="584">
                        <c:v>943.11899999999923</c:v>
                      </c:pt>
                      <c:pt idx="585">
                        <c:v>1080.0675000000006</c:v>
                      </c:pt>
                      <c:pt idx="586">
                        <c:v>1022.0928000000004</c:v>
                      </c:pt>
                      <c:pt idx="587">
                        <c:v>8130.1569999999974</c:v>
                      </c:pt>
                      <c:pt idx="588">
                        <c:v>41098.45120000001</c:v>
                      </c:pt>
                      <c:pt idx="589">
                        <c:v>450.98</c:v>
                      </c:pt>
                      <c:pt idx="590">
                        <c:v>965.27000000000021</c:v>
                      </c:pt>
                      <c:pt idx="591">
                        <c:v>21673.25</c:v>
                      </c:pt>
                      <c:pt idx="592">
                        <c:v>2657.7635999999989</c:v>
                      </c:pt>
                      <c:pt idx="593">
                        <c:v>3781.1307999999999</c:v>
                      </c:pt>
                      <c:pt idx="594">
                        <c:v>957.08840000000123</c:v>
                      </c:pt>
                      <c:pt idx="595">
                        <c:v>14644.580000000007</c:v>
                      </c:pt>
                      <c:pt idx="596">
                        <c:v>26384.630800000006</c:v>
                      </c:pt>
                      <c:pt idx="597">
                        <c:v>-414.54499999999996</c:v>
                      </c:pt>
                      <c:pt idx="598">
                        <c:v>5976.1100000000006</c:v>
                      </c:pt>
                      <c:pt idx="599">
                        <c:v>2303.7374999999997</c:v>
                      </c:pt>
                      <c:pt idx="600">
                        <c:v>18145.119999999995</c:v>
                      </c:pt>
                      <c:pt idx="601">
                        <c:v>1323.304000000001</c:v>
                      </c:pt>
                      <c:pt idx="602">
                        <c:v>5370.18</c:v>
                      </c:pt>
                      <c:pt idx="603">
                        <c:v>17987.252500000002</c:v>
                      </c:pt>
                      <c:pt idx="604">
                        <c:v>15517.706000000004</c:v>
                      </c:pt>
                      <c:pt idx="605">
                        <c:v>1633.7220000000011</c:v>
                      </c:pt>
                      <c:pt idx="606">
                        <c:v>3179.863600000001</c:v>
                      </c:pt>
                      <c:pt idx="607">
                        <c:v>-72.866999999999848</c:v>
                      </c:pt>
                      <c:pt idx="608">
                        <c:v>1781.0459999999998</c:v>
                      </c:pt>
                      <c:pt idx="609">
                        <c:v>-815.25600000000009</c:v>
                      </c:pt>
                      <c:pt idx="610">
                        <c:v>1252.2679999999973</c:v>
                      </c:pt>
                      <c:pt idx="611">
                        <c:v>521.2343999999996</c:v>
                      </c:pt>
                      <c:pt idx="612">
                        <c:v>1014.6115999999993</c:v>
                      </c:pt>
                      <c:pt idx="613">
                        <c:v>9197.6250000000018</c:v>
                      </c:pt>
                      <c:pt idx="614">
                        <c:v>2060.4348</c:v>
                      </c:pt>
                      <c:pt idx="615">
                        <c:v>5815.2699999999986</c:v>
                      </c:pt>
                      <c:pt idx="616">
                        <c:v>-599.52500000000009</c:v>
                      </c:pt>
                      <c:pt idx="617">
                        <c:v>39375.484000000004</c:v>
                      </c:pt>
                      <c:pt idx="618">
                        <c:v>-394.92199999999991</c:v>
                      </c:pt>
                      <c:pt idx="619">
                        <c:v>10332.626400000001</c:v>
                      </c:pt>
                      <c:pt idx="620">
                        <c:v>-196.05600000000015</c:v>
                      </c:pt>
                      <c:pt idx="621">
                        <c:v>5202.6440000000002</c:v>
                      </c:pt>
                      <c:pt idx="622">
                        <c:v>9913.8880000000008</c:v>
                      </c:pt>
                      <c:pt idx="623">
                        <c:v>1031.6600000000005</c:v>
                      </c:pt>
                      <c:pt idx="624">
                        <c:v>11252.909999999996</c:v>
                      </c:pt>
                      <c:pt idx="625">
                        <c:v>4613.4095999999972</c:v>
                      </c:pt>
                      <c:pt idx="626">
                        <c:v>1435.8600000000008</c:v>
                      </c:pt>
                      <c:pt idx="627">
                        <c:v>1237.6280000000011</c:v>
                      </c:pt>
                      <c:pt idx="628">
                        <c:v>11227.590000000004</c:v>
                      </c:pt>
                      <c:pt idx="629">
                        <c:v>3145.9060000000009</c:v>
                      </c:pt>
                      <c:pt idx="630">
                        <c:v>-492.14440000000036</c:v>
                      </c:pt>
                      <c:pt idx="631">
                        <c:v>10841.49</c:v>
                      </c:pt>
                      <c:pt idx="632">
                        <c:v>89.07120000000009</c:v>
                      </c:pt>
                      <c:pt idx="633">
                        <c:v>11401.5463</c:v>
                      </c:pt>
                      <c:pt idx="634">
                        <c:v>86728.962000000029</c:v>
                      </c:pt>
                      <c:pt idx="635">
                        <c:v>770.52639999999974</c:v>
                      </c:pt>
                      <c:pt idx="636">
                        <c:v>584.28900000000021</c:v>
                      </c:pt>
                      <c:pt idx="637">
                        <c:v>7900.202000000003</c:v>
                      </c:pt>
                      <c:pt idx="638">
                        <c:v>2539.2000000000003</c:v>
                      </c:pt>
                      <c:pt idx="639">
                        <c:v>-971.66</c:v>
                      </c:pt>
                      <c:pt idx="640">
                        <c:v>2365.1440000000034</c:v>
                      </c:pt>
                      <c:pt idx="641">
                        <c:v>6569.3339999999998</c:v>
                      </c:pt>
                      <c:pt idx="642">
                        <c:v>3980.9169999999976</c:v>
                      </c:pt>
                      <c:pt idx="643">
                        <c:v>44849.071199999998</c:v>
                      </c:pt>
                      <c:pt idx="644">
                        <c:v>75575.14</c:v>
                      </c:pt>
                      <c:pt idx="645">
                        <c:v>29111.380000000005</c:v>
                      </c:pt>
                      <c:pt idx="646">
                        <c:v>-44.531999999999471</c:v>
                      </c:pt>
                      <c:pt idx="647">
                        <c:v>799.76</c:v>
                      </c:pt>
                      <c:pt idx="648">
                        <c:v>-328.44399999999837</c:v>
                      </c:pt>
                      <c:pt idx="649">
                        <c:v>1090.6920000000005</c:v>
                      </c:pt>
                      <c:pt idx="650">
                        <c:v>1127.9800000000002</c:v>
                      </c:pt>
                      <c:pt idx="651">
                        <c:v>2978.2668000000012</c:v>
                      </c:pt>
                      <c:pt idx="652">
                        <c:v>3175.2963999999993</c:v>
                      </c:pt>
                      <c:pt idx="653">
                        <c:v>5735.228000000001</c:v>
                      </c:pt>
                      <c:pt idx="654">
                        <c:v>75394.349999999991</c:v>
                      </c:pt>
                      <c:pt idx="655">
                        <c:v>1030.0648000000003</c:v>
                      </c:pt>
                      <c:pt idx="656">
                        <c:v>7510.5563000000002</c:v>
                      </c:pt>
                      <c:pt idx="657">
                        <c:v>783.30499999999961</c:v>
                      </c:pt>
                      <c:pt idx="658">
                        <c:v>1757.1200000000003</c:v>
                      </c:pt>
                      <c:pt idx="659">
                        <c:v>-223.76240000000007</c:v>
                      </c:pt>
                      <c:pt idx="660">
                        <c:v>3734.617999999999</c:v>
                      </c:pt>
                      <c:pt idx="661">
                        <c:v>-384.35800000000017</c:v>
                      </c:pt>
                      <c:pt idx="662">
                        <c:v>16392.042400000002</c:v>
                      </c:pt>
                      <c:pt idx="663">
                        <c:v>1569.3250000000007</c:v>
                      </c:pt>
                      <c:pt idx="664">
                        <c:v>-75.960000000000036</c:v>
                      </c:pt>
                      <c:pt idx="665">
                        <c:v>2504.1319999999996</c:v>
                      </c:pt>
                      <c:pt idx="666">
                        <c:v>-96.538400000000024</c:v>
                      </c:pt>
                      <c:pt idx="667">
                        <c:v>4879.9363999999996</c:v>
                      </c:pt>
                      <c:pt idx="668">
                        <c:v>27389.7255</c:v>
                      </c:pt>
                      <c:pt idx="669">
                        <c:v>56174.17</c:v>
                      </c:pt>
                      <c:pt idx="670">
                        <c:v>857.21560000000022</c:v>
                      </c:pt>
                      <c:pt idx="671">
                        <c:v>5881.2199999999984</c:v>
                      </c:pt>
                      <c:pt idx="672">
                        <c:v>4268.9299999999985</c:v>
                      </c:pt>
                      <c:pt idx="673">
                        <c:v>24287.491999999998</c:v>
                      </c:pt>
                      <c:pt idx="674">
                        <c:v>-270.16599999999994</c:v>
                      </c:pt>
                      <c:pt idx="675">
                        <c:v>8159.0420000000004</c:v>
                      </c:pt>
                      <c:pt idx="676">
                        <c:v>913.62</c:v>
                      </c:pt>
                      <c:pt idx="677">
                        <c:v>217.58000000000004</c:v>
                      </c:pt>
                      <c:pt idx="678">
                        <c:v>537.66000000000031</c:v>
                      </c:pt>
                      <c:pt idx="679">
                        <c:v>30181.03999999999</c:v>
                      </c:pt>
                      <c:pt idx="680">
                        <c:v>5064.9012000000002</c:v>
                      </c:pt>
                      <c:pt idx="681">
                        <c:v>1731.665</c:v>
                      </c:pt>
                      <c:pt idx="682">
                        <c:v>29938.6</c:v>
                      </c:pt>
                      <c:pt idx="683">
                        <c:v>4477.6529999999966</c:v>
                      </c:pt>
                      <c:pt idx="684">
                        <c:v>-168.36799999999903</c:v>
                      </c:pt>
                      <c:pt idx="685">
                        <c:v>229.63399999999956</c:v>
                      </c:pt>
                      <c:pt idx="686">
                        <c:v>3261.8860000000004</c:v>
                      </c:pt>
                      <c:pt idx="687">
                        <c:v>712.24500000000035</c:v>
                      </c:pt>
                      <c:pt idx="688">
                        <c:v>-483.41000000000008</c:v>
                      </c:pt>
                      <c:pt idx="689">
                        <c:v>-593.38000000000022</c:v>
                      </c:pt>
                      <c:pt idx="690">
                        <c:v>37038.879999999997</c:v>
                      </c:pt>
                      <c:pt idx="691">
                        <c:v>6930.97</c:v>
                      </c:pt>
                      <c:pt idx="692">
                        <c:v>9858.011999999997</c:v>
                      </c:pt>
                      <c:pt idx="693">
                        <c:v>804.66999999999962</c:v>
                      </c:pt>
                      <c:pt idx="694">
                        <c:v>977.41600000000017</c:v>
                      </c:pt>
                      <c:pt idx="695">
                        <c:v>1032.6663999999994</c:v>
                      </c:pt>
                      <c:pt idx="696">
                        <c:v>418.29999999999995</c:v>
                      </c:pt>
                      <c:pt idx="697">
                        <c:v>3192.9407999999999</c:v>
                      </c:pt>
                      <c:pt idx="698">
                        <c:v>4450.6334999999999</c:v>
                      </c:pt>
                      <c:pt idx="699">
                        <c:v>2905.4267999999988</c:v>
                      </c:pt>
                      <c:pt idx="700">
                        <c:v>25293.087500000005</c:v>
                      </c:pt>
                      <c:pt idx="701">
                        <c:v>9870.7900000000009</c:v>
                      </c:pt>
                      <c:pt idx="702">
                        <c:v>2762.1152000000006</c:v>
                      </c:pt>
                      <c:pt idx="703">
                        <c:v>537.04560000000004</c:v>
                      </c:pt>
                      <c:pt idx="704">
                        <c:v>1474.6388000000002</c:v>
                      </c:pt>
                      <c:pt idx="705">
                        <c:v>-826.43999999999983</c:v>
                      </c:pt>
                      <c:pt idx="706">
                        <c:v>216.07870000000003</c:v>
                      </c:pt>
                      <c:pt idx="707">
                        <c:v>2252.4049999999997</c:v>
                      </c:pt>
                      <c:pt idx="708">
                        <c:v>10424.31</c:v>
                      </c:pt>
                      <c:pt idx="709">
                        <c:v>4374.2199999999975</c:v>
                      </c:pt>
                      <c:pt idx="710">
                        <c:v>4461.9950000000008</c:v>
                      </c:pt>
                      <c:pt idx="711">
                        <c:v>-518.6332000000001</c:v>
                      </c:pt>
                      <c:pt idx="712">
                        <c:v>963.5600000000004</c:v>
                      </c:pt>
                      <c:pt idx="713">
                        <c:v>5815.5099999999993</c:v>
                      </c:pt>
                      <c:pt idx="714">
                        <c:v>14905.644</c:v>
                      </c:pt>
                      <c:pt idx="715">
                        <c:v>2571.8899999999994</c:v>
                      </c:pt>
                      <c:pt idx="716">
                        <c:v>6686.6520000000019</c:v>
                      </c:pt>
                      <c:pt idx="717">
                        <c:v>254.97760000000017</c:v>
                      </c:pt>
                      <c:pt idx="718">
                        <c:v>604.16599999999983</c:v>
                      </c:pt>
                      <c:pt idx="719">
                        <c:v>111.45800000000065</c:v>
                      </c:pt>
                      <c:pt idx="720">
                        <c:v>11012.052600000003</c:v>
                      </c:pt>
                      <c:pt idx="721">
                        <c:v>-1059.0549999999998</c:v>
                      </c:pt>
                      <c:pt idx="722">
                        <c:v>34702.702800000006</c:v>
                      </c:pt>
                      <c:pt idx="723">
                        <c:v>-166.28300000000013</c:v>
                      </c:pt>
                      <c:pt idx="724">
                        <c:v>17020.126399999997</c:v>
                      </c:pt>
                      <c:pt idx="725">
                        <c:v>26248.0396</c:v>
                      </c:pt>
                      <c:pt idx="726">
                        <c:v>1450.7900000000009</c:v>
                      </c:pt>
                      <c:pt idx="727">
                        <c:v>7635.916400000001</c:v>
                      </c:pt>
                      <c:pt idx="728">
                        <c:v>2049.6500000000005</c:v>
                      </c:pt>
                      <c:pt idx="729">
                        <c:v>3142.610000000001</c:v>
                      </c:pt>
                      <c:pt idx="730">
                        <c:v>2748.49</c:v>
                      </c:pt>
                      <c:pt idx="731">
                        <c:v>-2.2615999999995893</c:v>
                      </c:pt>
                      <c:pt idx="732">
                        <c:v>3298.6823999999992</c:v>
                      </c:pt>
                      <c:pt idx="733">
                        <c:v>597.07549999999947</c:v>
                      </c:pt>
                      <c:pt idx="734">
                        <c:v>18825.150000000001</c:v>
                      </c:pt>
                      <c:pt idx="735">
                        <c:v>20857.268000000007</c:v>
                      </c:pt>
                      <c:pt idx="736">
                        <c:v>9269.5965000000033</c:v>
                      </c:pt>
                      <c:pt idx="737">
                        <c:v>754.17320000000052</c:v>
                      </c:pt>
                      <c:pt idx="738">
                        <c:v>3659.9960000000001</c:v>
                      </c:pt>
                      <c:pt idx="739">
                        <c:v>3291.5044000000003</c:v>
                      </c:pt>
                      <c:pt idx="740">
                        <c:v>694.29799999999955</c:v>
                      </c:pt>
                      <c:pt idx="741">
                        <c:v>2400.1440000000002</c:v>
                      </c:pt>
                      <c:pt idx="742">
                        <c:v>-1357.4103999999998</c:v>
                      </c:pt>
                      <c:pt idx="743">
                        <c:v>172.21400000000028</c:v>
                      </c:pt>
                      <c:pt idx="744">
                        <c:v>5742.3469999999988</c:v>
                      </c:pt>
                      <c:pt idx="745">
                        <c:v>5586.7680000000037</c:v>
                      </c:pt>
                      <c:pt idx="746">
                        <c:v>24988.284999999996</c:v>
                      </c:pt>
                      <c:pt idx="747">
                        <c:v>7704.965000000002</c:v>
                      </c:pt>
                      <c:pt idx="748">
                        <c:v>5836.5550000000039</c:v>
                      </c:pt>
                      <c:pt idx="749">
                        <c:v>9611.3349999999991</c:v>
                      </c:pt>
                      <c:pt idx="750">
                        <c:v>-601.82640000000015</c:v>
                      </c:pt>
                      <c:pt idx="751">
                        <c:v>-233.29920000000016</c:v>
                      </c:pt>
                      <c:pt idx="752">
                        <c:v>19687.23</c:v>
                      </c:pt>
                      <c:pt idx="753">
                        <c:v>2809.4100000000008</c:v>
                      </c:pt>
                      <c:pt idx="754">
                        <c:v>1448.3919999999996</c:v>
                      </c:pt>
                      <c:pt idx="755">
                        <c:v>3072.9100000000008</c:v>
                      </c:pt>
                      <c:pt idx="756">
                        <c:v>2795.9799999999996</c:v>
                      </c:pt>
                      <c:pt idx="757">
                        <c:v>22339.054700000001</c:v>
                      </c:pt>
                      <c:pt idx="758">
                        <c:v>26877.409999999993</c:v>
                      </c:pt>
                      <c:pt idx="759">
                        <c:v>-443.6232</c:v>
                      </c:pt>
                      <c:pt idx="760">
                        <c:v>3568.0564000000013</c:v>
                      </c:pt>
                      <c:pt idx="761">
                        <c:v>13196.420000000002</c:v>
                      </c:pt>
                      <c:pt idx="762">
                        <c:v>9081.4868000000024</c:v>
                      </c:pt>
                      <c:pt idx="763">
                        <c:v>23677.47</c:v>
                      </c:pt>
                      <c:pt idx="764">
                        <c:v>228.5899999999998</c:v>
                      </c:pt>
                      <c:pt idx="765">
                        <c:v>62.385999999999967</c:v>
                      </c:pt>
                      <c:pt idx="766">
                        <c:v>3458.4479999999999</c:v>
                      </c:pt>
                      <c:pt idx="767">
                        <c:v>11382.509999999998</c:v>
                      </c:pt>
                      <c:pt idx="768">
                        <c:v>2474.5659999999989</c:v>
                      </c:pt>
                      <c:pt idx="769">
                        <c:v>1270.5100000000002</c:v>
                      </c:pt>
                      <c:pt idx="770">
                        <c:v>9062.1620000000057</c:v>
                      </c:pt>
                      <c:pt idx="771">
                        <c:v>132.12900000000013</c:v>
                      </c:pt>
                      <c:pt idx="772">
                        <c:v>9554.5700000000015</c:v>
                      </c:pt>
                      <c:pt idx="773">
                        <c:v>-1012.0340000000001</c:v>
                      </c:pt>
                      <c:pt idx="774">
                        <c:v>15640.264000000001</c:v>
                      </c:pt>
                      <c:pt idx="775">
                        <c:v>16953.964000000007</c:v>
                      </c:pt>
                      <c:pt idx="776">
                        <c:v>712.31440000000191</c:v>
                      </c:pt>
                      <c:pt idx="777">
                        <c:v>4348.3579999999974</c:v>
                      </c:pt>
                      <c:pt idx="778">
                        <c:v>10862.328</c:v>
                      </c:pt>
                      <c:pt idx="779">
                        <c:v>-737.20899999999995</c:v>
                      </c:pt>
                      <c:pt idx="780">
                        <c:v>593.17399999999839</c:v>
                      </c:pt>
                      <c:pt idx="781">
                        <c:v>5107.0040000000008</c:v>
                      </c:pt>
                      <c:pt idx="782">
                        <c:v>2612.7439999999997</c:v>
                      </c:pt>
                      <c:pt idx="783">
                        <c:v>-215.49999999999989</c:v>
                      </c:pt>
                      <c:pt idx="784">
                        <c:v>99.941199999999981</c:v>
                      </c:pt>
                      <c:pt idx="785">
                        <c:v>73201.042000000001</c:v>
                      </c:pt>
                      <c:pt idx="786">
                        <c:v>28778.821999999996</c:v>
                      </c:pt>
                      <c:pt idx="787">
                        <c:v>3176.1599999999989</c:v>
                      </c:pt>
                      <c:pt idx="788">
                        <c:v>-1211.1848</c:v>
                      </c:pt>
                      <c:pt idx="789">
                        <c:v>50864.666000000012</c:v>
                      </c:pt>
                      <c:pt idx="790">
                        <c:v>6969.6449999999968</c:v>
                      </c:pt>
                      <c:pt idx="791">
                        <c:v>14411.49</c:v>
                      </c:pt>
                      <c:pt idx="792">
                        <c:v>15330.677599999999</c:v>
                      </c:pt>
                      <c:pt idx="793">
                        <c:v>1362.0391999999999</c:v>
                      </c:pt>
                      <c:pt idx="794">
                        <c:v>7969.0052000000014</c:v>
                      </c:pt>
                      <c:pt idx="795">
                        <c:v>16692.444</c:v>
                      </c:pt>
                      <c:pt idx="796">
                        <c:v>134.20800000000031</c:v>
                      </c:pt>
                      <c:pt idx="797">
                        <c:v>3725.7970000000023</c:v>
                      </c:pt>
                      <c:pt idx="798">
                        <c:v>-857.91520000000014</c:v>
                      </c:pt>
                      <c:pt idx="799">
                        <c:v>-88.083999999999946</c:v>
                      </c:pt>
                      <c:pt idx="800">
                        <c:v>413.50399999999854</c:v>
                      </c:pt>
                      <c:pt idx="801">
                        <c:v>24311.55</c:v>
                      </c:pt>
                      <c:pt idx="802">
                        <c:v>-142.10850000000028</c:v>
                      </c:pt>
                      <c:pt idx="803">
                        <c:v>2097.8799999999997</c:v>
                      </c:pt>
                      <c:pt idx="804">
                        <c:v>17516.37</c:v>
                      </c:pt>
                      <c:pt idx="805">
                        <c:v>2144.4540000000011</c:v>
                      </c:pt>
                      <c:pt idx="806">
                        <c:v>558.16400000000021</c:v>
                      </c:pt>
                      <c:pt idx="807">
                        <c:v>14437.794000000002</c:v>
                      </c:pt>
                      <c:pt idx="808">
                        <c:v>538.55119999999988</c:v>
                      </c:pt>
                      <c:pt idx="809">
                        <c:v>126.68000000000006</c:v>
                      </c:pt>
                      <c:pt idx="810">
                        <c:v>40.919999999999618</c:v>
                      </c:pt>
                      <c:pt idx="811">
                        <c:v>-939.85399999999993</c:v>
                      </c:pt>
                      <c:pt idx="812">
                        <c:v>12634.121000000001</c:v>
                      </c:pt>
                      <c:pt idx="813">
                        <c:v>730.35399999999925</c:v>
                      </c:pt>
                      <c:pt idx="814">
                        <c:v>36297.360999999997</c:v>
                      </c:pt>
                      <c:pt idx="815">
                        <c:v>29.919999999999845</c:v>
                      </c:pt>
                      <c:pt idx="816">
                        <c:v>1947.6800000000007</c:v>
                      </c:pt>
                      <c:pt idx="817">
                        <c:v>1306.3199999999997</c:v>
                      </c:pt>
                      <c:pt idx="818">
                        <c:v>27597.51</c:v>
                      </c:pt>
                      <c:pt idx="819">
                        <c:v>57511.51999999999</c:v>
                      </c:pt>
                      <c:pt idx="820">
                        <c:v>58720.08</c:v>
                      </c:pt>
                      <c:pt idx="821">
                        <c:v>6228.5999999999967</c:v>
                      </c:pt>
                      <c:pt idx="822">
                        <c:v>12067.253200000001</c:v>
                      </c:pt>
                      <c:pt idx="823">
                        <c:v>504.17720000000031</c:v>
                      </c:pt>
                      <c:pt idx="824">
                        <c:v>1186.1924999999997</c:v>
                      </c:pt>
                      <c:pt idx="825">
                        <c:v>23941.513600000002</c:v>
                      </c:pt>
                      <c:pt idx="826">
                        <c:v>13038.289000000002</c:v>
                      </c:pt>
                      <c:pt idx="827">
                        <c:v>284.8171999999995</c:v>
                      </c:pt>
                      <c:pt idx="828">
                        <c:v>-164.74</c:v>
                      </c:pt>
                      <c:pt idx="829">
                        <c:v>12454.902500000002</c:v>
                      </c:pt>
                      <c:pt idx="830">
                        <c:v>6787.3469999999979</c:v>
                      </c:pt>
                      <c:pt idx="831">
                        <c:v>-444.20799999999997</c:v>
                      </c:pt>
                      <c:pt idx="832">
                        <c:v>5438.0399999999991</c:v>
                      </c:pt>
                      <c:pt idx="833">
                        <c:v>146709.57919999998</c:v>
                      </c:pt>
                      <c:pt idx="834">
                        <c:v>23837.689000000002</c:v>
                      </c:pt>
                      <c:pt idx="835">
                        <c:v>5034.2919999999995</c:v>
                      </c:pt>
                      <c:pt idx="836">
                        <c:v>2340.38</c:v>
                      </c:pt>
                      <c:pt idx="837">
                        <c:v>-278.89</c:v>
                      </c:pt>
                      <c:pt idx="838">
                        <c:v>21149.136800000004</c:v>
                      </c:pt>
                      <c:pt idx="839">
                        <c:v>8797.5200000000023</c:v>
                      </c:pt>
                      <c:pt idx="840">
                        <c:v>-393.83000000000015</c:v>
                      </c:pt>
                      <c:pt idx="841">
                        <c:v>2480.16</c:v>
                      </c:pt>
                      <c:pt idx="842">
                        <c:v>2773.8779999999992</c:v>
                      </c:pt>
                      <c:pt idx="843">
                        <c:v>968.44329999999945</c:v>
                      </c:pt>
                      <c:pt idx="844">
                        <c:v>28960.283499999998</c:v>
                      </c:pt>
                      <c:pt idx="845">
                        <c:v>357.21199999999999</c:v>
                      </c:pt>
                      <c:pt idx="846">
                        <c:v>39294.354000000007</c:v>
                      </c:pt>
                      <c:pt idx="847">
                        <c:v>33386.450000000004</c:v>
                      </c:pt>
                      <c:pt idx="848">
                        <c:v>314.68200000000058</c:v>
                      </c:pt>
                      <c:pt idx="849">
                        <c:v>427.62320000000034</c:v>
                      </c:pt>
                      <c:pt idx="850">
                        <c:v>840.92999999999961</c:v>
                      </c:pt>
                      <c:pt idx="851">
                        <c:v>158.47840000000042</c:v>
                      </c:pt>
                      <c:pt idx="852">
                        <c:v>5931.0159999999996</c:v>
                      </c:pt>
                      <c:pt idx="853">
                        <c:v>1428.6044000000002</c:v>
                      </c:pt>
                      <c:pt idx="854">
                        <c:v>2527.6767999999993</c:v>
                      </c:pt>
                      <c:pt idx="855">
                        <c:v>17585.513600000002</c:v>
                      </c:pt>
                      <c:pt idx="856">
                        <c:v>3243.2040000000006</c:v>
                      </c:pt>
                      <c:pt idx="857">
                        <c:v>16124.198999999999</c:v>
                      </c:pt>
                      <c:pt idx="858">
                        <c:v>783.13199999999995</c:v>
                      </c:pt>
                      <c:pt idx="859">
                        <c:v>17812.822800000002</c:v>
                      </c:pt>
                      <c:pt idx="860">
                        <c:v>39707.473999999995</c:v>
                      </c:pt>
                      <c:pt idx="861">
                        <c:v>103.39400000000001</c:v>
                      </c:pt>
                      <c:pt idx="862">
                        <c:v>16487.068000000021</c:v>
                      </c:pt>
                      <c:pt idx="863">
                        <c:v>-445.47000000000048</c:v>
                      </c:pt>
                      <c:pt idx="864">
                        <c:v>11906.94</c:v>
                      </c:pt>
                      <c:pt idx="865">
                        <c:v>20823.86</c:v>
                      </c:pt>
                      <c:pt idx="866">
                        <c:v>14241.201999999999</c:v>
                      </c:pt>
                      <c:pt idx="867">
                        <c:v>-878.40649999999982</c:v>
                      </c:pt>
                      <c:pt idx="868">
                        <c:v>5593.25</c:v>
                      </c:pt>
                      <c:pt idx="869">
                        <c:v>2148.6849999999981</c:v>
                      </c:pt>
                      <c:pt idx="870">
                        <c:v>2701.4643999999998</c:v>
                      </c:pt>
                      <c:pt idx="871">
                        <c:v>2138.1799999999998</c:v>
                      </c:pt>
                      <c:pt idx="872">
                        <c:v>487.65400000000051</c:v>
                      </c:pt>
                      <c:pt idx="873">
                        <c:v>536.7874999999998</c:v>
                      </c:pt>
                      <c:pt idx="874">
                        <c:v>1141.9832000000015</c:v>
                      </c:pt>
                      <c:pt idx="875">
                        <c:v>-57.387599999999566</c:v>
                      </c:pt>
                      <c:pt idx="876">
                        <c:v>11110.800000000003</c:v>
                      </c:pt>
                      <c:pt idx="877">
                        <c:v>32523.096799999999</c:v>
                      </c:pt>
                      <c:pt idx="878">
                        <c:v>493.53400000000011</c:v>
                      </c:pt>
                      <c:pt idx="879">
                        <c:v>36705.888800000001</c:v>
                      </c:pt>
                      <c:pt idx="880">
                        <c:v>1612.4579999999996</c:v>
                      </c:pt>
                      <c:pt idx="881">
                        <c:v>12243.182000000003</c:v>
                      </c:pt>
                      <c:pt idx="882">
                        <c:v>-576.75800000000004</c:v>
                      </c:pt>
                      <c:pt idx="883">
                        <c:v>10842.456000000002</c:v>
                      </c:pt>
                      <c:pt idx="884">
                        <c:v>823.0760000000007</c:v>
                      </c:pt>
                      <c:pt idx="885">
                        <c:v>2543.7864999999993</c:v>
                      </c:pt>
                      <c:pt idx="886">
                        <c:v>1705.0185000000001</c:v>
                      </c:pt>
                      <c:pt idx="887">
                        <c:v>7230.0930000000008</c:v>
                      </c:pt>
                      <c:pt idx="888">
                        <c:v>2767.0369999999975</c:v>
                      </c:pt>
                      <c:pt idx="889">
                        <c:v>3733.3354999999988</c:v>
                      </c:pt>
                      <c:pt idx="890">
                        <c:v>2020.0939999999982</c:v>
                      </c:pt>
                      <c:pt idx="891">
                        <c:v>3258.6260000000002</c:v>
                      </c:pt>
                      <c:pt idx="892">
                        <c:v>61501.27199999999</c:v>
                      </c:pt>
                      <c:pt idx="893">
                        <c:v>-258.48</c:v>
                      </c:pt>
                      <c:pt idx="894">
                        <c:v>9842.177499999998</c:v>
                      </c:pt>
                      <c:pt idx="895">
                        <c:v>8085.74</c:v>
                      </c:pt>
                      <c:pt idx="896">
                        <c:v>837.70249999999987</c:v>
                      </c:pt>
                      <c:pt idx="897">
                        <c:v>10567.659999999996</c:v>
                      </c:pt>
                      <c:pt idx="898">
                        <c:v>617.33200000000079</c:v>
                      </c:pt>
                      <c:pt idx="899">
                        <c:v>-576.31940000000009</c:v>
                      </c:pt>
                      <c:pt idx="900">
                        <c:v>3451.9419999999996</c:v>
                      </c:pt>
                      <c:pt idx="901">
                        <c:v>6562.7000000000007</c:v>
                      </c:pt>
                      <c:pt idx="902">
                        <c:v>11045.874000000002</c:v>
                      </c:pt>
                      <c:pt idx="903">
                        <c:v>390.08639999999968</c:v>
                      </c:pt>
                      <c:pt idx="904">
                        <c:v>-1511.546</c:v>
                      </c:pt>
                      <c:pt idx="905">
                        <c:v>-588.88160000000005</c:v>
                      </c:pt>
                      <c:pt idx="906">
                        <c:v>3023.8088000000007</c:v>
                      </c:pt>
                      <c:pt idx="907">
                        <c:v>-628.45119999999997</c:v>
                      </c:pt>
                      <c:pt idx="908">
                        <c:v>976.13000000000011</c:v>
                      </c:pt>
                      <c:pt idx="909">
                        <c:v>12219.217500000001</c:v>
                      </c:pt>
                      <c:pt idx="910">
                        <c:v>-430.78639999999996</c:v>
                      </c:pt>
                      <c:pt idx="911">
                        <c:v>-347.67480000000006</c:v>
                      </c:pt>
                      <c:pt idx="912">
                        <c:v>2681.6200000000008</c:v>
                      </c:pt>
                      <c:pt idx="913">
                        <c:v>-355.85719999999992</c:v>
                      </c:pt>
                      <c:pt idx="914">
                        <c:v>8249.8236000000015</c:v>
                      </c:pt>
                      <c:pt idx="915">
                        <c:v>-517.76959999999985</c:v>
                      </c:pt>
                      <c:pt idx="916">
                        <c:v>2000.4139999999998</c:v>
                      </c:pt>
                      <c:pt idx="917">
                        <c:v>-646.25639999999999</c:v>
                      </c:pt>
                      <c:pt idx="918">
                        <c:v>2638.0199999999991</c:v>
                      </c:pt>
                      <c:pt idx="919">
                        <c:v>608.9707999999996</c:v>
                      </c:pt>
                      <c:pt idx="920">
                        <c:v>27350.444899999999</c:v>
                      </c:pt>
                      <c:pt idx="921">
                        <c:v>-347.52</c:v>
                      </c:pt>
                      <c:pt idx="922">
                        <c:v>71032.415000000008</c:v>
                      </c:pt>
                      <c:pt idx="923">
                        <c:v>62251.530500000001</c:v>
                      </c:pt>
                      <c:pt idx="924">
                        <c:v>5252.5299999999988</c:v>
                      </c:pt>
                      <c:pt idx="925">
                        <c:v>449.32950000000005</c:v>
                      </c:pt>
                      <c:pt idx="926">
                        <c:v>-391.93599999999992</c:v>
                      </c:pt>
                      <c:pt idx="927">
                        <c:v>1533.3752000000006</c:v>
                      </c:pt>
                      <c:pt idx="928">
                        <c:v>6768.927999999999</c:v>
                      </c:pt>
                      <c:pt idx="929">
                        <c:v>27932.75</c:v>
                      </c:pt>
                      <c:pt idx="930">
                        <c:v>387.39599999999984</c:v>
                      </c:pt>
                      <c:pt idx="931">
                        <c:v>25980.109</c:v>
                      </c:pt>
                      <c:pt idx="932">
                        <c:v>20219.240400000002</c:v>
                      </c:pt>
                      <c:pt idx="933">
                        <c:v>2508.944</c:v>
                      </c:pt>
                      <c:pt idx="934">
                        <c:v>45988.890999999996</c:v>
                      </c:pt>
                      <c:pt idx="935">
                        <c:v>-46.934000000000424</c:v>
                      </c:pt>
                      <c:pt idx="936">
                        <c:v>176.37299999999982</c:v>
                      </c:pt>
                      <c:pt idx="937">
                        <c:v>7074.3850000000002</c:v>
                      </c:pt>
                      <c:pt idx="938">
                        <c:v>7434.1352000000006</c:v>
                      </c:pt>
                      <c:pt idx="939">
                        <c:v>3681.0140000000001</c:v>
                      </c:pt>
                      <c:pt idx="940">
                        <c:v>1286.1019999999999</c:v>
                      </c:pt>
                      <c:pt idx="941">
                        <c:v>221.71599999999978</c:v>
                      </c:pt>
                      <c:pt idx="942">
                        <c:v>5452.6320000000014</c:v>
                      </c:pt>
                      <c:pt idx="943">
                        <c:v>-399.70999999999981</c:v>
                      </c:pt>
                      <c:pt idx="944">
                        <c:v>3836.9360000000006</c:v>
                      </c:pt>
                      <c:pt idx="945">
                        <c:v>13329.76</c:v>
                      </c:pt>
                      <c:pt idx="946">
                        <c:v>21520.139999999996</c:v>
                      </c:pt>
                      <c:pt idx="947">
                        <c:v>-446.20599999999968</c:v>
                      </c:pt>
                      <c:pt idx="948">
                        <c:v>3006.2700000000009</c:v>
                      </c:pt>
                      <c:pt idx="949">
                        <c:v>18007.850400000003</c:v>
                      </c:pt>
                      <c:pt idx="950">
                        <c:v>3509.0560000000005</c:v>
                      </c:pt>
                      <c:pt idx="951">
                        <c:v>29593.301899999999</c:v>
                      </c:pt>
                      <c:pt idx="952">
                        <c:v>19187.78</c:v>
                      </c:pt>
                      <c:pt idx="953">
                        <c:v>160.88999999999999</c:v>
                      </c:pt>
                      <c:pt idx="954">
                        <c:v>2424.1104000000005</c:v>
                      </c:pt>
                      <c:pt idx="955">
                        <c:v>3041.0655999999994</c:v>
                      </c:pt>
                      <c:pt idx="956">
                        <c:v>11161.2</c:v>
                      </c:pt>
                      <c:pt idx="957">
                        <c:v>-588.55399999999997</c:v>
                      </c:pt>
                      <c:pt idx="958">
                        <c:v>1981.5383999999981</c:v>
                      </c:pt>
                      <c:pt idx="959">
                        <c:v>88308.095600000015</c:v>
                      </c:pt>
                      <c:pt idx="960">
                        <c:v>-1111.922</c:v>
                      </c:pt>
                      <c:pt idx="961">
                        <c:v>11514.462000000001</c:v>
                      </c:pt>
                      <c:pt idx="962">
                        <c:v>15769.365600000005</c:v>
                      </c:pt>
                      <c:pt idx="963">
                        <c:v>4759.1464000000033</c:v>
                      </c:pt>
                      <c:pt idx="964">
                        <c:v>901.82449999999824</c:v>
                      </c:pt>
                      <c:pt idx="965">
                        <c:v>2828.5299999999997</c:v>
                      </c:pt>
                      <c:pt idx="966">
                        <c:v>-1582.433</c:v>
                      </c:pt>
                      <c:pt idx="967">
                        <c:v>1549.6851999999994</c:v>
                      </c:pt>
                      <c:pt idx="968">
                        <c:v>24115.696000000004</c:v>
                      </c:pt>
                      <c:pt idx="969">
                        <c:v>16233.213600000001</c:v>
                      </c:pt>
                      <c:pt idx="970">
                        <c:v>2389.3827999999999</c:v>
                      </c:pt>
                      <c:pt idx="971">
                        <c:v>2255.0640000000003</c:v>
                      </c:pt>
                      <c:pt idx="972">
                        <c:v>4784.6500000000005</c:v>
                      </c:pt>
                      <c:pt idx="973">
                        <c:v>-163.13199999999961</c:v>
                      </c:pt>
                      <c:pt idx="974">
                        <c:v>1294.0076000000004</c:v>
                      </c:pt>
                      <c:pt idx="975">
                        <c:v>3245.1369999999979</c:v>
                      </c:pt>
                      <c:pt idx="976">
                        <c:v>-274.56400000000008</c:v>
                      </c:pt>
                      <c:pt idx="977">
                        <c:v>593.86000000000013</c:v>
                      </c:pt>
                      <c:pt idx="978">
                        <c:v>7548.6484999999975</c:v>
                      </c:pt>
                      <c:pt idx="979">
                        <c:v>3298.1720000000009</c:v>
                      </c:pt>
                      <c:pt idx="980">
                        <c:v>3101.0680000000002</c:v>
                      </c:pt>
                      <c:pt idx="981">
                        <c:v>12808.244000000001</c:v>
                      </c:pt>
                      <c:pt idx="982">
                        <c:v>12195.221200000004</c:v>
                      </c:pt>
                      <c:pt idx="983">
                        <c:v>10560.555299999995</c:v>
                      </c:pt>
                      <c:pt idx="984">
                        <c:v>-606.55700000000002</c:v>
                      </c:pt>
                      <c:pt idx="985">
                        <c:v>89.427999999999997</c:v>
                      </c:pt>
                      <c:pt idx="986">
                        <c:v>-546.90000000000009</c:v>
                      </c:pt>
                      <c:pt idx="987">
                        <c:v>645.07000000000016</c:v>
                      </c:pt>
                      <c:pt idx="988">
                        <c:v>7364.3799999999992</c:v>
                      </c:pt>
                      <c:pt idx="989">
                        <c:v>-143.09600000000012</c:v>
                      </c:pt>
                      <c:pt idx="990">
                        <c:v>20026.150000000009</c:v>
                      </c:pt>
                      <c:pt idx="991">
                        <c:v>3548.2355999999995</c:v>
                      </c:pt>
                      <c:pt idx="992">
                        <c:v>3717.1879999999996</c:v>
                      </c:pt>
                      <c:pt idx="993">
                        <c:v>354.67540000000031</c:v>
                      </c:pt>
                      <c:pt idx="994">
                        <c:v>38400.19200000001</c:v>
                      </c:pt>
                      <c:pt idx="995">
                        <c:v>36094.441999999995</c:v>
                      </c:pt>
                      <c:pt idx="996">
                        <c:v>714.57720000000108</c:v>
                      </c:pt>
                      <c:pt idx="997">
                        <c:v>18207.346000000005</c:v>
                      </c:pt>
                      <c:pt idx="998">
                        <c:v>3238.5596000000014</c:v>
                      </c:pt>
                      <c:pt idx="999">
                        <c:v>957.89999999999986</c:v>
                      </c:pt>
                      <c:pt idx="1000">
                        <c:v>3283.1580000000008</c:v>
                      </c:pt>
                      <c:pt idx="1001">
                        <c:v>15570.616800000005</c:v>
                      </c:pt>
                      <c:pt idx="1002">
                        <c:v>626.89800000000025</c:v>
                      </c:pt>
                      <c:pt idx="1003">
                        <c:v>-124.69250000000005</c:v>
                      </c:pt>
                      <c:pt idx="1004">
                        <c:v>298.61199999999985</c:v>
                      </c:pt>
                      <c:pt idx="1005">
                        <c:v>6684.9790000000003</c:v>
                      </c:pt>
                      <c:pt idx="1006">
                        <c:v>4524.5655999999981</c:v>
                      </c:pt>
                      <c:pt idx="1007">
                        <c:v>2836.390800000001</c:v>
                      </c:pt>
                      <c:pt idx="1008">
                        <c:v>12545.580000000004</c:v>
                      </c:pt>
                      <c:pt idx="1009">
                        <c:v>4350.9154999999992</c:v>
                      </c:pt>
                      <c:pt idx="1010">
                        <c:v>308.94699999999966</c:v>
                      </c:pt>
                      <c:pt idx="1011">
                        <c:v>538.98440000000028</c:v>
                      </c:pt>
                      <c:pt idx="1012">
                        <c:v>2185.2090999999996</c:v>
                      </c:pt>
                      <c:pt idx="1013">
                        <c:v>5137.9980000000005</c:v>
                      </c:pt>
                      <c:pt idx="1014">
                        <c:v>4156.5743999999995</c:v>
                      </c:pt>
                      <c:pt idx="1015">
                        <c:v>2104.0119999999988</c:v>
                      </c:pt>
                      <c:pt idx="1016">
                        <c:v>5530.66</c:v>
                      </c:pt>
                      <c:pt idx="1017">
                        <c:v>-294.03999999999985</c:v>
                      </c:pt>
                      <c:pt idx="1018">
                        <c:v>1995.8870000000006</c:v>
                      </c:pt>
                      <c:pt idx="1019">
                        <c:v>9421.3599999999988</c:v>
                      </c:pt>
                      <c:pt idx="1020">
                        <c:v>6538.6654999999982</c:v>
                      </c:pt>
                      <c:pt idx="1021">
                        <c:v>11493.02</c:v>
                      </c:pt>
                      <c:pt idx="1022">
                        <c:v>2410.9219999999991</c:v>
                      </c:pt>
                      <c:pt idx="1023">
                        <c:v>38560.064000000006</c:v>
                      </c:pt>
                      <c:pt idx="1024">
                        <c:v>8952.0763999999981</c:v>
                      </c:pt>
                      <c:pt idx="1025">
                        <c:v>1941.6860000000013</c:v>
                      </c:pt>
                      <c:pt idx="1026">
                        <c:v>462.00199999999973</c:v>
                      </c:pt>
                      <c:pt idx="1027">
                        <c:v>414.69800000000021</c:v>
                      </c:pt>
                      <c:pt idx="1028">
                        <c:v>50831.67</c:v>
                      </c:pt>
                      <c:pt idx="1029">
                        <c:v>25386.67</c:v>
                      </c:pt>
                      <c:pt idx="1030">
                        <c:v>3434.2737999999999</c:v>
                      </c:pt>
                      <c:pt idx="1031">
                        <c:v>-231.9190000000001</c:v>
                      </c:pt>
                      <c:pt idx="1032">
                        <c:v>-209.15800000000081</c:v>
                      </c:pt>
                      <c:pt idx="1033">
                        <c:v>-229.48279999999988</c:v>
                      </c:pt>
                      <c:pt idx="1034">
                        <c:v>-634.25950000000012</c:v>
                      </c:pt>
                      <c:pt idx="1035">
                        <c:v>-217.76920000000018</c:v>
                      </c:pt>
                      <c:pt idx="1036">
                        <c:v>3695.9869999999996</c:v>
                      </c:pt>
                      <c:pt idx="1037">
                        <c:v>2739.1984000000007</c:v>
                      </c:pt>
                      <c:pt idx="1038">
                        <c:v>-254.93759999999992</c:v>
                      </c:pt>
                      <c:pt idx="1039">
                        <c:v>9666.1319999999978</c:v>
                      </c:pt>
                      <c:pt idx="1040">
                        <c:v>3219.0200000000004</c:v>
                      </c:pt>
                      <c:pt idx="1041">
                        <c:v>796.79849999999965</c:v>
                      </c:pt>
                      <c:pt idx="1042">
                        <c:v>2944.2400000000011</c:v>
                      </c:pt>
                      <c:pt idx="1043">
                        <c:v>913.58150000000091</c:v>
                      </c:pt>
                      <c:pt idx="1044">
                        <c:v>1518.6975</c:v>
                      </c:pt>
                      <c:pt idx="1045">
                        <c:v>9734.1473000000024</c:v>
                      </c:pt>
                      <c:pt idx="1046">
                        <c:v>1440.6762999999983</c:v>
                      </c:pt>
                      <c:pt idx="1047">
                        <c:v>-358.26800000000003</c:v>
                      </c:pt>
                      <c:pt idx="1048">
                        <c:v>5713.3600000000006</c:v>
                      </c:pt>
                      <c:pt idx="1049">
                        <c:v>4433.0560000000005</c:v>
                      </c:pt>
                      <c:pt idx="1050">
                        <c:v>8018.8799999999974</c:v>
                      </c:pt>
                      <c:pt idx="1051">
                        <c:v>-237.20999999999981</c:v>
                      </c:pt>
                      <c:pt idx="1052">
                        <c:v>180.09400000000028</c:v>
                      </c:pt>
                      <c:pt idx="1053">
                        <c:v>14581.21</c:v>
                      </c:pt>
                      <c:pt idx="1054">
                        <c:v>2721.9198999999999</c:v>
                      </c:pt>
                      <c:pt idx="1055">
                        <c:v>3541.0199999999991</c:v>
                      </c:pt>
                      <c:pt idx="1056">
                        <c:v>8718.8276000000005</c:v>
                      </c:pt>
                      <c:pt idx="1057">
                        <c:v>95.649999999999977</c:v>
                      </c:pt>
                      <c:pt idx="1058">
                        <c:v>-87.837199999999939</c:v>
                      </c:pt>
                      <c:pt idx="1059">
                        <c:v>-626.49600000000009</c:v>
                      </c:pt>
                      <c:pt idx="1060">
                        <c:v>3692.9512000000009</c:v>
                      </c:pt>
                      <c:pt idx="1061">
                        <c:v>14922.533499999998</c:v>
                      </c:pt>
                      <c:pt idx="1062">
                        <c:v>727.57899999999995</c:v>
                      </c:pt>
                      <c:pt idx="1063">
                        <c:v>2229.6099999999997</c:v>
                      </c:pt>
                      <c:pt idx="1064">
                        <c:v>-677.52399999999989</c:v>
                      </c:pt>
                      <c:pt idx="1065">
                        <c:v>68308.417499999996</c:v>
                      </c:pt>
                      <c:pt idx="1066">
                        <c:v>20726.950000000004</c:v>
                      </c:pt>
                      <c:pt idx="1067">
                        <c:v>1075.2099999999996</c:v>
                      </c:pt>
                      <c:pt idx="1068">
                        <c:v>2286.4274999999998</c:v>
                      </c:pt>
                      <c:pt idx="1069">
                        <c:v>11806.301599999999</c:v>
                      </c:pt>
                      <c:pt idx="1070">
                        <c:v>17166.73</c:v>
                      </c:pt>
                      <c:pt idx="1071">
                        <c:v>5349.1444999999994</c:v>
                      </c:pt>
                      <c:pt idx="1072">
                        <c:v>1297.7400000000007</c:v>
                      </c:pt>
                      <c:pt idx="1073">
                        <c:v>21657.860000000008</c:v>
                      </c:pt>
                      <c:pt idx="1074">
                        <c:v>20255.160000000003</c:v>
                      </c:pt>
                      <c:pt idx="1075">
                        <c:v>666.64400000000023</c:v>
                      </c:pt>
                      <c:pt idx="1076">
                        <c:v>18603.909399999993</c:v>
                      </c:pt>
                      <c:pt idx="1077">
                        <c:v>1479.4140000000002</c:v>
                      </c:pt>
                      <c:pt idx="1078">
                        <c:v>13504.488999999996</c:v>
                      </c:pt>
                      <c:pt idx="1079">
                        <c:v>13219.248</c:v>
                      </c:pt>
                      <c:pt idx="1080">
                        <c:v>958.74200000000133</c:v>
                      </c:pt>
                      <c:pt idx="1081">
                        <c:v>38267.590000000004</c:v>
                      </c:pt>
                      <c:pt idx="1082">
                        <c:v>34946.951600000015</c:v>
                      </c:pt>
                      <c:pt idx="1083">
                        <c:v>-350.85680000000013</c:v>
                      </c:pt>
                      <c:pt idx="1084">
                        <c:v>1970.8950000000009</c:v>
                      </c:pt>
                      <c:pt idx="1085">
                        <c:v>-557.55560000000003</c:v>
                      </c:pt>
                      <c:pt idx="1086">
                        <c:v>5265.79</c:v>
                      </c:pt>
                      <c:pt idx="1087">
                        <c:v>7141.4669999999924</c:v>
                      </c:pt>
                      <c:pt idx="1088">
                        <c:v>121.46399999999983</c:v>
                      </c:pt>
                      <c:pt idx="1089">
                        <c:v>27570.029999999992</c:v>
                      </c:pt>
                      <c:pt idx="1090">
                        <c:v>8669.01</c:v>
                      </c:pt>
                      <c:pt idx="1091">
                        <c:v>3170.5600000000004</c:v>
                      </c:pt>
                      <c:pt idx="1092">
                        <c:v>4528.6149999999961</c:v>
                      </c:pt>
                      <c:pt idx="1093">
                        <c:v>3590.9488000000001</c:v>
                      </c:pt>
                      <c:pt idx="1094">
                        <c:v>26676.196000000004</c:v>
                      </c:pt>
                      <c:pt idx="1095">
                        <c:v>472.70160000000078</c:v>
                      </c:pt>
                      <c:pt idx="1096">
                        <c:v>2912.3720000000008</c:v>
                      </c:pt>
                      <c:pt idx="1097">
                        <c:v>13355.014000000001</c:v>
                      </c:pt>
                      <c:pt idx="1098">
                        <c:v>1733.3499999999997</c:v>
                      </c:pt>
                      <c:pt idx="1099">
                        <c:v>2701.0499999999993</c:v>
                      </c:pt>
                      <c:pt idx="1100">
                        <c:v>579.93200000000024</c:v>
                      </c:pt>
                      <c:pt idx="1101">
                        <c:v>-1036.74</c:v>
                      </c:pt>
                      <c:pt idx="1102">
                        <c:v>8103.873499999997</c:v>
                      </c:pt>
                      <c:pt idx="1103">
                        <c:v>3955.0099999999975</c:v>
                      </c:pt>
                      <c:pt idx="1104">
                        <c:v>15826.219999999996</c:v>
                      </c:pt>
                      <c:pt idx="1105">
                        <c:v>13762.563999999998</c:v>
                      </c:pt>
                      <c:pt idx="1106">
                        <c:v>7707.1024999999981</c:v>
                      </c:pt>
                      <c:pt idx="1107">
                        <c:v>586.59049999999957</c:v>
                      </c:pt>
                      <c:pt idx="1108">
                        <c:v>5616.7368000000024</c:v>
                      </c:pt>
                      <c:pt idx="1109">
                        <c:v>4410.2910000000002</c:v>
                      </c:pt>
                      <c:pt idx="1110">
                        <c:v>219.67799999999875</c:v>
                      </c:pt>
                      <c:pt idx="1111">
                        <c:v>-462.80800000000022</c:v>
                      </c:pt>
                      <c:pt idx="1112">
                        <c:v>33605.089999999989</c:v>
                      </c:pt>
                      <c:pt idx="1113">
                        <c:v>-1091.9124000000002</c:v>
                      </c:pt>
                      <c:pt idx="1114">
                        <c:v>1645.1804000000002</c:v>
                      </c:pt>
                      <c:pt idx="1115">
                        <c:v>81794.247999999978</c:v>
                      </c:pt>
                      <c:pt idx="1116">
                        <c:v>38621.467000000004</c:v>
                      </c:pt>
                      <c:pt idx="1117">
                        <c:v>20015.228000000003</c:v>
                      </c:pt>
                      <c:pt idx="1118">
                        <c:v>-667.92770000000007</c:v>
                      </c:pt>
                      <c:pt idx="1119">
                        <c:v>61314.563800000004</c:v>
                      </c:pt>
                      <c:pt idx="1120">
                        <c:v>-372.17000000000007</c:v>
                      </c:pt>
                      <c:pt idx="1121">
                        <c:v>-533.99</c:v>
                      </c:pt>
                      <c:pt idx="1122">
                        <c:v>-531.59600000000012</c:v>
                      </c:pt>
                      <c:pt idx="1123">
                        <c:v>2983.9540000000015</c:v>
                      </c:pt>
                      <c:pt idx="1124">
                        <c:v>19221.53</c:v>
                      </c:pt>
                      <c:pt idx="1125">
                        <c:v>479.97400000000016</c:v>
                      </c:pt>
                      <c:pt idx="1126">
                        <c:v>827.48800000000028</c:v>
                      </c:pt>
                      <c:pt idx="1127">
                        <c:v>-183.40000000000009</c:v>
                      </c:pt>
                      <c:pt idx="1128">
                        <c:v>5780.8947999999964</c:v>
                      </c:pt>
                      <c:pt idx="1129">
                        <c:v>2514.3425000000007</c:v>
                      </c:pt>
                      <c:pt idx="1130">
                        <c:v>1087.9830000000009</c:v>
                      </c:pt>
                      <c:pt idx="1131">
                        <c:v>5824.5599999999995</c:v>
                      </c:pt>
                      <c:pt idx="1132">
                        <c:v>5178.423600000001</c:v>
                      </c:pt>
                      <c:pt idx="1133">
                        <c:v>16776.793000000001</c:v>
                      </c:pt>
                      <c:pt idx="1134">
                        <c:v>37215.496000000006</c:v>
                      </c:pt>
                      <c:pt idx="1135">
                        <c:v>8664.6807999999983</c:v>
                      </c:pt>
                      <c:pt idx="1136">
                        <c:v>19292.75</c:v>
                      </c:pt>
                      <c:pt idx="1137">
                        <c:v>19908.925500000001</c:v>
                      </c:pt>
                      <c:pt idx="1138">
                        <c:v>35670.911200000002</c:v>
                      </c:pt>
                      <c:pt idx="1139">
                        <c:v>-1165.7068000000002</c:v>
                      </c:pt>
                      <c:pt idx="1140">
                        <c:v>2609.8140000000003</c:v>
                      </c:pt>
                      <c:pt idx="1141">
                        <c:v>1016.2778000000003</c:v>
                      </c:pt>
                      <c:pt idx="1142">
                        <c:v>215.41999999999985</c:v>
                      </c:pt>
                      <c:pt idx="1143">
                        <c:v>5950.0623999999998</c:v>
                      </c:pt>
                      <c:pt idx="1144">
                        <c:v>-552.09899999999993</c:v>
                      </c:pt>
                      <c:pt idx="1145">
                        <c:v>32337.017499999987</c:v>
                      </c:pt>
                      <c:pt idx="1146">
                        <c:v>-1391.99</c:v>
                      </c:pt>
                      <c:pt idx="1147">
                        <c:v>19606.647999999997</c:v>
                      </c:pt>
                      <c:pt idx="1148">
                        <c:v>108.39999999999964</c:v>
                      </c:pt>
                      <c:pt idx="1149">
                        <c:v>-114.32999999999947</c:v>
                      </c:pt>
                      <c:pt idx="1150">
                        <c:v>10210.978800000001</c:v>
                      </c:pt>
                      <c:pt idx="1151">
                        <c:v>12281.16</c:v>
                      </c:pt>
                      <c:pt idx="1152">
                        <c:v>-1054.5099999999998</c:v>
                      </c:pt>
                      <c:pt idx="1153">
                        <c:v>3642.3623999999995</c:v>
                      </c:pt>
                      <c:pt idx="1154">
                        <c:v>716.34119999999962</c:v>
                      </c:pt>
                      <c:pt idx="1155">
                        <c:v>18025.518000000004</c:v>
                      </c:pt>
                      <c:pt idx="1156">
                        <c:v>13425.860000000004</c:v>
                      </c:pt>
                      <c:pt idx="1157">
                        <c:v>1217.5299999999997</c:v>
                      </c:pt>
                      <c:pt idx="1158">
                        <c:v>5328.5112000000008</c:v>
                      </c:pt>
                      <c:pt idx="1159">
                        <c:v>955.18849999999998</c:v>
                      </c:pt>
                      <c:pt idx="1160">
                        <c:v>3439.622400000002</c:v>
                      </c:pt>
                      <c:pt idx="1161">
                        <c:v>217.79000000000008</c:v>
                      </c:pt>
                      <c:pt idx="1162">
                        <c:v>3322.6439999999993</c:v>
                      </c:pt>
                      <c:pt idx="1163">
                        <c:v>13164.1</c:v>
                      </c:pt>
                      <c:pt idx="1164">
                        <c:v>-683.04000000000019</c:v>
                      </c:pt>
                      <c:pt idx="1165">
                        <c:v>28126.131000000001</c:v>
                      </c:pt>
                      <c:pt idx="1166">
                        <c:v>12269.390000000005</c:v>
                      </c:pt>
                      <c:pt idx="1167">
                        <c:v>13351.120000000003</c:v>
                      </c:pt>
                      <c:pt idx="1168">
                        <c:v>2923.1151999999993</c:v>
                      </c:pt>
                      <c:pt idx="1169">
                        <c:v>2228.4950000000017</c:v>
                      </c:pt>
                      <c:pt idx="1170">
                        <c:v>1222.3639999999991</c:v>
                      </c:pt>
                      <c:pt idx="1171">
                        <c:v>16427.37</c:v>
                      </c:pt>
                      <c:pt idx="1172">
                        <c:v>364.34600000000069</c:v>
                      </c:pt>
                      <c:pt idx="1173">
                        <c:v>4058.4359999999997</c:v>
                      </c:pt>
                      <c:pt idx="1174">
                        <c:v>2881.2</c:v>
                      </c:pt>
                      <c:pt idx="1175">
                        <c:v>39898.843500000003</c:v>
                      </c:pt>
                      <c:pt idx="1176">
                        <c:v>-293.37120000000004</c:v>
                      </c:pt>
                      <c:pt idx="1177">
                        <c:v>909.24999999999977</c:v>
                      </c:pt>
                      <c:pt idx="1178">
                        <c:v>-42.674000000000206</c:v>
                      </c:pt>
                      <c:pt idx="1179">
                        <c:v>4514.3900000000012</c:v>
                      </c:pt>
                      <c:pt idx="1180">
                        <c:v>18760.477499999997</c:v>
                      </c:pt>
                      <c:pt idx="1181">
                        <c:v>2011.0100000000002</c:v>
                      </c:pt>
                      <c:pt idx="1182">
                        <c:v>7890.273000000001</c:v>
                      </c:pt>
                      <c:pt idx="1183">
                        <c:v>-320.76800000000003</c:v>
                      </c:pt>
                      <c:pt idx="1184">
                        <c:v>20014.0344</c:v>
                      </c:pt>
                      <c:pt idx="1185">
                        <c:v>107642.80449999997</c:v>
                      </c:pt>
                      <c:pt idx="1186">
                        <c:v>1861.4960000000001</c:v>
                      </c:pt>
                      <c:pt idx="1187">
                        <c:v>5771.0199999999995</c:v>
                      </c:pt>
                      <c:pt idx="1188">
                        <c:v>-763.92599999999993</c:v>
                      </c:pt>
                      <c:pt idx="1189">
                        <c:v>-115.02799999999991</c:v>
                      </c:pt>
                      <c:pt idx="1190">
                        <c:v>570.96499999999992</c:v>
                      </c:pt>
                      <c:pt idx="1191">
                        <c:v>-705.08500000000049</c:v>
                      </c:pt>
                      <c:pt idx="1192">
                        <c:v>3992.0332000000012</c:v>
                      </c:pt>
                      <c:pt idx="1193">
                        <c:v>1525.246000000001</c:v>
                      </c:pt>
                      <c:pt idx="1194">
                        <c:v>1356.6167999999998</c:v>
                      </c:pt>
                      <c:pt idx="1195">
                        <c:v>1790.6720000000003</c:v>
                      </c:pt>
                      <c:pt idx="1196">
                        <c:v>4974.92</c:v>
                      </c:pt>
                      <c:pt idx="1197">
                        <c:v>12364.029999999999</c:v>
                      </c:pt>
                      <c:pt idx="1198">
                        <c:v>2972.5300000000007</c:v>
                      </c:pt>
                      <c:pt idx="1199">
                        <c:v>-897.57</c:v>
                      </c:pt>
                      <c:pt idx="1200">
                        <c:v>3308.3934999999992</c:v>
                      </c:pt>
                      <c:pt idx="1201">
                        <c:v>15120.352800000001</c:v>
                      </c:pt>
                      <c:pt idx="1202">
                        <c:v>17665.067999999999</c:v>
                      </c:pt>
                      <c:pt idx="1203">
                        <c:v>3609.1059999999989</c:v>
                      </c:pt>
                      <c:pt idx="1204">
                        <c:v>-1709.7000000000003</c:v>
                      </c:pt>
                      <c:pt idx="1205">
                        <c:v>4899.2800000000016</c:v>
                      </c:pt>
                      <c:pt idx="1206">
                        <c:v>4410.4292000000023</c:v>
                      </c:pt>
                      <c:pt idx="1207">
                        <c:v>-460.43359999999984</c:v>
                      </c:pt>
                      <c:pt idx="1208">
                        <c:v>-294.69279999999958</c:v>
                      </c:pt>
                      <c:pt idx="1209">
                        <c:v>6359.683</c:v>
                      </c:pt>
                      <c:pt idx="1210">
                        <c:v>5804.3192000000017</c:v>
                      </c:pt>
                      <c:pt idx="1211">
                        <c:v>-816.7203999999997</c:v>
                      </c:pt>
                      <c:pt idx="1212">
                        <c:v>554.59040000000095</c:v>
                      </c:pt>
                      <c:pt idx="1213">
                        <c:v>5921.385000000002</c:v>
                      </c:pt>
                      <c:pt idx="1214">
                        <c:v>2602.5199999999995</c:v>
                      </c:pt>
                      <c:pt idx="1215">
                        <c:v>11818.614000000001</c:v>
                      </c:pt>
                      <c:pt idx="1216">
                        <c:v>27978.536400000005</c:v>
                      </c:pt>
                      <c:pt idx="1217">
                        <c:v>2569.7279999999982</c:v>
                      </c:pt>
                      <c:pt idx="1218">
                        <c:v>-511.66520000000003</c:v>
                      </c:pt>
                      <c:pt idx="1219">
                        <c:v>1211.0469999999996</c:v>
                      </c:pt>
                      <c:pt idx="1220">
                        <c:v>8916.4715999999989</c:v>
                      </c:pt>
                      <c:pt idx="1221">
                        <c:v>708.86400000000117</c:v>
                      </c:pt>
                      <c:pt idx="1222">
                        <c:v>12536.466000000004</c:v>
                      </c:pt>
                      <c:pt idx="1223">
                        <c:v>756.68079999999964</c:v>
                      </c:pt>
                      <c:pt idx="1224">
                        <c:v>484.35280000000023</c:v>
                      </c:pt>
                      <c:pt idx="1225">
                        <c:v>9603.9640000000018</c:v>
                      </c:pt>
                      <c:pt idx="1226">
                        <c:v>1620.0428000000006</c:v>
                      </c:pt>
                      <c:pt idx="1227">
                        <c:v>13880.046</c:v>
                      </c:pt>
                      <c:pt idx="1228">
                        <c:v>-636.28639999999996</c:v>
                      </c:pt>
                      <c:pt idx="1229">
                        <c:v>1649.8</c:v>
                      </c:pt>
                      <c:pt idx="1230">
                        <c:v>116347.99559999998</c:v>
                      </c:pt>
                      <c:pt idx="1231">
                        <c:v>19923.239999999998</c:v>
                      </c:pt>
                      <c:pt idx="1232">
                        <c:v>9441.4199999999983</c:v>
                      </c:pt>
                      <c:pt idx="1233">
                        <c:v>2599.8029999999999</c:v>
                      </c:pt>
                      <c:pt idx="1234">
                        <c:v>-518.57120000000009</c:v>
                      </c:pt>
                      <c:pt idx="1235">
                        <c:v>5055.5219999999999</c:v>
                      </c:pt>
                      <c:pt idx="1236">
                        <c:v>10923.259999999998</c:v>
                      </c:pt>
                      <c:pt idx="1237">
                        <c:v>-562.97500000000059</c:v>
                      </c:pt>
                      <c:pt idx="1238">
                        <c:v>-131.38580000000024</c:v>
                      </c:pt>
                      <c:pt idx="1239">
                        <c:v>-1205.7419999999997</c:v>
                      </c:pt>
                      <c:pt idx="1240">
                        <c:v>1384.0000000000002</c:v>
                      </c:pt>
                      <c:pt idx="1241">
                        <c:v>10295.381999999996</c:v>
                      </c:pt>
                      <c:pt idx="1242">
                        <c:v>27238.389999999996</c:v>
                      </c:pt>
                      <c:pt idx="1243">
                        <c:v>325.67999999999984</c:v>
                      </c:pt>
                      <c:pt idx="1244">
                        <c:v>1706.2060000000006</c:v>
                      </c:pt>
                      <c:pt idx="1245">
                        <c:v>2823.1307999999999</c:v>
                      </c:pt>
                      <c:pt idx="1246">
                        <c:v>31041.878400000001</c:v>
                      </c:pt>
                      <c:pt idx="1247">
                        <c:v>2772.3780000000015</c:v>
                      </c:pt>
                      <c:pt idx="1248">
                        <c:v>19381.105599999995</c:v>
                      </c:pt>
                      <c:pt idx="1249">
                        <c:v>18542.038</c:v>
                      </c:pt>
                      <c:pt idx="1250">
                        <c:v>69.697499999999422</c:v>
                      </c:pt>
                      <c:pt idx="1251">
                        <c:v>3957.3899999999994</c:v>
                      </c:pt>
                      <c:pt idx="1252">
                        <c:v>10343.751999999997</c:v>
                      </c:pt>
                      <c:pt idx="1253">
                        <c:v>7169.984000000004</c:v>
                      </c:pt>
                      <c:pt idx="1254">
                        <c:v>67721.560000000012</c:v>
                      </c:pt>
                      <c:pt idx="1255">
                        <c:v>96.884999999999991</c:v>
                      </c:pt>
                      <c:pt idx="1256">
                        <c:v>16170.313000000002</c:v>
                      </c:pt>
                      <c:pt idx="1257">
                        <c:v>1971.2439999999992</c:v>
                      </c:pt>
                      <c:pt idx="1258">
                        <c:v>4070.6471999999994</c:v>
                      </c:pt>
                      <c:pt idx="1259">
                        <c:v>794.04599999999937</c:v>
                      </c:pt>
                      <c:pt idx="1260">
                        <c:v>1502.6944000000008</c:v>
                      </c:pt>
                      <c:pt idx="1261">
                        <c:v>3349.0196000000014</c:v>
                      </c:pt>
                      <c:pt idx="1262">
                        <c:v>1816.7423999999999</c:v>
                      </c:pt>
                      <c:pt idx="1263">
                        <c:v>13930.389999999994</c:v>
                      </c:pt>
                      <c:pt idx="1264">
                        <c:v>31242.717900000003</c:v>
                      </c:pt>
                      <c:pt idx="1265">
                        <c:v>2410.0199999999995</c:v>
                      </c:pt>
                      <c:pt idx="1266">
                        <c:v>-617.14400000000001</c:v>
                      </c:pt>
                      <c:pt idx="1267">
                        <c:v>9811.7220000000016</c:v>
                      </c:pt>
                      <c:pt idx="1268">
                        <c:v>2343.2619999999993</c:v>
                      </c:pt>
                      <c:pt idx="1269">
                        <c:v>5335.6619999999984</c:v>
                      </c:pt>
                      <c:pt idx="1270">
                        <c:v>33223.505999999994</c:v>
                      </c:pt>
                      <c:pt idx="1271">
                        <c:v>24492.653999999999</c:v>
                      </c:pt>
                      <c:pt idx="1272">
                        <c:v>4199.51</c:v>
                      </c:pt>
                      <c:pt idx="1273">
                        <c:v>3056.5419999999999</c:v>
                      </c:pt>
                      <c:pt idx="1274">
                        <c:v>5859.1</c:v>
                      </c:pt>
                      <c:pt idx="1275">
                        <c:v>4864.9860000000017</c:v>
                      </c:pt>
                      <c:pt idx="1276">
                        <c:v>14652.949000000001</c:v>
                      </c:pt>
                      <c:pt idx="1277">
                        <c:v>4670.3244999999988</c:v>
                      </c:pt>
                      <c:pt idx="1278">
                        <c:v>8477.9410000000007</c:v>
                      </c:pt>
                      <c:pt idx="1279">
                        <c:v>24129.764999999999</c:v>
                      </c:pt>
                      <c:pt idx="1280">
                        <c:v>603.4425</c:v>
                      </c:pt>
                      <c:pt idx="1281">
                        <c:v>1704.8000000000006</c:v>
                      </c:pt>
                      <c:pt idx="1282">
                        <c:v>-487.95200000000068</c:v>
                      </c:pt>
                      <c:pt idx="1283">
                        <c:v>-462.12800000000016</c:v>
                      </c:pt>
                      <c:pt idx="1284">
                        <c:v>449.61120000000051</c:v>
                      </c:pt>
                      <c:pt idx="1285">
                        <c:v>-548.35160000000019</c:v>
                      </c:pt>
                      <c:pt idx="1286">
                        <c:v>20921.180000000008</c:v>
                      </c:pt>
                      <c:pt idx="1287">
                        <c:v>7249.2588000000014</c:v>
                      </c:pt>
                      <c:pt idx="1288">
                        <c:v>7053.5040000000008</c:v>
                      </c:pt>
                      <c:pt idx="1289">
                        <c:v>4663.131999999996</c:v>
                      </c:pt>
                      <c:pt idx="1290">
                        <c:v>8719.7572</c:v>
                      </c:pt>
                      <c:pt idx="1291">
                        <c:v>110.07000000000062</c:v>
                      </c:pt>
                      <c:pt idx="1292">
                        <c:v>1040.2369999999994</c:v>
                      </c:pt>
                      <c:pt idx="1293">
                        <c:v>66021.113199999978</c:v>
                      </c:pt>
                      <c:pt idx="1294">
                        <c:v>4267.2654999999995</c:v>
                      </c:pt>
                      <c:pt idx="1295">
                        <c:v>14733.912000000004</c:v>
                      </c:pt>
                      <c:pt idx="1296">
                        <c:v>-496.51800000000026</c:v>
                      </c:pt>
                      <c:pt idx="1297">
                        <c:v>1201.4159999999995</c:v>
                      </c:pt>
                      <c:pt idx="1298">
                        <c:v>7575.3524000000016</c:v>
                      </c:pt>
                      <c:pt idx="1299">
                        <c:v>7085.2999999999993</c:v>
                      </c:pt>
                      <c:pt idx="1300">
                        <c:v>4073.2152000000024</c:v>
                      </c:pt>
                      <c:pt idx="1301">
                        <c:v>115266.20559999999</c:v>
                      </c:pt>
                      <c:pt idx="1302">
                        <c:v>876.01160000000027</c:v>
                      </c:pt>
                      <c:pt idx="1303">
                        <c:v>-20.031999999999698</c:v>
                      </c:pt>
                      <c:pt idx="1304">
                        <c:v>454.35899999999992</c:v>
                      </c:pt>
                      <c:pt idx="1305">
                        <c:v>2635.0692000000013</c:v>
                      </c:pt>
                      <c:pt idx="1306">
                        <c:v>10089.893000000002</c:v>
                      </c:pt>
                      <c:pt idx="1307">
                        <c:v>356.71000000000049</c:v>
                      </c:pt>
                      <c:pt idx="1308">
                        <c:v>13683.604000000007</c:v>
                      </c:pt>
                      <c:pt idx="1309">
                        <c:v>2522.9379999999992</c:v>
                      </c:pt>
                      <c:pt idx="1310">
                        <c:v>23640.008999999998</c:v>
                      </c:pt>
                      <c:pt idx="1311">
                        <c:v>4567.5760000000009</c:v>
                      </c:pt>
                      <c:pt idx="1312">
                        <c:v>8213.4000000000015</c:v>
                      </c:pt>
                      <c:pt idx="1313">
                        <c:v>6249.4820000000009</c:v>
                      </c:pt>
                      <c:pt idx="1314">
                        <c:v>222.33800000000008</c:v>
                      </c:pt>
                      <c:pt idx="1315">
                        <c:v>3136.1400000000003</c:v>
                      </c:pt>
                      <c:pt idx="1316">
                        <c:v>17731.498799999994</c:v>
                      </c:pt>
                      <c:pt idx="1317">
                        <c:v>-348.29299999999989</c:v>
                      </c:pt>
                      <c:pt idx="1318">
                        <c:v>1048.9540000000002</c:v>
                      </c:pt>
                      <c:pt idx="1319">
                        <c:v>2279.8540000000003</c:v>
                      </c:pt>
                      <c:pt idx="1320">
                        <c:v>7462.3240000000005</c:v>
                      </c:pt>
                      <c:pt idx="1321">
                        <c:v>4875.6050000000005</c:v>
                      </c:pt>
                      <c:pt idx="1322">
                        <c:v>34750.71</c:v>
                      </c:pt>
                      <c:pt idx="1323">
                        <c:v>677.07999999999993</c:v>
                      </c:pt>
                      <c:pt idx="1324">
                        <c:v>2972.690000000001</c:v>
                      </c:pt>
                      <c:pt idx="1325">
                        <c:v>113793.08599999997</c:v>
                      </c:pt>
                      <c:pt idx="1326">
                        <c:v>-775.28499999999997</c:v>
                      </c:pt>
                      <c:pt idx="1327">
                        <c:v>-248.58000000000038</c:v>
                      </c:pt>
                      <c:pt idx="1328">
                        <c:v>197.68400000000008</c:v>
                      </c:pt>
                      <c:pt idx="1329">
                        <c:v>3060.7020000000002</c:v>
                      </c:pt>
                      <c:pt idx="1330">
                        <c:v>2155.5799999999995</c:v>
                      </c:pt>
                      <c:pt idx="1331">
                        <c:v>18964.28</c:v>
                      </c:pt>
                      <c:pt idx="1332">
                        <c:v>331.35000000000036</c:v>
                      </c:pt>
                      <c:pt idx="1333">
                        <c:v>718.78799999999956</c:v>
                      </c:pt>
                      <c:pt idx="1334">
                        <c:v>908.86279999999965</c:v>
                      </c:pt>
                      <c:pt idx="1335">
                        <c:v>-350.60280000000034</c:v>
                      </c:pt>
                      <c:pt idx="1336">
                        <c:v>3096.5800000000013</c:v>
                      </c:pt>
                      <c:pt idx="1337">
                        <c:v>2287.4165000000012</c:v>
                      </c:pt>
                      <c:pt idx="1338">
                        <c:v>15983.785499999994</c:v>
                      </c:pt>
                      <c:pt idx="1339">
                        <c:v>351.54460000000017</c:v>
                      </c:pt>
                      <c:pt idx="1340">
                        <c:v>37378.472999999998</c:v>
                      </c:pt>
                      <c:pt idx="1341">
                        <c:v>2769.9140000000016</c:v>
                      </c:pt>
                      <c:pt idx="1342">
                        <c:v>1394.0434000000016</c:v>
                      </c:pt>
                      <c:pt idx="1343">
                        <c:v>147.51599999999985</c:v>
                      </c:pt>
                      <c:pt idx="1344">
                        <c:v>1748.43</c:v>
                      </c:pt>
                      <c:pt idx="1345">
                        <c:v>1586.0500000000013</c:v>
                      </c:pt>
                      <c:pt idx="1346">
                        <c:v>7825.343600000002</c:v>
                      </c:pt>
                      <c:pt idx="1347">
                        <c:v>15246.846999999996</c:v>
                      </c:pt>
                      <c:pt idx="1348">
                        <c:v>3889.3880000000017</c:v>
                      </c:pt>
                      <c:pt idx="1349">
                        <c:v>733.45080000000007</c:v>
                      </c:pt>
                      <c:pt idx="1350">
                        <c:v>9903.2380000000048</c:v>
                      </c:pt>
                      <c:pt idx="1351">
                        <c:v>8287.5519999999997</c:v>
                      </c:pt>
                      <c:pt idx="1352">
                        <c:v>1912.2750000000008</c:v>
                      </c:pt>
                      <c:pt idx="1353">
                        <c:v>6454.3720000000012</c:v>
                      </c:pt>
                      <c:pt idx="1354">
                        <c:v>72.020999999999958</c:v>
                      </c:pt>
                      <c:pt idx="1355">
                        <c:v>19488.800000000007</c:v>
                      </c:pt>
                      <c:pt idx="1356">
                        <c:v>-1317.0619999999999</c:v>
                      </c:pt>
                      <c:pt idx="1357">
                        <c:v>3997.1559999999954</c:v>
                      </c:pt>
                      <c:pt idx="1358">
                        <c:v>-1035.3259999999998</c:v>
                      </c:pt>
                      <c:pt idx="1359">
                        <c:v>25656.895</c:v>
                      </c:pt>
                      <c:pt idx="1360">
                        <c:v>15140.934999999994</c:v>
                      </c:pt>
                      <c:pt idx="1361">
                        <c:v>675.7863999999995</c:v>
                      </c:pt>
                      <c:pt idx="1362">
                        <c:v>-594.62400000000002</c:v>
                      </c:pt>
                      <c:pt idx="1363">
                        <c:v>2031.2642000000001</c:v>
                      </c:pt>
                      <c:pt idx="1364">
                        <c:v>17717.984999999997</c:v>
                      </c:pt>
                      <c:pt idx="1365">
                        <c:v>1144.8799999999994</c:v>
                      </c:pt>
                      <c:pt idx="1366">
                        <c:v>3815.9140000000007</c:v>
                      </c:pt>
                      <c:pt idx="1367">
                        <c:v>2723.5027999999975</c:v>
                      </c:pt>
                      <c:pt idx="1368">
                        <c:v>1959.4085000000005</c:v>
                      </c:pt>
                      <c:pt idx="1369">
                        <c:v>2693.6044999999995</c:v>
                      </c:pt>
                      <c:pt idx="1370">
                        <c:v>7988.5432000000019</c:v>
                      </c:pt>
                      <c:pt idx="1371">
                        <c:v>5513.4250000000011</c:v>
                      </c:pt>
                      <c:pt idx="1372">
                        <c:v>-882.36399999999992</c:v>
                      </c:pt>
                      <c:pt idx="1373">
                        <c:v>17118.655999999999</c:v>
                      </c:pt>
                      <c:pt idx="1374">
                        <c:v>-852.73700000000008</c:v>
                      </c:pt>
                      <c:pt idx="1375">
                        <c:v>21297.927999999996</c:v>
                      </c:pt>
                      <c:pt idx="1376">
                        <c:v>17452.54</c:v>
                      </c:pt>
                      <c:pt idx="1377">
                        <c:v>13453.112999999998</c:v>
                      </c:pt>
                      <c:pt idx="1378">
                        <c:v>7355.5035000000016</c:v>
                      </c:pt>
                      <c:pt idx="1379">
                        <c:v>-56.357200000000034</c:v>
                      </c:pt>
                      <c:pt idx="1380">
                        <c:v>3668.0599999999995</c:v>
                      </c:pt>
                      <c:pt idx="1381">
                        <c:v>224.38840000000005</c:v>
                      </c:pt>
                      <c:pt idx="1382">
                        <c:v>2258.5889999999999</c:v>
                      </c:pt>
                      <c:pt idx="1383">
                        <c:v>2475.8909999999996</c:v>
                      </c:pt>
                      <c:pt idx="1384">
                        <c:v>4533.1608000000015</c:v>
                      </c:pt>
                      <c:pt idx="1385">
                        <c:v>19384.061599999997</c:v>
                      </c:pt>
                      <c:pt idx="1386">
                        <c:v>8755.6455999999998</c:v>
                      </c:pt>
                      <c:pt idx="1387">
                        <c:v>-123.46199999999919</c:v>
                      </c:pt>
                      <c:pt idx="1388">
                        <c:v>-691.87800000000016</c:v>
                      </c:pt>
                      <c:pt idx="1389">
                        <c:v>-771.56600000000003</c:v>
                      </c:pt>
                      <c:pt idx="1390">
                        <c:v>5595.3159999999962</c:v>
                      </c:pt>
                      <c:pt idx="1391">
                        <c:v>2351.9920000000002</c:v>
                      </c:pt>
                      <c:pt idx="1392">
                        <c:v>-313.2808</c:v>
                      </c:pt>
                      <c:pt idx="1393">
                        <c:v>6907.601999999998</c:v>
                      </c:pt>
                      <c:pt idx="1394">
                        <c:v>13662.502000000002</c:v>
                      </c:pt>
                      <c:pt idx="1395">
                        <c:v>9099.61</c:v>
                      </c:pt>
                      <c:pt idx="1396">
                        <c:v>8461.2024999999994</c:v>
                      </c:pt>
                      <c:pt idx="1397">
                        <c:v>13124.011500000001</c:v>
                      </c:pt>
                      <c:pt idx="1398">
                        <c:v>-53.183999999999855</c:v>
                      </c:pt>
                      <c:pt idx="1399">
                        <c:v>4398.0699999999988</c:v>
                      </c:pt>
                      <c:pt idx="1400">
                        <c:v>15036.334000000004</c:v>
                      </c:pt>
                      <c:pt idx="1401">
                        <c:v>19352.468000000001</c:v>
                      </c:pt>
                      <c:pt idx="1402">
                        <c:v>14444.980000000001</c:v>
                      </c:pt>
                      <c:pt idx="1403">
                        <c:v>-1054.0558000000001</c:v>
                      </c:pt>
                      <c:pt idx="1404">
                        <c:v>958.14200000000051</c:v>
                      </c:pt>
                      <c:pt idx="1405">
                        <c:v>20640.18</c:v>
                      </c:pt>
                      <c:pt idx="1406">
                        <c:v>2582.2630000000004</c:v>
                      </c:pt>
                      <c:pt idx="1407">
                        <c:v>4321.1400000000031</c:v>
                      </c:pt>
                      <c:pt idx="1408">
                        <c:v>12694.382000000001</c:v>
                      </c:pt>
                      <c:pt idx="1409">
                        <c:v>27065.628499999999</c:v>
                      </c:pt>
                      <c:pt idx="1410">
                        <c:v>18145.7356</c:v>
                      </c:pt>
                      <c:pt idx="1411">
                        <c:v>481.31999999999971</c:v>
                      </c:pt>
                      <c:pt idx="1412">
                        <c:v>1369.1719999999987</c:v>
                      </c:pt>
                      <c:pt idx="1413">
                        <c:v>5246.7312000000002</c:v>
                      </c:pt>
                      <c:pt idx="1414">
                        <c:v>-401.91800000000001</c:v>
                      </c:pt>
                      <c:pt idx="1415">
                        <c:v>-460.56799999999998</c:v>
                      </c:pt>
                      <c:pt idx="1416">
                        <c:v>-314.54999999999995</c:v>
                      </c:pt>
                      <c:pt idx="1417">
                        <c:v>26730.917999999994</c:v>
                      </c:pt>
                      <c:pt idx="1418">
                        <c:v>1083.3928000000003</c:v>
                      </c:pt>
                      <c:pt idx="1419">
                        <c:v>-198.98399999999992</c:v>
                      </c:pt>
                      <c:pt idx="1420">
                        <c:v>15493.815999999995</c:v>
                      </c:pt>
                      <c:pt idx="1421">
                        <c:v>1143.5450000000001</c:v>
                      </c:pt>
                      <c:pt idx="1422">
                        <c:v>-907.05650000000014</c:v>
                      </c:pt>
                      <c:pt idx="1423">
                        <c:v>3008.6114999999995</c:v>
                      </c:pt>
                      <c:pt idx="1424">
                        <c:v>10893.501199999997</c:v>
                      </c:pt>
                      <c:pt idx="1425">
                        <c:v>6544.0780000000004</c:v>
                      </c:pt>
                      <c:pt idx="1426">
                        <c:v>870.18499999999813</c:v>
                      </c:pt>
                      <c:pt idx="1427">
                        <c:v>72.283999999999992</c:v>
                      </c:pt>
                      <c:pt idx="1428">
                        <c:v>1950.8499999999995</c:v>
                      </c:pt>
                      <c:pt idx="1429">
                        <c:v>-611.22800000000007</c:v>
                      </c:pt>
                      <c:pt idx="1430">
                        <c:v>16788.802499999998</c:v>
                      </c:pt>
                      <c:pt idx="1431">
                        <c:v>7924.6399999999994</c:v>
                      </c:pt>
                      <c:pt idx="1432">
                        <c:v>14056.7232</c:v>
                      </c:pt>
                      <c:pt idx="1433">
                        <c:v>713.97649999999976</c:v>
                      </c:pt>
                      <c:pt idx="1434">
                        <c:v>-355.83839999999987</c:v>
                      </c:pt>
                      <c:pt idx="1435">
                        <c:v>12378.741999999997</c:v>
                      </c:pt>
                      <c:pt idx="1436">
                        <c:v>5546.23</c:v>
                      </c:pt>
                      <c:pt idx="1437">
                        <c:v>-415.69799999999987</c:v>
                      </c:pt>
                      <c:pt idx="1438">
                        <c:v>450.1156000000002</c:v>
                      </c:pt>
                      <c:pt idx="1439">
                        <c:v>5167.1379999999999</c:v>
                      </c:pt>
                      <c:pt idx="1440">
                        <c:v>139962.37000000002</c:v>
                      </c:pt>
                      <c:pt idx="1441">
                        <c:v>13614.828600000003</c:v>
                      </c:pt>
                      <c:pt idx="1442">
                        <c:v>93941.046000000002</c:v>
                      </c:pt>
                      <c:pt idx="1443">
                        <c:v>3953.2799999999997</c:v>
                      </c:pt>
                      <c:pt idx="1444">
                        <c:v>1448.3560000000007</c:v>
                      </c:pt>
                      <c:pt idx="1445">
                        <c:v>2848.0460000000003</c:v>
                      </c:pt>
                      <c:pt idx="1446">
                        <c:v>18716.799999999996</c:v>
                      </c:pt>
                      <c:pt idx="1447">
                        <c:v>29851.826000000008</c:v>
                      </c:pt>
                      <c:pt idx="1448">
                        <c:v>8389.8900000000031</c:v>
                      </c:pt>
                      <c:pt idx="1449">
                        <c:v>23394.577599999997</c:v>
                      </c:pt>
                      <c:pt idx="1450">
                        <c:v>9737.5300000000025</c:v>
                      </c:pt>
                      <c:pt idx="1451">
                        <c:v>-55.32000000000005</c:v>
                      </c:pt>
                      <c:pt idx="1452">
                        <c:v>5714.7379999999994</c:v>
                      </c:pt>
                      <c:pt idx="1453">
                        <c:v>4552.4059999999999</c:v>
                      </c:pt>
                      <c:pt idx="1454">
                        <c:v>15004.098399999993</c:v>
                      </c:pt>
                      <c:pt idx="1455">
                        <c:v>7441.2711999999992</c:v>
                      </c:pt>
                      <c:pt idx="1456">
                        <c:v>125.4316000000008</c:v>
                      </c:pt>
                      <c:pt idx="1457">
                        <c:v>25720.385499999989</c:v>
                      </c:pt>
                      <c:pt idx="1458">
                        <c:v>5131.1140000000005</c:v>
                      </c:pt>
                      <c:pt idx="1459">
                        <c:v>2208.6820000000007</c:v>
                      </c:pt>
                      <c:pt idx="1460">
                        <c:v>18070.576799999999</c:v>
                      </c:pt>
                      <c:pt idx="1461">
                        <c:v>3159.0919999999996</c:v>
                      </c:pt>
                      <c:pt idx="1462">
                        <c:v>6177.3139999999985</c:v>
                      </c:pt>
                      <c:pt idx="1463">
                        <c:v>463.47300000000018</c:v>
                      </c:pt>
                      <c:pt idx="1464">
                        <c:v>-1317.8711999999996</c:v>
                      </c:pt>
                      <c:pt idx="1465">
                        <c:v>3585.0204999999996</c:v>
                      </c:pt>
                      <c:pt idx="1466">
                        <c:v>6145.1923999999999</c:v>
                      </c:pt>
                      <c:pt idx="1467">
                        <c:v>4168.2840000000006</c:v>
                      </c:pt>
                      <c:pt idx="1468">
                        <c:v>1690.7060000000001</c:v>
                      </c:pt>
                      <c:pt idx="1469">
                        <c:v>636.07999999999993</c:v>
                      </c:pt>
                      <c:pt idx="1470">
                        <c:v>1085.1015000000002</c:v>
                      </c:pt>
                      <c:pt idx="1471">
                        <c:v>1431.5145000000007</c:v>
                      </c:pt>
                      <c:pt idx="1472">
                        <c:v>20939.189999999995</c:v>
                      </c:pt>
                      <c:pt idx="1473">
                        <c:v>10245.588</c:v>
                      </c:pt>
                      <c:pt idx="1474">
                        <c:v>50529.202499999999</c:v>
                      </c:pt>
                      <c:pt idx="1475">
                        <c:v>16866.036000000004</c:v>
                      </c:pt>
                      <c:pt idx="1476">
                        <c:v>-74.356399999999667</c:v>
                      </c:pt>
                      <c:pt idx="1477">
                        <c:v>3816.4143999999983</c:v>
                      </c:pt>
                      <c:pt idx="1478">
                        <c:v>4577.2245000000003</c:v>
                      </c:pt>
                      <c:pt idx="1479">
                        <c:v>-43.506500000000358</c:v>
                      </c:pt>
                      <c:pt idx="1480">
                        <c:v>53136.52</c:v>
                      </c:pt>
                      <c:pt idx="1481">
                        <c:v>-146.52679999999964</c:v>
                      </c:pt>
                      <c:pt idx="1482">
                        <c:v>-285.26600000000002</c:v>
                      </c:pt>
                      <c:pt idx="1483">
                        <c:v>8213.582400000003</c:v>
                      </c:pt>
                      <c:pt idx="1484">
                        <c:v>6238.129399999998</c:v>
                      </c:pt>
                      <c:pt idx="1485">
                        <c:v>20018.672000000006</c:v>
                      </c:pt>
                      <c:pt idx="1486">
                        <c:v>3327.6589999999978</c:v>
                      </c:pt>
                      <c:pt idx="1487">
                        <c:v>-1049.1319999999996</c:v>
                      </c:pt>
                      <c:pt idx="1488">
                        <c:v>1654.8700000000008</c:v>
                      </c:pt>
                      <c:pt idx="1489">
                        <c:v>-311.95999999999981</c:v>
                      </c:pt>
                      <c:pt idx="1490">
                        <c:v>-371.99999999999977</c:v>
                      </c:pt>
                      <c:pt idx="1491">
                        <c:v>2655.2629999999999</c:v>
                      </c:pt>
                      <c:pt idx="1492">
                        <c:v>2643.8993</c:v>
                      </c:pt>
                      <c:pt idx="1493">
                        <c:v>-960.36860000000001</c:v>
                      </c:pt>
                      <c:pt idx="1494">
                        <c:v>7688.5819999999958</c:v>
                      </c:pt>
                      <c:pt idx="1495">
                        <c:v>595.41749999999956</c:v>
                      </c:pt>
                      <c:pt idx="1496">
                        <c:v>2042.1200000000003</c:v>
                      </c:pt>
                      <c:pt idx="1497">
                        <c:v>3759.4944999999984</c:v>
                      </c:pt>
                      <c:pt idx="1498">
                        <c:v>8809.0539999999964</c:v>
                      </c:pt>
                      <c:pt idx="1499">
                        <c:v>-282.11750000000052</c:v>
                      </c:pt>
                      <c:pt idx="1500">
                        <c:v>1964.2710000000002</c:v>
                      </c:pt>
                      <c:pt idx="1501">
                        <c:v>-560.75999999999988</c:v>
                      </c:pt>
                      <c:pt idx="1502">
                        <c:v>658.71399999999971</c:v>
                      </c:pt>
                      <c:pt idx="1503">
                        <c:v>879.12680000000012</c:v>
                      </c:pt>
                      <c:pt idx="1504">
                        <c:v>8536.7119999999995</c:v>
                      </c:pt>
                      <c:pt idx="1505">
                        <c:v>8743.4544999999998</c:v>
                      </c:pt>
                      <c:pt idx="1506">
                        <c:v>-518.36800000000017</c:v>
                      </c:pt>
                      <c:pt idx="1507">
                        <c:v>284.60999999999979</c:v>
                      </c:pt>
                      <c:pt idx="1508">
                        <c:v>-197.51399999999967</c:v>
                      </c:pt>
                      <c:pt idx="1509">
                        <c:v>3956.3079999999991</c:v>
                      </c:pt>
                      <c:pt idx="1510">
                        <c:v>5717.2460000000001</c:v>
                      </c:pt>
                      <c:pt idx="1511">
                        <c:v>1632.2479999999998</c:v>
                      </c:pt>
                      <c:pt idx="1512">
                        <c:v>2299.8588</c:v>
                      </c:pt>
                      <c:pt idx="1513">
                        <c:v>35024.470000000008</c:v>
                      </c:pt>
                      <c:pt idx="1514">
                        <c:v>1337.3230000000001</c:v>
                      </c:pt>
                      <c:pt idx="1515">
                        <c:v>-621.476</c:v>
                      </c:pt>
                      <c:pt idx="1516">
                        <c:v>12324.893499999998</c:v>
                      </c:pt>
                      <c:pt idx="1517">
                        <c:v>3337.3700000000013</c:v>
                      </c:pt>
                      <c:pt idx="1518">
                        <c:v>34145.417200000004</c:v>
                      </c:pt>
                      <c:pt idx="1519">
                        <c:v>2157.3149999999996</c:v>
                      </c:pt>
                      <c:pt idx="1520">
                        <c:v>687.17980000000034</c:v>
                      </c:pt>
                      <c:pt idx="1521">
                        <c:v>11220.007999999998</c:v>
                      </c:pt>
                      <c:pt idx="1522">
                        <c:v>65.99399999999946</c:v>
                      </c:pt>
                      <c:pt idx="1523">
                        <c:v>1750.3719999999971</c:v>
                      </c:pt>
                      <c:pt idx="1524">
                        <c:v>1943.3936000000015</c:v>
                      </c:pt>
                      <c:pt idx="1525">
                        <c:v>76358.804999999978</c:v>
                      </c:pt>
                      <c:pt idx="1526">
                        <c:v>1363.1499999999999</c:v>
                      </c:pt>
                      <c:pt idx="1527">
                        <c:v>12572.399999999998</c:v>
                      </c:pt>
                      <c:pt idx="1528">
                        <c:v>8014.3099999999986</c:v>
                      </c:pt>
                      <c:pt idx="1529">
                        <c:v>9496.4479999999967</c:v>
                      </c:pt>
                      <c:pt idx="1530">
                        <c:v>13740.386399999999</c:v>
                      </c:pt>
                      <c:pt idx="1531">
                        <c:v>37104.849999999991</c:v>
                      </c:pt>
                      <c:pt idx="1532">
                        <c:v>-57.580000000000609</c:v>
                      </c:pt>
                      <c:pt idx="1533">
                        <c:v>2451.6464999999998</c:v>
                      </c:pt>
                      <c:pt idx="1534">
                        <c:v>12367.852400000007</c:v>
                      </c:pt>
                      <c:pt idx="1535">
                        <c:v>-342.30999999999995</c:v>
                      </c:pt>
                      <c:pt idx="1536">
                        <c:v>-770.404</c:v>
                      </c:pt>
                      <c:pt idx="1537">
                        <c:v>-600.02320000000009</c:v>
                      </c:pt>
                      <c:pt idx="1538">
                        <c:v>5309.9886999999999</c:v>
                      </c:pt>
                      <c:pt idx="1539">
                        <c:v>-201.92800000000034</c:v>
                      </c:pt>
                      <c:pt idx="1540">
                        <c:v>6841.4564999999984</c:v>
                      </c:pt>
                      <c:pt idx="1541">
                        <c:v>21701.103999999999</c:v>
                      </c:pt>
                      <c:pt idx="1542">
                        <c:v>71725.790000000008</c:v>
                      </c:pt>
                      <c:pt idx="1543">
                        <c:v>5660.8324999999995</c:v>
                      </c:pt>
                      <c:pt idx="1544">
                        <c:v>2472.576</c:v>
                      </c:pt>
                      <c:pt idx="1545">
                        <c:v>3226.5600000000009</c:v>
                      </c:pt>
                      <c:pt idx="1546">
                        <c:v>7552.7604999999985</c:v>
                      </c:pt>
                      <c:pt idx="1547">
                        <c:v>3565.0440000000026</c:v>
                      </c:pt>
                      <c:pt idx="1548">
                        <c:v>5038.4651999999996</c:v>
                      </c:pt>
                      <c:pt idx="1549">
                        <c:v>4726.5630000000001</c:v>
                      </c:pt>
                      <c:pt idx="1550">
                        <c:v>207.4699999999998</c:v>
                      </c:pt>
                      <c:pt idx="1551">
                        <c:v>131.14239999999984</c:v>
                      </c:pt>
                      <c:pt idx="1552">
                        <c:v>64868.705000000002</c:v>
                      </c:pt>
                      <c:pt idx="1553">
                        <c:v>17811.239999999994</c:v>
                      </c:pt>
                      <c:pt idx="1554">
                        <c:v>3901.0114999999996</c:v>
                      </c:pt>
                      <c:pt idx="1555">
                        <c:v>4513.3599999999988</c:v>
                      </c:pt>
                      <c:pt idx="1556">
                        <c:v>3660.6249999999991</c:v>
                      </c:pt>
                      <c:pt idx="1557">
                        <c:v>445.84249999999975</c:v>
                      </c:pt>
                      <c:pt idx="1558">
                        <c:v>576.91759999999965</c:v>
                      </c:pt>
                      <c:pt idx="1559">
                        <c:v>7330.9048000000003</c:v>
                      </c:pt>
                      <c:pt idx="1560">
                        <c:v>16080.565999999997</c:v>
                      </c:pt>
                      <c:pt idx="1561">
                        <c:v>4482.3100000000013</c:v>
                      </c:pt>
                      <c:pt idx="1562">
                        <c:v>13418.440000000002</c:v>
                      </c:pt>
                      <c:pt idx="1563">
                        <c:v>7771.3046999999988</c:v>
                      </c:pt>
                      <c:pt idx="1564">
                        <c:v>5285.8020000000015</c:v>
                      </c:pt>
                      <c:pt idx="1565">
                        <c:v>2790.0931999999993</c:v>
                      </c:pt>
                      <c:pt idx="1566">
                        <c:v>2220.1249999999982</c:v>
                      </c:pt>
                      <c:pt idx="1567">
                        <c:v>3318.6119999999992</c:v>
                      </c:pt>
                      <c:pt idx="1568">
                        <c:v>4263.8387999999995</c:v>
                      </c:pt>
                      <c:pt idx="1569">
                        <c:v>-387.09439999999995</c:v>
                      </c:pt>
                      <c:pt idx="1570">
                        <c:v>-717.58500000000004</c:v>
                      </c:pt>
                      <c:pt idx="1571">
                        <c:v>1404.9720000000002</c:v>
                      </c:pt>
                      <c:pt idx="1572">
                        <c:v>80649.115999999995</c:v>
                      </c:pt>
                      <c:pt idx="1573">
                        <c:v>5146.1420000000007</c:v>
                      </c:pt>
                      <c:pt idx="1574">
                        <c:v>20559.439999999999</c:v>
                      </c:pt>
                      <c:pt idx="1575">
                        <c:v>767.31</c:v>
                      </c:pt>
                      <c:pt idx="1576">
                        <c:v>1032.6879999999996</c:v>
                      </c:pt>
                      <c:pt idx="1577">
                        <c:v>-311.47500000000002</c:v>
                      </c:pt>
                      <c:pt idx="1578">
                        <c:v>16497.670000000002</c:v>
                      </c:pt>
                      <c:pt idx="1579">
                        <c:v>-293.95400000000001</c:v>
                      </c:pt>
                      <c:pt idx="1580">
                        <c:v>1436.4044000000006</c:v>
                      </c:pt>
                      <c:pt idx="1581">
                        <c:v>7143.9496000000026</c:v>
                      </c:pt>
                      <c:pt idx="1582">
                        <c:v>1329.5999999999997</c:v>
                      </c:pt>
                      <c:pt idx="1583">
                        <c:v>36830.119999999995</c:v>
                      </c:pt>
                      <c:pt idx="1584">
                        <c:v>45775.8</c:v>
                      </c:pt>
                      <c:pt idx="1585">
                        <c:v>260.62000000000012</c:v>
                      </c:pt>
                      <c:pt idx="1586">
                        <c:v>1894.9159999999993</c:v>
                      </c:pt>
                      <c:pt idx="1587">
                        <c:v>1264.538</c:v>
                      </c:pt>
                      <c:pt idx="1588">
                        <c:v>115942.0996</c:v>
                      </c:pt>
                      <c:pt idx="1589">
                        <c:v>967.5355999999997</c:v>
                      </c:pt>
                      <c:pt idx="1590">
                        <c:v>-1497.4915000000001</c:v>
                      </c:pt>
                      <c:pt idx="1591">
                        <c:v>1244.9720000000002</c:v>
                      </c:pt>
                      <c:pt idx="1592">
                        <c:v>3903.059999999999</c:v>
                      </c:pt>
                      <c:pt idx="1593">
                        <c:v>1148.2509999999993</c:v>
                      </c:pt>
                      <c:pt idx="1594">
                        <c:v>903.44</c:v>
                      </c:pt>
                      <c:pt idx="1595">
                        <c:v>8563.2800000000007</c:v>
                      </c:pt>
                      <c:pt idx="1596">
                        <c:v>283.06999999999982</c:v>
                      </c:pt>
                      <c:pt idx="1597">
                        <c:v>4285.7360000000044</c:v>
                      </c:pt>
                      <c:pt idx="1598">
                        <c:v>2065.8799999999997</c:v>
                      </c:pt>
                      <c:pt idx="1599">
                        <c:v>8421.5525000000016</c:v>
                      </c:pt>
                      <c:pt idx="1600">
                        <c:v>-99.503999999999905</c:v>
                      </c:pt>
                      <c:pt idx="1601">
                        <c:v>2653.29</c:v>
                      </c:pt>
                      <c:pt idx="1602">
                        <c:v>-270.25900000000013</c:v>
                      </c:pt>
                      <c:pt idx="1603">
                        <c:v>2373.3219999999983</c:v>
                      </c:pt>
                      <c:pt idx="1604">
                        <c:v>53.837999999999965</c:v>
                      </c:pt>
                      <c:pt idx="1605">
                        <c:v>733.42600000000039</c:v>
                      </c:pt>
                      <c:pt idx="1606">
                        <c:v>114330.62439999999</c:v>
                      </c:pt>
                      <c:pt idx="1607">
                        <c:v>936.56960000000254</c:v>
                      </c:pt>
                      <c:pt idx="1608">
                        <c:v>9612.3900000000012</c:v>
                      </c:pt>
                      <c:pt idx="1609">
                        <c:v>1949.0900000000004</c:v>
                      </c:pt>
                      <c:pt idx="1610">
                        <c:v>4036.2660000000001</c:v>
                      </c:pt>
                      <c:pt idx="1611">
                        <c:v>7358.65</c:v>
                      </c:pt>
                      <c:pt idx="1612">
                        <c:v>-771.36599999999999</c:v>
                      </c:pt>
                      <c:pt idx="1613">
                        <c:v>15058.86</c:v>
                      </c:pt>
                      <c:pt idx="1614">
                        <c:v>102839.53</c:v>
                      </c:pt>
                      <c:pt idx="1615">
                        <c:v>311.49080000000004</c:v>
                      </c:pt>
                      <c:pt idx="1616">
                        <c:v>6403.9419999999991</c:v>
                      </c:pt>
                      <c:pt idx="1617">
                        <c:v>3592.4600000000009</c:v>
                      </c:pt>
                      <c:pt idx="1618">
                        <c:v>-15.962000000000103</c:v>
                      </c:pt>
                      <c:pt idx="1619">
                        <c:v>22063.174999999999</c:v>
                      </c:pt>
                      <c:pt idx="1620">
                        <c:v>-1139.9180000000001</c:v>
                      </c:pt>
                      <c:pt idx="1621">
                        <c:v>5792.1828000000005</c:v>
                      </c:pt>
                      <c:pt idx="1622">
                        <c:v>345.91250000000036</c:v>
                      </c:pt>
                      <c:pt idx="1623">
                        <c:v>-736.71299999999997</c:v>
                      </c:pt>
                      <c:pt idx="1624">
                        <c:v>3866.7899999999991</c:v>
                      </c:pt>
                      <c:pt idx="1625">
                        <c:v>2309.5900000000006</c:v>
                      </c:pt>
                      <c:pt idx="1626">
                        <c:v>10027.925999999998</c:v>
                      </c:pt>
                      <c:pt idx="1627">
                        <c:v>-709.42949999999996</c:v>
                      </c:pt>
                      <c:pt idx="1628">
                        <c:v>2149.9900000000007</c:v>
                      </c:pt>
                      <c:pt idx="1629">
                        <c:v>2908.2200000000003</c:v>
                      </c:pt>
                      <c:pt idx="1630">
                        <c:v>1484.509</c:v>
                      </c:pt>
                      <c:pt idx="1631">
                        <c:v>3701.4879999999998</c:v>
                      </c:pt>
                      <c:pt idx="1632">
                        <c:v>3023.4299999999994</c:v>
                      </c:pt>
                      <c:pt idx="1633">
                        <c:v>1817.5727999999986</c:v>
                      </c:pt>
                      <c:pt idx="1634">
                        <c:v>16956.356400000001</c:v>
                      </c:pt>
                      <c:pt idx="1635">
                        <c:v>-326.03099999999984</c:v>
                      </c:pt>
                      <c:pt idx="1636">
                        <c:v>4645.6431999999995</c:v>
                      </c:pt>
                      <c:pt idx="1637">
                        <c:v>5430.73</c:v>
                      </c:pt>
                      <c:pt idx="1638">
                        <c:v>43477.930899999992</c:v>
                      </c:pt>
                      <c:pt idx="1639">
                        <c:v>877.65599999999972</c:v>
                      </c:pt>
                      <c:pt idx="1640">
                        <c:v>-632.36879999999996</c:v>
                      </c:pt>
                      <c:pt idx="1641">
                        <c:v>1956.8800000000006</c:v>
                      </c:pt>
                      <c:pt idx="1642">
                        <c:v>94.725999999999203</c:v>
                      </c:pt>
                      <c:pt idx="1643">
                        <c:v>34003.664399999994</c:v>
                      </c:pt>
                      <c:pt idx="1644">
                        <c:v>18116.257999999998</c:v>
                      </c:pt>
                      <c:pt idx="1645">
                        <c:v>-1066.4479999999999</c:v>
                      </c:pt>
                      <c:pt idx="1646">
                        <c:v>4180.3899999999976</c:v>
                      </c:pt>
                      <c:pt idx="1647">
                        <c:v>30786.424000000003</c:v>
                      </c:pt>
                      <c:pt idx="1648">
                        <c:v>1540.4370000000022</c:v>
                      </c:pt>
                      <c:pt idx="1649">
                        <c:v>700.22800000000007</c:v>
                      </c:pt>
                      <c:pt idx="1650">
                        <c:v>3764.8180000000011</c:v>
                      </c:pt>
                      <c:pt idx="1651">
                        <c:v>17508.773000000001</c:v>
                      </c:pt>
                      <c:pt idx="1652">
                        <c:v>2294.5616000000009</c:v>
                      </c:pt>
                      <c:pt idx="1653">
                        <c:v>-729.38079999999991</c:v>
                      </c:pt>
                      <c:pt idx="1654">
                        <c:v>1293.6344999999999</c:v>
                      </c:pt>
                      <c:pt idx="1655">
                        <c:v>-442.87919999999986</c:v>
                      </c:pt>
                      <c:pt idx="1656">
                        <c:v>29088.963499999998</c:v>
                      </c:pt>
                      <c:pt idx="1657">
                        <c:v>319.86000000000013</c:v>
                      </c:pt>
                      <c:pt idx="1658">
                        <c:v>7068.1280000000015</c:v>
                      </c:pt>
                      <c:pt idx="1659">
                        <c:v>2342.0859999999998</c:v>
                      </c:pt>
                      <c:pt idx="1660">
                        <c:v>434.11250000000018</c:v>
                      </c:pt>
                      <c:pt idx="1661">
                        <c:v>10988.070599999999</c:v>
                      </c:pt>
                      <c:pt idx="1662">
                        <c:v>10779.026399999999</c:v>
                      </c:pt>
                      <c:pt idx="1663">
                        <c:v>10031.489999999998</c:v>
                      </c:pt>
                      <c:pt idx="1664">
                        <c:v>-483.74600000000004</c:v>
                      </c:pt>
                      <c:pt idx="1665">
                        <c:v>8511.2199999999993</c:v>
                      </c:pt>
                      <c:pt idx="1666">
                        <c:v>15587.730000000003</c:v>
                      </c:pt>
                      <c:pt idx="1667">
                        <c:v>-306.404</c:v>
                      </c:pt>
                      <c:pt idx="1668">
                        <c:v>-973.11159999999973</c:v>
                      </c:pt>
                      <c:pt idx="1669">
                        <c:v>-356.95880000000034</c:v>
                      </c:pt>
                      <c:pt idx="1670">
                        <c:v>1757.1200000000006</c:v>
                      </c:pt>
                      <c:pt idx="1671">
                        <c:v>3567.3824999999997</c:v>
                      </c:pt>
                      <c:pt idx="1672">
                        <c:v>-345.59800000000001</c:v>
                      </c:pt>
                      <c:pt idx="1673">
                        <c:v>-529.04600000000028</c:v>
                      </c:pt>
                      <c:pt idx="1674">
                        <c:v>15720.363499999996</c:v>
                      </c:pt>
                      <c:pt idx="1675">
                        <c:v>369.58100000000013</c:v>
                      </c:pt>
                      <c:pt idx="1676">
                        <c:v>181.17360000000076</c:v>
                      </c:pt>
                      <c:pt idx="1677">
                        <c:v>46.18100000000004</c:v>
                      </c:pt>
                      <c:pt idx="1678">
                        <c:v>31925.311999999998</c:v>
                      </c:pt>
                      <c:pt idx="1679">
                        <c:v>-869.10360000000014</c:v>
                      </c:pt>
                      <c:pt idx="1680">
                        <c:v>18067.268999999997</c:v>
                      </c:pt>
                      <c:pt idx="1681">
                        <c:v>24352.22</c:v>
                      </c:pt>
                      <c:pt idx="1682">
                        <c:v>3630.6394999999998</c:v>
                      </c:pt>
                      <c:pt idx="1683">
                        <c:v>-428.83200000000011</c:v>
                      </c:pt>
                      <c:pt idx="1684">
                        <c:v>1452.6020000000001</c:v>
                      </c:pt>
                      <c:pt idx="1685">
                        <c:v>-313.91400000000021</c:v>
                      </c:pt>
                      <c:pt idx="1686">
                        <c:v>192.19000000000005</c:v>
                      </c:pt>
                      <c:pt idx="1687">
                        <c:v>10877.899999999998</c:v>
                      </c:pt>
                      <c:pt idx="1688">
                        <c:v>4513.41</c:v>
                      </c:pt>
                      <c:pt idx="1689">
                        <c:v>27567.972800000003</c:v>
                      </c:pt>
                      <c:pt idx="1690">
                        <c:v>1406.9899999999998</c:v>
                      </c:pt>
                      <c:pt idx="1691">
                        <c:v>38082.75</c:v>
                      </c:pt>
                      <c:pt idx="1692">
                        <c:v>23215.074000000001</c:v>
                      </c:pt>
                      <c:pt idx="1693">
                        <c:v>-761.56799999999976</c:v>
                      </c:pt>
                      <c:pt idx="1694">
                        <c:v>-104.76760000000013</c:v>
                      </c:pt>
                      <c:pt idx="1695">
                        <c:v>5104.0499999999984</c:v>
                      </c:pt>
                      <c:pt idx="1696">
                        <c:v>10382.409999999998</c:v>
                      </c:pt>
                      <c:pt idx="1697">
                        <c:v>3183.4840000000013</c:v>
                      </c:pt>
                      <c:pt idx="1698">
                        <c:v>689.13300000000027</c:v>
                      </c:pt>
                      <c:pt idx="1699">
                        <c:v>1253.0743999999997</c:v>
                      </c:pt>
                      <c:pt idx="1700">
                        <c:v>6029.39</c:v>
                      </c:pt>
                      <c:pt idx="1701">
                        <c:v>11128.820000000002</c:v>
                      </c:pt>
                      <c:pt idx="1702">
                        <c:v>1224.4847999999995</c:v>
                      </c:pt>
                      <c:pt idx="1703">
                        <c:v>302.31950000000006</c:v>
                      </c:pt>
                      <c:pt idx="1704">
                        <c:v>42184.517999999996</c:v>
                      </c:pt>
                      <c:pt idx="1705">
                        <c:v>5070.9860000000008</c:v>
                      </c:pt>
                      <c:pt idx="1706">
                        <c:v>1404.6052</c:v>
                      </c:pt>
                      <c:pt idx="1707">
                        <c:v>782.42120000000023</c:v>
                      </c:pt>
                      <c:pt idx="1708">
                        <c:v>1633.2548000000011</c:v>
                      </c:pt>
                      <c:pt idx="1709">
                        <c:v>-1177.903</c:v>
                      </c:pt>
                      <c:pt idx="1710">
                        <c:v>-2.9791999999995369</c:v>
                      </c:pt>
                      <c:pt idx="1711">
                        <c:v>-994.68200000000024</c:v>
                      </c:pt>
                      <c:pt idx="1712">
                        <c:v>867.56200000000024</c:v>
                      </c:pt>
                      <c:pt idx="1713">
                        <c:v>11441.839199999999</c:v>
                      </c:pt>
                      <c:pt idx="1714">
                        <c:v>23223.560000000005</c:v>
                      </c:pt>
                      <c:pt idx="1715">
                        <c:v>9117.3750000000018</c:v>
                      </c:pt>
                      <c:pt idx="1716">
                        <c:v>767.87900000000036</c:v>
                      </c:pt>
                      <c:pt idx="1717">
                        <c:v>6616.29</c:v>
                      </c:pt>
                      <c:pt idx="1718">
                        <c:v>2973.4988000000003</c:v>
                      </c:pt>
                      <c:pt idx="1719">
                        <c:v>484.07200000000086</c:v>
                      </c:pt>
                      <c:pt idx="1720">
                        <c:v>454.89099999999985</c:v>
                      </c:pt>
                      <c:pt idx="1721">
                        <c:v>-484.82100000000014</c:v>
                      </c:pt>
                      <c:pt idx="1722">
                        <c:v>139.36200000000008</c:v>
                      </c:pt>
                      <c:pt idx="1723">
                        <c:v>1427.4925000000001</c:v>
                      </c:pt>
                      <c:pt idx="1724">
                        <c:v>-1428.440000000001</c:v>
                      </c:pt>
                      <c:pt idx="1725">
                        <c:v>24356.91</c:v>
                      </c:pt>
                      <c:pt idx="1726">
                        <c:v>-437.33999999999992</c:v>
                      </c:pt>
                      <c:pt idx="1727">
                        <c:v>860.25880000000018</c:v>
                      </c:pt>
                      <c:pt idx="1728">
                        <c:v>12353.727300000002</c:v>
                      </c:pt>
                      <c:pt idx="1729">
                        <c:v>3206.4950000000013</c:v>
                      </c:pt>
                      <c:pt idx="1730">
                        <c:v>5029.1705000000002</c:v>
                      </c:pt>
                      <c:pt idx="1731">
                        <c:v>170.6848</c:v>
                      </c:pt>
                      <c:pt idx="1732">
                        <c:v>13805.790499999996</c:v>
                      </c:pt>
                      <c:pt idx="1733">
                        <c:v>5748.2829999999976</c:v>
                      </c:pt>
                      <c:pt idx="1734">
                        <c:v>14849.642799999998</c:v>
                      </c:pt>
                      <c:pt idx="1735">
                        <c:v>3544.3700000000003</c:v>
                      </c:pt>
                      <c:pt idx="1736">
                        <c:v>-176.3950000000001</c:v>
                      </c:pt>
                      <c:pt idx="1737">
                        <c:v>-94.419999999999618</c:v>
                      </c:pt>
                      <c:pt idx="1738">
                        <c:v>8206.0580000000045</c:v>
                      </c:pt>
                      <c:pt idx="1739">
                        <c:v>5132.18</c:v>
                      </c:pt>
                      <c:pt idx="1740">
                        <c:v>-992.10680000000013</c:v>
                      </c:pt>
                      <c:pt idx="1741">
                        <c:v>1809.8999999999999</c:v>
                      </c:pt>
                      <c:pt idx="1742">
                        <c:v>720.63359999999966</c:v>
                      </c:pt>
                      <c:pt idx="1743">
                        <c:v>-549.88499999999999</c:v>
                      </c:pt>
                      <c:pt idx="1744">
                        <c:v>97.078999999999837</c:v>
                      </c:pt>
                      <c:pt idx="1745">
                        <c:v>71.501500000000078</c:v>
                      </c:pt>
                      <c:pt idx="1746">
                        <c:v>-600.06679999999983</c:v>
                      </c:pt>
                      <c:pt idx="1747">
                        <c:v>13828.266000000011</c:v>
                      </c:pt>
                      <c:pt idx="1748">
                        <c:v>1875.0130000000004</c:v>
                      </c:pt>
                      <c:pt idx="1749">
                        <c:v>295.68479999999988</c:v>
                      </c:pt>
                      <c:pt idx="1750">
                        <c:v>5642.8340000000007</c:v>
                      </c:pt>
                      <c:pt idx="1751">
                        <c:v>2196.8915999999999</c:v>
                      </c:pt>
                      <c:pt idx="1752">
                        <c:v>6386.4100000000017</c:v>
                      </c:pt>
                      <c:pt idx="1753">
                        <c:v>7656.45</c:v>
                      </c:pt>
                      <c:pt idx="1754">
                        <c:v>430.52999999999986</c:v>
                      </c:pt>
                      <c:pt idx="1755">
                        <c:v>-957.42299999999989</c:v>
                      </c:pt>
                      <c:pt idx="1756">
                        <c:v>20043.057999999997</c:v>
                      </c:pt>
                      <c:pt idx="1757">
                        <c:v>1228.9972999999995</c:v>
                      </c:pt>
                      <c:pt idx="1758">
                        <c:v>1180.3139999999999</c:v>
                      </c:pt>
                      <c:pt idx="1759">
                        <c:v>2421.9499999999994</c:v>
                      </c:pt>
                      <c:pt idx="1760">
                        <c:v>7270.7420000000002</c:v>
                      </c:pt>
                      <c:pt idx="1761">
                        <c:v>3052.9974999999995</c:v>
                      </c:pt>
                      <c:pt idx="1762">
                        <c:v>631.34320000000025</c:v>
                      </c:pt>
                      <c:pt idx="1763">
                        <c:v>5375.0499999999993</c:v>
                      </c:pt>
                      <c:pt idx="1764">
                        <c:v>-358.42999999999984</c:v>
                      </c:pt>
                      <c:pt idx="1765">
                        <c:v>2542.29</c:v>
                      </c:pt>
                      <c:pt idx="1766">
                        <c:v>28063.46799999999</c:v>
                      </c:pt>
                      <c:pt idx="1767">
                        <c:v>18177.224000000002</c:v>
                      </c:pt>
                      <c:pt idx="1768">
                        <c:v>2338.9800000000005</c:v>
                      </c:pt>
                      <c:pt idx="1769">
                        <c:v>18510.349999999999</c:v>
                      </c:pt>
                      <c:pt idx="1770">
                        <c:v>3191.7048</c:v>
                      </c:pt>
                      <c:pt idx="1771">
                        <c:v>591.4729999999995</c:v>
                      </c:pt>
                      <c:pt idx="1772">
                        <c:v>3557.1795000000006</c:v>
                      </c:pt>
                      <c:pt idx="1773">
                        <c:v>8989.41</c:v>
                      </c:pt>
                      <c:pt idx="1774">
                        <c:v>-463.95000000000005</c:v>
                      </c:pt>
                      <c:pt idx="1775">
                        <c:v>4682.3599999999997</c:v>
                      </c:pt>
                      <c:pt idx="1776">
                        <c:v>2950.5288</c:v>
                      </c:pt>
                      <c:pt idx="1777">
                        <c:v>627.8801999999996</c:v>
                      </c:pt>
                      <c:pt idx="1778">
                        <c:v>755.62000000000035</c:v>
                      </c:pt>
                      <c:pt idx="1779">
                        <c:v>93943.436000000002</c:v>
                      </c:pt>
                      <c:pt idx="1780">
                        <c:v>13143.615999999998</c:v>
                      </c:pt>
                      <c:pt idx="1781">
                        <c:v>3611.802999999999</c:v>
                      </c:pt>
                      <c:pt idx="1782">
                        <c:v>55662.895199999984</c:v>
                      </c:pt>
                      <c:pt idx="1783">
                        <c:v>668.35150000000021</c:v>
                      </c:pt>
                      <c:pt idx="1784">
                        <c:v>-980.89999999999986</c:v>
                      </c:pt>
                      <c:pt idx="1785">
                        <c:v>20393.808799999999</c:v>
                      </c:pt>
                      <c:pt idx="1786">
                        <c:v>2792.7239999999993</c:v>
                      </c:pt>
                      <c:pt idx="1787">
                        <c:v>139.13150000000019</c:v>
                      </c:pt>
                      <c:pt idx="1788">
                        <c:v>19234.77</c:v>
                      </c:pt>
                      <c:pt idx="1789">
                        <c:v>-1964.81</c:v>
                      </c:pt>
                      <c:pt idx="1790">
                        <c:v>44304.669999999991</c:v>
                      </c:pt>
                      <c:pt idx="1791">
                        <c:v>12176.197499999998</c:v>
                      </c:pt>
                      <c:pt idx="1792">
                        <c:v>976.93799999999987</c:v>
                      </c:pt>
                      <c:pt idx="1793">
                        <c:v>11772.410399999997</c:v>
                      </c:pt>
                      <c:pt idx="1794">
                        <c:v>1406.4880000000005</c:v>
                      </c:pt>
                      <c:pt idx="1795">
                        <c:v>43.669000000000779</c:v>
                      </c:pt>
                      <c:pt idx="1796">
                        <c:v>43493.87</c:v>
                      </c:pt>
                      <c:pt idx="1797">
                        <c:v>-426.38119999999992</c:v>
                      </c:pt>
                      <c:pt idx="1798">
                        <c:v>185.78799999999933</c:v>
                      </c:pt>
                      <c:pt idx="1799">
                        <c:v>-86.136399999999867</c:v>
                      </c:pt>
                    </c:numCache>
                  </c:numRef>
                </c:xVal>
                <c:yVal>
                  <c:numRef>
                    <c:extLst>
                      <c:ext uri="{02D57815-91ED-43cb-92C2-25804820EDAC}">
                        <c15:formulaRef>
                          <c15:sqref>Finance_Data!$U$2:$U$1801</c15:sqref>
                        </c15:formulaRef>
                      </c:ext>
                    </c:extLst>
                    <c:numCache>
                      <c:formatCode>\$#,##0.00</c:formatCode>
                      <c:ptCount val="1800"/>
                      <c:pt idx="0">
                        <c:v>34.925999999999931</c:v>
                      </c:pt>
                      <c:pt idx="1">
                        <c:v>-223.44320000000062</c:v>
                      </c:pt>
                      <c:pt idx="2">
                        <c:v>-983.15999999999985</c:v>
                      </c:pt>
                      <c:pt idx="3">
                        <c:v>3101.9320000000007</c:v>
                      </c:pt>
                      <c:pt idx="4">
                        <c:v>197.65599999999995</c:v>
                      </c:pt>
                      <c:pt idx="5">
                        <c:v>-8193.8270000000048</c:v>
                      </c:pt>
                      <c:pt idx="6">
                        <c:v>-651.90399999999863</c:v>
                      </c:pt>
                      <c:pt idx="7">
                        <c:v>136.05720000000019</c:v>
                      </c:pt>
                      <c:pt idx="8">
                        <c:v>692.04400000000169</c:v>
                      </c:pt>
                      <c:pt idx="9">
                        <c:v>823.42120000000068</c:v>
                      </c:pt>
                      <c:pt idx="10">
                        <c:v>9841.872000000003</c:v>
                      </c:pt>
                      <c:pt idx="11">
                        <c:v>127.85299999999961</c:v>
                      </c:pt>
                      <c:pt idx="12">
                        <c:v>23.765999999999991</c:v>
                      </c:pt>
                      <c:pt idx="13">
                        <c:v>1144.7024000000019</c:v>
                      </c:pt>
                      <c:pt idx="14">
                        <c:v>102.35040000000117</c:v>
                      </c:pt>
                      <c:pt idx="15">
                        <c:v>266.95960000000014</c:v>
                      </c:pt>
                      <c:pt idx="16">
                        <c:v>1041.3150000000005</c:v>
                      </c:pt>
                      <c:pt idx="17">
                        <c:v>-197.01999999999953</c:v>
                      </c:pt>
                      <c:pt idx="18">
                        <c:v>535.35400000000027</c:v>
                      </c:pt>
                      <c:pt idx="19">
                        <c:v>1061.0699999999997</c:v>
                      </c:pt>
                      <c:pt idx="20">
                        <c:v>-168.60000000000036</c:v>
                      </c:pt>
                      <c:pt idx="21">
                        <c:v>519.82520000000113</c:v>
                      </c:pt>
                      <c:pt idx="22">
                        <c:v>-12007.498999999996</c:v>
                      </c:pt>
                      <c:pt idx="23">
                        <c:v>-739.24599999999919</c:v>
                      </c:pt>
                      <c:pt idx="24">
                        <c:v>-1837.9847999999984</c:v>
                      </c:pt>
                      <c:pt idx="25">
                        <c:v>789.2039999999979</c:v>
                      </c:pt>
                      <c:pt idx="26">
                        <c:v>-1229.6180000000004</c:v>
                      </c:pt>
                      <c:pt idx="27">
                        <c:v>-273.76319999999987</c:v>
                      </c:pt>
                      <c:pt idx="28">
                        <c:v>1342.2459999999992</c:v>
                      </c:pt>
                      <c:pt idx="29">
                        <c:v>-928.21799999999348</c:v>
                      </c:pt>
                      <c:pt idx="30">
                        <c:v>-322.18499999999995</c:v>
                      </c:pt>
                      <c:pt idx="31">
                        <c:v>6691.4804999999906</c:v>
                      </c:pt>
                      <c:pt idx="32">
                        <c:v>-647.2450000000008</c:v>
                      </c:pt>
                      <c:pt idx="33">
                        <c:v>-308.08500000000004</c:v>
                      </c:pt>
                      <c:pt idx="34">
                        <c:v>1092.3643999999986</c:v>
                      </c:pt>
                      <c:pt idx="35">
                        <c:v>2338.8599999999969</c:v>
                      </c:pt>
                      <c:pt idx="36">
                        <c:v>-1089.1620000000003</c:v>
                      </c:pt>
                      <c:pt idx="37">
                        <c:v>-464.46999999999935</c:v>
                      </c:pt>
                      <c:pt idx="38">
                        <c:v>1047.6100000000006</c:v>
                      </c:pt>
                      <c:pt idx="39">
                        <c:v>-36.240000000000236</c:v>
                      </c:pt>
                      <c:pt idx="40">
                        <c:v>673.60979999999836</c:v>
                      </c:pt>
                      <c:pt idx="41">
                        <c:v>-3250.5899999999965</c:v>
                      </c:pt>
                      <c:pt idx="42">
                        <c:v>-318.14360000000033</c:v>
                      </c:pt>
                      <c:pt idx="43">
                        <c:v>-7908.1763999999821</c:v>
                      </c:pt>
                      <c:pt idx="44">
                        <c:v>-509.86400000000049</c:v>
                      </c:pt>
                      <c:pt idx="45">
                        <c:v>177.13499999999976</c:v>
                      </c:pt>
                      <c:pt idx="46">
                        <c:v>-86.735599999999977</c:v>
                      </c:pt>
                      <c:pt idx="47">
                        <c:v>-574.45719999999892</c:v>
                      </c:pt>
                      <c:pt idx="48">
                        <c:v>108.28600000000006</c:v>
                      </c:pt>
                      <c:pt idx="49">
                        <c:v>635.1268</c:v>
                      </c:pt>
                      <c:pt idx="50">
                        <c:v>-733.28799999999956</c:v>
                      </c:pt>
                      <c:pt idx="51">
                        <c:v>181.96000000000095</c:v>
                      </c:pt>
                      <c:pt idx="52">
                        <c:v>30.567999999999984</c:v>
                      </c:pt>
                      <c:pt idx="53">
                        <c:v>550.51499999999942</c:v>
                      </c:pt>
                      <c:pt idx="54">
                        <c:v>1942.6000000000022</c:v>
                      </c:pt>
                      <c:pt idx="55">
                        <c:v>307.26159999999982</c:v>
                      </c:pt>
                      <c:pt idx="56">
                        <c:v>19.346000000000004</c:v>
                      </c:pt>
                      <c:pt idx="57">
                        <c:v>434.39350000000195</c:v>
                      </c:pt>
                      <c:pt idx="58">
                        <c:v>-253.67400000000043</c:v>
                      </c:pt>
                      <c:pt idx="59">
                        <c:v>-226.63000000000011</c:v>
                      </c:pt>
                      <c:pt idx="60">
                        <c:v>-3273.2070000000058</c:v>
                      </c:pt>
                      <c:pt idx="61">
                        <c:v>-184.54799999999977</c:v>
                      </c:pt>
                      <c:pt idx="62">
                        <c:v>-7137.7799999999988</c:v>
                      </c:pt>
                      <c:pt idx="63">
                        <c:v>3406.4400000000023</c:v>
                      </c:pt>
                      <c:pt idx="64">
                        <c:v>-2491.8535999999949</c:v>
                      </c:pt>
                      <c:pt idx="65">
                        <c:v>-473.32200000000012</c:v>
                      </c:pt>
                      <c:pt idx="66">
                        <c:v>-1181.7020000000011</c:v>
                      </c:pt>
                      <c:pt idx="67">
                        <c:v>-18.557999999999993</c:v>
                      </c:pt>
                      <c:pt idx="68">
                        <c:v>-277.81900000000041</c:v>
                      </c:pt>
                      <c:pt idx="69">
                        <c:v>-3192.3319999999985</c:v>
                      </c:pt>
                      <c:pt idx="70">
                        <c:v>-5087.0784000000131</c:v>
                      </c:pt>
                      <c:pt idx="71">
                        <c:v>-407.33999999999833</c:v>
                      </c:pt>
                      <c:pt idx="72">
                        <c:v>646.33999999999924</c:v>
                      </c:pt>
                      <c:pt idx="73">
                        <c:v>-6959.6335999999937</c:v>
                      </c:pt>
                      <c:pt idx="74">
                        <c:v>-27.563200000000052</c:v>
                      </c:pt>
                      <c:pt idx="75">
                        <c:v>1198.1139999999941</c:v>
                      </c:pt>
                      <c:pt idx="76">
                        <c:v>41.44399999999996</c:v>
                      </c:pt>
                      <c:pt idx="77">
                        <c:v>2219.4220000000023</c:v>
                      </c:pt>
                      <c:pt idx="78">
                        <c:v>-192.70599999999831</c:v>
                      </c:pt>
                      <c:pt idx="79">
                        <c:v>490.76159999999982</c:v>
                      </c:pt>
                      <c:pt idx="80">
                        <c:v>1519.5391999999974</c:v>
                      </c:pt>
                      <c:pt idx="81">
                        <c:v>99.286000000000058</c:v>
                      </c:pt>
                      <c:pt idx="82">
                        <c:v>-4068.1039999999921</c:v>
                      </c:pt>
                      <c:pt idx="83">
                        <c:v>-1844.6119999999974</c:v>
                      </c:pt>
                      <c:pt idx="84">
                        <c:v>1010.7860000000001</c:v>
                      </c:pt>
                      <c:pt idx="85">
                        <c:v>-283.11000000000013</c:v>
                      </c:pt>
                      <c:pt idx="86">
                        <c:v>836.08799999999792</c:v>
                      </c:pt>
                      <c:pt idx="87">
                        <c:v>-118.54880000000048</c:v>
                      </c:pt>
                      <c:pt idx="88">
                        <c:v>1941.8499999999985</c:v>
                      </c:pt>
                      <c:pt idx="89">
                        <c:v>397.51199999999881</c:v>
                      </c:pt>
                      <c:pt idx="90">
                        <c:v>15.097999999999956</c:v>
                      </c:pt>
                      <c:pt idx="91">
                        <c:v>-1668.239999999998</c:v>
                      </c:pt>
                      <c:pt idx="92">
                        <c:v>-1892.2795999999944</c:v>
                      </c:pt>
                      <c:pt idx="93">
                        <c:v>1214.9709999999995</c:v>
                      </c:pt>
                      <c:pt idx="94">
                        <c:v>733.4419999999991</c:v>
                      </c:pt>
                      <c:pt idx="95">
                        <c:v>584.10800000000017</c:v>
                      </c:pt>
                      <c:pt idx="96">
                        <c:v>793.81400000001304</c:v>
                      </c:pt>
                      <c:pt idx="97">
                        <c:v>312.09000000000015</c:v>
                      </c:pt>
                      <c:pt idx="98">
                        <c:v>-860.69999999999891</c:v>
                      </c:pt>
                      <c:pt idx="99">
                        <c:v>-5.4600000000000364</c:v>
                      </c:pt>
                      <c:pt idx="100">
                        <c:v>821.16400000000067</c:v>
                      </c:pt>
                      <c:pt idx="101">
                        <c:v>-1392.1730000000025</c:v>
                      </c:pt>
                      <c:pt idx="102">
                        <c:v>6593.1154999999999</c:v>
                      </c:pt>
                      <c:pt idx="103">
                        <c:v>810.81960000000072</c:v>
                      </c:pt>
                      <c:pt idx="104">
                        <c:v>738.51720000000023</c:v>
                      </c:pt>
                      <c:pt idx="105">
                        <c:v>345.66600000000017</c:v>
                      </c:pt>
                      <c:pt idx="106">
                        <c:v>51.537499999999909</c:v>
                      </c:pt>
                      <c:pt idx="107">
                        <c:v>816.30939999999828</c:v>
                      </c:pt>
                      <c:pt idx="108">
                        <c:v>-484.44700000000103</c:v>
                      </c:pt>
                      <c:pt idx="109">
                        <c:v>2295.0751999999993</c:v>
                      </c:pt>
                      <c:pt idx="110">
                        <c:v>754.63999999999942</c:v>
                      </c:pt>
                      <c:pt idx="111">
                        <c:v>826.52399999999852</c:v>
                      </c:pt>
                      <c:pt idx="112">
                        <c:v>1161.25</c:v>
                      </c:pt>
                      <c:pt idx="113">
                        <c:v>66.537599999999657</c:v>
                      </c:pt>
                      <c:pt idx="114">
                        <c:v>-137.12250000000131</c:v>
                      </c:pt>
                      <c:pt idx="115">
                        <c:v>25.408000000000129</c:v>
                      </c:pt>
                      <c:pt idx="116">
                        <c:v>653.96400000000176</c:v>
                      </c:pt>
                      <c:pt idx="117">
                        <c:v>-198.95679999999902</c:v>
                      </c:pt>
                      <c:pt idx="118">
                        <c:v>-291.72500000000036</c:v>
                      </c:pt>
                      <c:pt idx="119">
                        <c:v>-88.6850000000004</c:v>
                      </c:pt>
                      <c:pt idx="120">
                        <c:v>1699.3688000000002</c:v>
                      </c:pt>
                      <c:pt idx="121">
                        <c:v>-294.84999999999991</c:v>
                      </c:pt>
                      <c:pt idx="122">
                        <c:v>1288.3009999999995</c:v>
                      </c:pt>
                      <c:pt idx="123">
                        <c:v>-103.2199999999998</c:v>
                      </c:pt>
                      <c:pt idx="124">
                        <c:v>6964.9129999999859</c:v>
                      </c:pt>
                      <c:pt idx="125">
                        <c:v>-934.80750000000262</c:v>
                      </c:pt>
                      <c:pt idx="126">
                        <c:v>168.99320000000012</c:v>
                      </c:pt>
                      <c:pt idx="127">
                        <c:v>614.27920000000086</c:v>
                      </c:pt>
                      <c:pt idx="128">
                        <c:v>-377.44660000000022</c:v>
                      </c:pt>
                      <c:pt idx="129">
                        <c:v>-251.18639999999959</c:v>
                      </c:pt>
                      <c:pt idx="130">
                        <c:v>111.91000000000349</c:v>
                      </c:pt>
                      <c:pt idx="131">
                        <c:v>974.61599999999817</c:v>
                      </c:pt>
                      <c:pt idx="132">
                        <c:v>112.7890000000001</c:v>
                      </c:pt>
                      <c:pt idx="133">
                        <c:v>380.1520000000005</c:v>
                      </c:pt>
                      <c:pt idx="134">
                        <c:v>136.80200000000059</c:v>
                      </c:pt>
                      <c:pt idx="135">
                        <c:v>1503.9860000000008</c:v>
                      </c:pt>
                      <c:pt idx="136">
                        <c:v>760.85100000000057</c:v>
                      </c:pt>
                      <c:pt idx="137">
                        <c:v>-684.39319999999861</c:v>
                      </c:pt>
                      <c:pt idx="138">
                        <c:v>-235.58679999999913</c:v>
                      </c:pt>
                      <c:pt idx="139">
                        <c:v>837.07500000000073</c:v>
                      </c:pt>
                      <c:pt idx="140">
                        <c:v>355.875</c:v>
                      </c:pt>
                      <c:pt idx="141">
                        <c:v>-292.07799999999952</c:v>
                      </c:pt>
                      <c:pt idx="142">
                        <c:v>28.043999999999869</c:v>
                      </c:pt>
                      <c:pt idx="143">
                        <c:v>-1147.3619999999992</c:v>
                      </c:pt>
                      <c:pt idx="144">
                        <c:v>306.86799999999948</c:v>
                      </c:pt>
                      <c:pt idx="145">
                        <c:v>-812.94200000000092</c:v>
                      </c:pt>
                      <c:pt idx="146">
                        <c:v>3.4132000000000744</c:v>
                      </c:pt>
                      <c:pt idx="147">
                        <c:v>9278.8199999999924</c:v>
                      </c:pt>
                      <c:pt idx="148">
                        <c:v>159.32599999999729</c:v>
                      </c:pt>
                      <c:pt idx="149">
                        <c:v>340.04920000000129</c:v>
                      </c:pt>
                      <c:pt idx="150">
                        <c:v>15.465199999999641</c:v>
                      </c:pt>
                      <c:pt idx="151">
                        <c:v>1832.0379999999986</c:v>
                      </c:pt>
                      <c:pt idx="152">
                        <c:v>-3613.010000000002</c:v>
                      </c:pt>
                      <c:pt idx="153">
                        <c:v>467.02999999999975</c:v>
                      </c:pt>
                      <c:pt idx="154">
                        <c:v>795.88600000001315</c:v>
                      </c:pt>
                      <c:pt idx="155">
                        <c:v>-209.76999999999953</c:v>
                      </c:pt>
                      <c:pt idx="156">
                        <c:v>-26.145000000000209</c:v>
                      </c:pt>
                      <c:pt idx="157">
                        <c:v>773.5824999999968</c:v>
                      </c:pt>
                      <c:pt idx="158">
                        <c:v>114.12300000000005</c:v>
                      </c:pt>
                      <c:pt idx="159">
                        <c:v>678.96600000000035</c:v>
                      </c:pt>
                      <c:pt idx="160">
                        <c:v>1124.3096000000005</c:v>
                      </c:pt>
                      <c:pt idx="161">
                        <c:v>-2905.1429999999964</c:v>
                      </c:pt>
                      <c:pt idx="162">
                        <c:v>-216.88799999999992</c:v>
                      </c:pt>
                      <c:pt idx="163">
                        <c:v>-1280.5640000000058</c:v>
                      </c:pt>
                      <c:pt idx="164">
                        <c:v>286.53600000000006</c:v>
                      </c:pt>
                      <c:pt idx="165">
                        <c:v>146.1299999999992</c:v>
                      </c:pt>
                      <c:pt idx="166">
                        <c:v>-2149.8899999999994</c:v>
                      </c:pt>
                      <c:pt idx="167">
                        <c:v>-173.62800000000016</c:v>
                      </c:pt>
                      <c:pt idx="168">
                        <c:v>235.65099999999984</c:v>
                      </c:pt>
                      <c:pt idx="169">
                        <c:v>4571.6376000000018</c:v>
                      </c:pt>
                      <c:pt idx="170">
                        <c:v>616.95000000000255</c:v>
                      </c:pt>
                      <c:pt idx="171">
                        <c:v>-1784.3329999999987</c:v>
                      </c:pt>
                      <c:pt idx="172">
                        <c:v>-133.14200000000005</c:v>
                      </c:pt>
                      <c:pt idx="173">
                        <c:v>523.59880000000067</c:v>
                      </c:pt>
                      <c:pt idx="174">
                        <c:v>-194.95000000000073</c:v>
                      </c:pt>
                      <c:pt idx="175">
                        <c:v>-1321.9359999999997</c:v>
                      </c:pt>
                      <c:pt idx="176">
                        <c:v>-362.63460000000032</c:v>
                      </c:pt>
                      <c:pt idx="177">
                        <c:v>-57.866499999999974</c:v>
                      </c:pt>
                      <c:pt idx="178">
                        <c:v>14.688000000001011</c:v>
                      </c:pt>
                      <c:pt idx="179">
                        <c:v>321.52999999999975</c:v>
                      </c:pt>
                      <c:pt idx="180">
                        <c:v>-1321.5189999999984</c:v>
                      </c:pt>
                      <c:pt idx="181">
                        <c:v>-1648.0535999999993</c:v>
                      </c:pt>
                      <c:pt idx="182">
                        <c:v>-485.22800000000279</c:v>
                      </c:pt>
                      <c:pt idx="183">
                        <c:v>1821.9700000000012</c:v>
                      </c:pt>
                      <c:pt idx="184">
                        <c:v>-1890.9079999999994</c:v>
                      </c:pt>
                      <c:pt idx="185">
                        <c:v>255.14800000000105</c:v>
                      </c:pt>
                      <c:pt idx="186">
                        <c:v>-530.78999999999905</c:v>
                      </c:pt>
                      <c:pt idx="187">
                        <c:v>-206.07959999999912</c:v>
                      </c:pt>
                      <c:pt idx="188">
                        <c:v>-1402.2300000000032</c:v>
                      </c:pt>
                      <c:pt idx="189">
                        <c:v>-244.88900000000103</c:v>
                      </c:pt>
                      <c:pt idx="190">
                        <c:v>-130.23799999999937</c:v>
                      </c:pt>
                      <c:pt idx="191">
                        <c:v>-100.702</c:v>
                      </c:pt>
                      <c:pt idx="192">
                        <c:v>1184.7340000000004</c:v>
                      </c:pt>
                      <c:pt idx="193">
                        <c:v>-287.79040000000168</c:v>
                      </c:pt>
                      <c:pt idx="194">
                        <c:v>1611.0349999999999</c:v>
                      </c:pt>
                      <c:pt idx="195">
                        <c:v>-198.21600000000035</c:v>
                      </c:pt>
                      <c:pt idx="196">
                        <c:v>64.626000000000204</c:v>
                      </c:pt>
                      <c:pt idx="197">
                        <c:v>-72.628400000000511</c:v>
                      </c:pt>
                      <c:pt idx="198">
                        <c:v>120.64319999999998</c:v>
                      </c:pt>
                      <c:pt idx="199">
                        <c:v>-388.34000000000015</c:v>
                      </c:pt>
                      <c:pt idx="200">
                        <c:v>-1415.4459999999999</c:v>
                      </c:pt>
                      <c:pt idx="201">
                        <c:v>1044.6740000000009</c:v>
                      </c:pt>
                      <c:pt idx="202">
                        <c:v>577.13400000000001</c:v>
                      </c:pt>
                      <c:pt idx="203">
                        <c:v>25.801499999999919</c:v>
                      </c:pt>
                      <c:pt idx="204">
                        <c:v>61.902000000000044</c:v>
                      </c:pt>
                      <c:pt idx="205">
                        <c:v>1123.4344000000274</c:v>
                      </c:pt>
                      <c:pt idx="206">
                        <c:v>-431.23520000000099</c:v>
                      </c:pt>
                      <c:pt idx="207">
                        <c:v>839.0099999999984</c:v>
                      </c:pt>
                      <c:pt idx="208">
                        <c:v>-986.89880000000267</c:v>
                      </c:pt>
                      <c:pt idx="209">
                        <c:v>-6480.2299999999814</c:v>
                      </c:pt>
                      <c:pt idx="210">
                        <c:v>807.95000000000073</c:v>
                      </c:pt>
                      <c:pt idx="211">
                        <c:v>894.23799999999937</c:v>
                      </c:pt>
                      <c:pt idx="212">
                        <c:v>48.646999999999991</c:v>
                      </c:pt>
                      <c:pt idx="213">
                        <c:v>-4110.9127999999982</c:v>
                      </c:pt>
                      <c:pt idx="214">
                        <c:v>-191.45999999999913</c:v>
                      </c:pt>
                      <c:pt idx="215">
                        <c:v>2126.4991999999984</c:v>
                      </c:pt>
                      <c:pt idx="216">
                        <c:v>816.30500000000393</c:v>
                      </c:pt>
                      <c:pt idx="217">
                        <c:v>1663.7109999999993</c:v>
                      </c:pt>
                      <c:pt idx="218">
                        <c:v>325.99680000000035</c:v>
                      </c:pt>
                      <c:pt idx="219">
                        <c:v>435.59600000000137</c:v>
                      </c:pt>
                      <c:pt idx="220">
                        <c:v>-743.64279999999962</c:v>
                      </c:pt>
                      <c:pt idx="221">
                        <c:v>-1369.9500000000044</c:v>
                      </c:pt>
                      <c:pt idx="222">
                        <c:v>-176.38799999999947</c:v>
                      </c:pt>
                      <c:pt idx="223">
                        <c:v>8.7940000000000964</c:v>
                      </c:pt>
                      <c:pt idx="224">
                        <c:v>299.84600000000046</c:v>
                      </c:pt>
                      <c:pt idx="225">
                        <c:v>-1019.1443999999992</c:v>
                      </c:pt>
                      <c:pt idx="226">
                        <c:v>-594.96340000000055</c:v>
                      </c:pt>
                      <c:pt idx="227">
                        <c:v>298.90760000000046</c:v>
                      </c:pt>
                      <c:pt idx="228">
                        <c:v>7978.4999999999854</c:v>
                      </c:pt>
                      <c:pt idx="229">
                        <c:v>-300.02850000000035</c:v>
                      </c:pt>
                      <c:pt idx="230">
                        <c:v>6822.4459999999963</c:v>
                      </c:pt>
                      <c:pt idx="231">
                        <c:v>-6043.3559999999998</c:v>
                      </c:pt>
                      <c:pt idx="232">
                        <c:v>1465.2243999999992</c:v>
                      </c:pt>
                      <c:pt idx="233">
                        <c:v>-782.44500000000153</c:v>
                      </c:pt>
                      <c:pt idx="234">
                        <c:v>-741.26399999999921</c:v>
                      </c:pt>
                      <c:pt idx="235">
                        <c:v>-27.244000000000142</c:v>
                      </c:pt>
                      <c:pt idx="236">
                        <c:v>-6.0723999999999876</c:v>
                      </c:pt>
                      <c:pt idx="237">
                        <c:v>-755.00960000000123</c:v>
                      </c:pt>
                      <c:pt idx="238">
                        <c:v>-418.11899999999969</c:v>
                      </c:pt>
                      <c:pt idx="239">
                        <c:v>124.94160000000556</c:v>
                      </c:pt>
                      <c:pt idx="240">
                        <c:v>-333.7524999999996</c:v>
                      </c:pt>
                      <c:pt idx="241">
                        <c:v>-1126.0899999999983</c:v>
                      </c:pt>
                      <c:pt idx="242">
                        <c:v>263.86000000000013</c:v>
                      </c:pt>
                      <c:pt idx="243">
                        <c:v>7257.3999999999942</c:v>
                      </c:pt>
                      <c:pt idx="244">
                        <c:v>-25.343000000000018</c:v>
                      </c:pt>
                      <c:pt idx="245">
                        <c:v>-971.39500000000044</c:v>
                      </c:pt>
                      <c:pt idx="246">
                        <c:v>-110.51399999999921</c:v>
                      </c:pt>
                      <c:pt idx="247">
                        <c:v>-143.30849999999919</c:v>
                      </c:pt>
                      <c:pt idx="248">
                        <c:v>-878.14900000000125</c:v>
                      </c:pt>
                      <c:pt idx="249">
                        <c:v>-1080.0444000000007</c:v>
                      </c:pt>
                      <c:pt idx="250">
                        <c:v>926.33120000000054</c:v>
                      </c:pt>
                      <c:pt idx="251">
                        <c:v>1416.1100000000042</c:v>
                      </c:pt>
                      <c:pt idx="252">
                        <c:v>-122.65700000000015</c:v>
                      </c:pt>
                      <c:pt idx="253">
                        <c:v>-1931.2619999999952</c:v>
                      </c:pt>
                      <c:pt idx="254">
                        <c:v>364.54439999999886</c:v>
                      </c:pt>
                      <c:pt idx="255">
                        <c:v>-1076.354800000001</c:v>
                      </c:pt>
                      <c:pt idx="256">
                        <c:v>-55.832800000000134</c:v>
                      </c:pt>
                      <c:pt idx="257">
                        <c:v>-43.570799999999963</c:v>
                      </c:pt>
                      <c:pt idx="258">
                        <c:v>104.53560000000016</c:v>
                      </c:pt>
                      <c:pt idx="259">
                        <c:v>148.94200000000001</c:v>
                      </c:pt>
                      <c:pt idx="260">
                        <c:v>429.37099999999919</c:v>
                      </c:pt>
                      <c:pt idx="261">
                        <c:v>-542.67159999999967</c:v>
                      </c:pt>
                      <c:pt idx="262">
                        <c:v>-139.8163999999997</c:v>
                      </c:pt>
                      <c:pt idx="263">
                        <c:v>-373.45160000000033</c:v>
                      </c:pt>
                      <c:pt idx="264">
                        <c:v>94.320400000000063</c:v>
                      </c:pt>
                      <c:pt idx="265">
                        <c:v>-134.37800000000016</c:v>
                      </c:pt>
                      <c:pt idx="266">
                        <c:v>-2166.1299999999974</c:v>
                      </c:pt>
                      <c:pt idx="267">
                        <c:v>-517.48999999999978</c:v>
                      </c:pt>
                      <c:pt idx="268">
                        <c:v>354.57800000000134</c:v>
                      </c:pt>
                      <c:pt idx="269">
                        <c:v>-655.97000000000116</c:v>
                      </c:pt>
                      <c:pt idx="270">
                        <c:v>-1371.3760000000002</c:v>
                      </c:pt>
                      <c:pt idx="271">
                        <c:v>478.47400000000107</c:v>
                      </c:pt>
                      <c:pt idx="272">
                        <c:v>1187.7704999999987</c:v>
                      </c:pt>
                      <c:pt idx="273">
                        <c:v>5325.6120000000228</c:v>
                      </c:pt>
                      <c:pt idx="274">
                        <c:v>-870.43799999999828</c:v>
                      </c:pt>
                      <c:pt idx="275">
                        <c:v>-4095.9099999999962</c:v>
                      </c:pt>
                      <c:pt idx="276">
                        <c:v>-257.05040000000008</c:v>
                      </c:pt>
                      <c:pt idx="277">
                        <c:v>170.11599999999999</c:v>
                      </c:pt>
                      <c:pt idx="278">
                        <c:v>652.93000000000029</c:v>
                      </c:pt>
                      <c:pt idx="279">
                        <c:v>-9.9099999999998545</c:v>
                      </c:pt>
                      <c:pt idx="280">
                        <c:v>382.76959999999963</c:v>
                      </c:pt>
                      <c:pt idx="281">
                        <c:v>74.066399999999703</c:v>
                      </c:pt>
                      <c:pt idx="282">
                        <c:v>-5139.0739999999932</c:v>
                      </c:pt>
                      <c:pt idx="283">
                        <c:v>4260.9499999999971</c:v>
                      </c:pt>
                      <c:pt idx="284">
                        <c:v>3707.3000000000029</c:v>
                      </c:pt>
                      <c:pt idx="285">
                        <c:v>-2467.7107999999935</c:v>
                      </c:pt>
                      <c:pt idx="286">
                        <c:v>-769.0669999999991</c:v>
                      </c:pt>
                      <c:pt idx="287">
                        <c:v>730.65759999999864</c:v>
                      </c:pt>
                      <c:pt idx="288">
                        <c:v>-75.020000000000437</c:v>
                      </c:pt>
                      <c:pt idx="289">
                        <c:v>371.16559999999845</c:v>
                      </c:pt>
                      <c:pt idx="290">
                        <c:v>-454.96199999999953</c:v>
                      </c:pt>
                      <c:pt idx="291">
                        <c:v>801.74900000000162</c:v>
                      </c:pt>
                      <c:pt idx="292">
                        <c:v>-427.77499999999964</c:v>
                      </c:pt>
                      <c:pt idx="293">
                        <c:v>-855.89599999999882</c:v>
                      </c:pt>
                      <c:pt idx="294">
                        <c:v>-187.50600000000031</c:v>
                      </c:pt>
                      <c:pt idx="295">
                        <c:v>-356.75</c:v>
                      </c:pt>
                      <c:pt idx="296">
                        <c:v>-1685.7699999999968</c:v>
                      </c:pt>
                      <c:pt idx="297">
                        <c:v>472.72960000000057</c:v>
                      </c:pt>
                      <c:pt idx="298">
                        <c:v>-5.748800000000017</c:v>
                      </c:pt>
                      <c:pt idx="299">
                        <c:v>-4.613999999997759</c:v>
                      </c:pt>
                      <c:pt idx="300">
                        <c:v>303.81400000000031</c:v>
                      </c:pt>
                      <c:pt idx="301">
                        <c:v>-868.51839999999902</c:v>
                      </c:pt>
                      <c:pt idx="302">
                        <c:v>-3140.3679999999877</c:v>
                      </c:pt>
                      <c:pt idx="303">
                        <c:v>224.67600000000016</c:v>
                      </c:pt>
                      <c:pt idx="304">
                        <c:v>58.685999999997875</c:v>
                      </c:pt>
                      <c:pt idx="305">
                        <c:v>-42.383000000000038</c:v>
                      </c:pt>
                      <c:pt idx="306">
                        <c:v>-1250.4220000000059</c:v>
                      </c:pt>
                      <c:pt idx="307">
                        <c:v>1655.9540000000015</c:v>
                      </c:pt>
                      <c:pt idx="308">
                        <c:v>-34.059999999999945</c:v>
                      </c:pt>
                      <c:pt idx="309">
                        <c:v>188.42499999999927</c:v>
                      </c:pt>
                      <c:pt idx="310">
                        <c:v>-4755.9539999999834</c:v>
                      </c:pt>
                      <c:pt idx="311">
                        <c:v>706.49749999999767</c:v>
                      </c:pt>
                      <c:pt idx="312">
                        <c:v>-504.4399999999996</c:v>
                      </c:pt>
                      <c:pt idx="313">
                        <c:v>-95.241999999999734</c:v>
                      </c:pt>
                      <c:pt idx="314">
                        <c:v>77.251999999999498</c:v>
                      </c:pt>
                      <c:pt idx="315">
                        <c:v>1754.0348000000013</c:v>
                      </c:pt>
                      <c:pt idx="316">
                        <c:v>-140.84320000000025</c:v>
                      </c:pt>
                      <c:pt idx="317">
                        <c:v>1494.6675000000032</c:v>
                      </c:pt>
                      <c:pt idx="318">
                        <c:v>-4896.1791999999987</c:v>
                      </c:pt>
                      <c:pt idx="319">
                        <c:v>71.163000000000466</c:v>
                      </c:pt>
                      <c:pt idx="320">
                        <c:v>40.016000000000076</c:v>
                      </c:pt>
                      <c:pt idx="321">
                        <c:v>-327.69360000000006</c:v>
                      </c:pt>
                      <c:pt idx="322">
                        <c:v>2284.5220000000008</c:v>
                      </c:pt>
                      <c:pt idx="323">
                        <c:v>2817.7699999999968</c:v>
                      </c:pt>
                      <c:pt idx="324">
                        <c:v>-1042.4799999999996</c:v>
                      </c:pt>
                      <c:pt idx="325">
                        <c:v>-915.98199999999997</c:v>
                      </c:pt>
                      <c:pt idx="326">
                        <c:v>163.40279999999984</c:v>
                      </c:pt>
                      <c:pt idx="327">
                        <c:v>2090.4859999999971</c:v>
                      </c:pt>
                      <c:pt idx="328">
                        <c:v>5264.778999999995</c:v>
                      </c:pt>
                      <c:pt idx="329">
                        <c:v>3068.7028000000282</c:v>
                      </c:pt>
                      <c:pt idx="330">
                        <c:v>1522.2443999999959</c:v>
                      </c:pt>
                      <c:pt idx="331">
                        <c:v>446.69200000000092</c:v>
                      </c:pt>
                      <c:pt idx="332">
                        <c:v>-790.74200000000019</c:v>
                      </c:pt>
                      <c:pt idx="333">
                        <c:v>-315.74200000000019</c:v>
                      </c:pt>
                      <c:pt idx="334">
                        <c:v>-1589.3199999999997</c:v>
                      </c:pt>
                      <c:pt idx="335">
                        <c:v>4644.9720000000016</c:v>
                      </c:pt>
                      <c:pt idx="336">
                        <c:v>1084.7260000000015</c:v>
                      </c:pt>
                      <c:pt idx="337">
                        <c:v>-596.20000000000073</c:v>
                      </c:pt>
                      <c:pt idx="338">
                        <c:v>-142.48399999999947</c:v>
                      </c:pt>
                      <c:pt idx="339">
                        <c:v>14.319999999999709</c:v>
                      </c:pt>
                      <c:pt idx="340">
                        <c:v>1235.7560000000012</c:v>
                      </c:pt>
                      <c:pt idx="341">
                        <c:v>1479.4380000000019</c:v>
                      </c:pt>
                      <c:pt idx="342">
                        <c:v>3840.8299999999945</c:v>
                      </c:pt>
                      <c:pt idx="343">
                        <c:v>1183.4371999999967</c:v>
                      </c:pt>
                      <c:pt idx="344">
                        <c:v>-3804.4799999999996</c:v>
                      </c:pt>
                      <c:pt idx="345">
                        <c:v>-521.88960000000225</c:v>
                      </c:pt>
                      <c:pt idx="346">
                        <c:v>-1944.3264000000017</c:v>
                      </c:pt>
                      <c:pt idx="347">
                        <c:v>-1143.8307999999961</c:v>
                      </c:pt>
                      <c:pt idx="348">
                        <c:v>166.58720000000085</c:v>
                      </c:pt>
                      <c:pt idx="349">
                        <c:v>-200.52000000000044</c:v>
                      </c:pt>
                      <c:pt idx="350">
                        <c:v>33.75</c:v>
                      </c:pt>
                      <c:pt idx="351">
                        <c:v>108.36119999999994</c:v>
                      </c:pt>
                      <c:pt idx="352">
                        <c:v>-122.95499999999993</c:v>
                      </c:pt>
                      <c:pt idx="353">
                        <c:v>-46.231199999999262</c:v>
                      </c:pt>
                      <c:pt idx="354">
                        <c:v>-492.61199999999917</c:v>
                      </c:pt>
                      <c:pt idx="355">
                        <c:v>-1757.9853000000021</c:v>
                      </c:pt>
                      <c:pt idx="356">
                        <c:v>-88.74350000000004</c:v>
                      </c:pt>
                      <c:pt idx="357">
                        <c:v>-750.52399999999398</c:v>
                      </c:pt>
                      <c:pt idx="358">
                        <c:v>5431.0520000000106</c:v>
                      </c:pt>
                      <c:pt idx="359">
                        <c:v>-173.78750000000036</c:v>
                      </c:pt>
                      <c:pt idx="360">
                        <c:v>-546.84200000000055</c:v>
                      </c:pt>
                      <c:pt idx="361">
                        <c:v>-110.73799999999937</c:v>
                      </c:pt>
                      <c:pt idx="362">
                        <c:v>-1575.2849999999962</c:v>
                      </c:pt>
                      <c:pt idx="363">
                        <c:v>-546.86000000000058</c:v>
                      </c:pt>
                      <c:pt idx="364">
                        <c:v>8197.6699999999983</c:v>
                      </c:pt>
                      <c:pt idx="365">
                        <c:v>309.79560000000038</c:v>
                      </c:pt>
                      <c:pt idx="366">
                        <c:v>-834.27099999999973</c:v>
                      </c:pt>
                      <c:pt idx="367">
                        <c:v>1.9700000000000273</c:v>
                      </c:pt>
                      <c:pt idx="368">
                        <c:v>-2514.1895000000004</c:v>
                      </c:pt>
                      <c:pt idx="369">
                        <c:v>24.570000000000164</c:v>
                      </c:pt>
                      <c:pt idx="370">
                        <c:v>-803.9399999999996</c:v>
                      </c:pt>
                      <c:pt idx="371">
                        <c:v>94.910000000000764</c:v>
                      </c:pt>
                      <c:pt idx="372">
                        <c:v>-1122.7239999999947</c:v>
                      </c:pt>
                      <c:pt idx="373">
                        <c:v>544.14600000000064</c:v>
                      </c:pt>
                      <c:pt idx="374">
                        <c:v>1067.6420000000016</c:v>
                      </c:pt>
                      <c:pt idx="375">
                        <c:v>-274.1299999999992</c:v>
                      </c:pt>
                      <c:pt idx="376">
                        <c:v>1060.6399999999994</c:v>
                      </c:pt>
                      <c:pt idx="377">
                        <c:v>-31.97199999999998</c:v>
                      </c:pt>
                      <c:pt idx="378">
                        <c:v>157.63900000000103</c:v>
                      </c:pt>
                      <c:pt idx="379">
                        <c:v>115.87099999999987</c:v>
                      </c:pt>
                      <c:pt idx="380">
                        <c:v>6.4971999999999639</c:v>
                      </c:pt>
                      <c:pt idx="381">
                        <c:v>97.578000000008615</c:v>
                      </c:pt>
                      <c:pt idx="382">
                        <c:v>1519.2579999999998</c:v>
                      </c:pt>
                      <c:pt idx="383">
                        <c:v>1507.75</c:v>
                      </c:pt>
                      <c:pt idx="384">
                        <c:v>4002.5140000000029</c:v>
                      </c:pt>
                      <c:pt idx="385">
                        <c:v>129.5440000000001</c:v>
                      </c:pt>
                      <c:pt idx="386">
                        <c:v>3324.0371999999988</c:v>
                      </c:pt>
                      <c:pt idx="387">
                        <c:v>142.97759999999971</c:v>
                      </c:pt>
                      <c:pt idx="388">
                        <c:v>1145.0544000000009</c:v>
                      </c:pt>
                      <c:pt idx="389">
                        <c:v>-70.849199999999655</c:v>
                      </c:pt>
                      <c:pt idx="390">
                        <c:v>-176.58520000000044</c:v>
                      </c:pt>
                      <c:pt idx="391">
                        <c:v>294.13339999999971</c:v>
                      </c:pt>
                      <c:pt idx="392">
                        <c:v>-592.03639999999905</c:v>
                      </c:pt>
                      <c:pt idx="393">
                        <c:v>538.25880000000052</c:v>
                      </c:pt>
                      <c:pt idx="394">
                        <c:v>-1380.7299999999996</c:v>
                      </c:pt>
                      <c:pt idx="395">
                        <c:v>1398.7520000000004</c:v>
                      </c:pt>
                      <c:pt idx="396">
                        <c:v>891.01039999999921</c:v>
                      </c:pt>
                      <c:pt idx="397">
                        <c:v>353.58399999999983</c:v>
                      </c:pt>
                      <c:pt idx="398">
                        <c:v>-5476.1399999999994</c:v>
                      </c:pt>
                      <c:pt idx="399">
                        <c:v>50.203999999999951</c:v>
                      </c:pt>
                      <c:pt idx="400">
                        <c:v>530.07240000000274</c:v>
                      </c:pt>
                      <c:pt idx="401">
                        <c:v>964.3799999999992</c:v>
                      </c:pt>
                      <c:pt idx="402">
                        <c:v>-267.91969999999947</c:v>
                      </c:pt>
                      <c:pt idx="403">
                        <c:v>-379.61999999999989</c:v>
                      </c:pt>
                      <c:pt idx="404">
                        <c:v>15.832000000000107</c:v>
                      </c:pt>
                      <c:pt idx="405">
                        <c:v>-344.04099999999971</c:v>
                      </c:pt>
                      <c:pt idx="406">
                        <c:v>1187.1084999999948</c:v>
                      </c:pt>
                      <c:pt idx="407">
                        <c:v>478.48199999999997</c:v>
                      </c:pt>
                      <c:pt idx="408">
                        <c:v>58.039999999999964</c:v>
                      </c:pt>
                      <c:pt idx="409">
                        <c:v>-77.021199999999681</c:v>
                      </c:pt>
                      <c:pt idx="410">
                        <c:v>608.1200000000008</c:v>
                      </c:pt>
                      <c:pt idx="411">
                        <c:v>331.78720000000067</c:v>
                      </c:pt>
                      <c:pt idx="412">
                        <c:v>-446.75250000000233</c:v>
                      </c:pt>
                      <c:pt idx="413">
                        <c:v>265.85560000000032</c:v>
                      </c:pt>
                      <c:pt idx="414">
                        <c:v>-191.20399999999881</c:v>
                      </c:pt>
                      <c:pt idx="415">
                        <c:v>-324.53499999999985</c:v>
                      </c:pt>
                      <c:pt idx="416">
                        <c:v>114.16079999999965</c:v>
                      </c:pt>
                      <c:pt idx="417">
                        <c:v>29.406999999999698</c:v>
                      </c:pt>
                      <c:pt idx="418">
                        <c:v>-3334.4959999999992</c:v>
                      </c:pt>
                      <c:pt idx="419">
                        <c:v>-117.27999999999884</c:v>
                      </c:pt>
                      <c:pt idx="420">
                        <c:v>181.39600000000041</c:v>
                      </c:pt>
                      <c:pt idx="421">
                        <c:v>212.45300000000134</c:v>
                      </c:pt>
                      <c:pt idx="422">
                        <c:v>197.80199999999991</c:v>
                      </c:pt>
                      <c:pt idx="423">
                        <c:v>183.41199999999981</c:v>
                      </c:pt>
                      <c:pt idx="424">
                        <c:v>1607.9874</c:v>
                      </c:pt>
                      <c:pt idx="425">
                        <c:v>-687.0659999999998</c:v>
                      </c:pt>
                      <c:pt idx="426">
                        <c:v>338.91000000000167</c:v>
                      </c:pt>
                      <c:pt idx="427">
                        <c:v>300.78000000000247</c:v>
                      </c:pt>
                      <c:pt idx="428">
                        <c:v>-10.730399999999918</c:v>
                      </c:pt>
                      <c:pt idx="429">
                        <c:v>1708.2100000000028</c:v>
                      </c:pt>
                      <c:pt idx="430">
                        <c:v>301.68480000000272</c:v>
                      </c:pt>
                      <c:pt idx="431">
                        <c:v>209.11000000000013</c:v>
                      </c:pt>
                      <c:pt idx="432">
                        <c:v>-204.05000000000018</c:v>
                      </c:pt>
                      <c:pt idx="433">
                        <c:v>-242.76699999999983</c:v>
                      </c:pt>
                      <c:pt idx="434">
                        <c:v>-254.81999999999971</c:v>
                      </c:pt>
                      <c:pt idx="435">
                        <c:v>2016.1624000000011</c:v>
                      </c:pt>
                      <c:pt idx="436">
                        <c:v>3.6159999999999854</c:v>
                      </c:pt>
                      <c:pt idx="437">
                        <c:v>456.74650000000111</c:v>
                      </c:pt>
                      <c:pt idx="438">
                        <c:v>134.15880000000016</c:v>
                      </c:pt>
                      <c:pt idx="439">
                        <c:v>9.6359999999999673</c:v>
                      </c:pt>
                      <c:pt idx="440">
                        <c:v>-418.83120000000054</c:v>
                      </c:pt>
                      <c:pt idx="441">
                        <c:v>-15.609999999999957</c:v>
                      </c:pt>
                      <c:pt idx="442">
                        <c:v>410.08920000000035</c:v>
                      </c:pt>
                      <c:pt idx="443">
                        <c:v>661.66000000000349</c:v>
                      </c:pt>
                      <c:pt idx="444">
                        <c:v>449.32499999999982</c:v>
                      </c:pt>
                      <c:pt idx="445">
                        <c:v>349.37549999999464</c:v>
                      </c:pt>
                      <c:pt idx="446">
                        <c:v>-140.93000000000029</c:v>
                      </c:pt>
                      <c:pt idx="447">
                        <c:v>-321.57700000000023</c:v>
                      </c:pt>
                      <c:pt idx="448">
                        <c:v>-3053.59</c:v>
                      </c:pt>
                      <c:pt idx="449">
                        <c:v>53.140399999999772</c:v>
                      </c:pt>
                      <c:pt idx="450">
                        <c:v>-4166.2460000000137</c:v>
                      </c:pt>
                      <c:pt idx="451">
                        <c:v>215.36800000000221</c:v>
                      </c:pt>
                      <c:pt idx="452">
                        <c:v>35.019999999999982</c:v>
                      </c:pt>
                      <c:pt idx="453">
                        <c:v>-2258.3688000000002</c:v>
                      </c:pt>
                      <c:pt idx="454">
                        <c:v>-576.89999999999964</c:v>
                      </c:pt>
                      <c:pt idx="455">
                        <c:v>-129.14039999999977</c:v>
                      </c:pt>
                      <c:pt idx="456">
                        <c:v>-924.75070000000051</c:v>
                      </c:pt>
                      <c:pt idx="457">
                        <c:v>-389.23599999999988</c:v>
                      </c:pt>
                      <c:pt idx="458">
                        <c:v>-2.380100000000084</c:v>
                      </c:pt>
                      <c:pt idx="459">
                        <c:v>243.39280000000053</c:v>
                      </c:pt>
                      <c:pt idx="460">
                        <c:v>3308.5445000000036</c:v>
                      </c:pt>
                      <c:pt idx="461">
                        <c:v>39.523599999999988</c:v>
                      </c:pt>
                      <c:pt idx="462">
                        <c:v>6199.2899999999936</c:v>
                      </c:pt>
                      <c:pt idx="463">
                        <c:v>2570.16</c:v>
                      </c:pt>
                      <c:pt idx="464">
                        <c:v>-2471.7950000000019</c:v>
                      </c:pt>
                      <c:pt idx="465">
                        <c:v>-80.380999999999858</c:v>
                      </c:pt>
                      <c:pt idx="466">
                        <c:v>-861.05999999999767</c:v>
                      </c:pt>
                      <c:pt idx="467">
                        <c:v>-84.002899999999954</c:v>
                      </c:pt>
                      <c:pt idx="468">
                        <c:v>53.265600000000177</c:v>
                      </c:pt>
                      <c:pt idx="469">
                        <c:v>-82.110000000000014</c:v>
                      </c:pt>
                      <c:pt idx="470">
                        <c:v>1941.8300000000017</c:v>
                      </c:pt>
                      <c:pt idx="471">
                        <c:v>236.2152000000001</c:v>
                      </c:pt>
                      <c:pt idx="472">
                        <c:v>33.879999999997381</c:v>
                      </c:pt>
                      <c:pt idx="473">
                        <c:v>27.449200000000928</c:v>
                      </c:pt>
                      <c:pt idx="474">
                        <c:v>-370.68600000000015</c:v>
                      </c:pt>
                      <c:pt idx="475">
                        <c:v>-87.885999999999513</c:v>
                      </c:pt>
                      <c:pt idx="476">
                        <c:v>0.91599999999993997</c:v>
                      </c:pt>
                      <c:pt idx="477">
                        <c:v>-1520.2380000000048</c:v>
                      </c:pt>
                      <c:pt idx="478">
                        <c:v>749.26800000000367</c:v>
                      </c:pt>
                      <c:pt idx="479">
                        <c:v>522.50800000000527</c:v>
                      </c:pt>
                      <c:pt idx="480">
                        <c:v>-450.18639999999959</c:v>
                      </c:pt>
                      <c:pt idx="481">
                        <c:v>-439.57400000000234</c:v>
                      </c:pt>
                      <c:pt idx="482">
                        <c:v>70.339999999999918</c:v>
                      </c:pt>
                      <c:pt idx="483">
                        <c:v>-64.7199999999998</c:v>
                      </c:pt>
                      <c:pt idx="484">
                        <c:v>1316.1895999999979</c:v>
                      </c:pt>
                      <c:pt idx="485">
                        <c:v>-715.70160000000214</c:v>
                      </c:pt>
                      <c:pt idx="486">
                        <c:v>1334.5312000000013</c:v>
                      </c:pt>
                      <c:pt idx="487">
                        <c:v>-949.16550000000097</c:v>
                      </c:pt>
                      <c:pt idx="488">
                        <c:v>-881.51960000000145</c:v>
                      </c:pt>
                      <c:pt idx="489">
                        <c:v>3860.5180000000037</c:v>
                      </c:pt>
                      <c:pt idx="490">
                        <c:v>-70.597599999999829</c:v>
                      </c:pt>
                      <c:pt idx="491">
                        <c:v>767.04349999999977</c:v>
                      </c:pt>
                      <c:pt idx="492">
                        <c:v>1022.6895000000004</c:v>
                      </c:pt>
                      <c:pt idx="493">
                        <c:v>-505.52010000000064</c:v>
                      </c:pt>
                      <c:pt idx="494">
                        <c:v>-1254.6380000000008</c:v>
                      </c:pt>
                      <c:pt idx="495">
                        <c:v>-4445.1650000000009</c:v>
                      </c:pt>
                      <c:pt idx="496">
                        <c:v>-1936.8994999999995</c:v>
                      </c:pt>
                      <c:pt idx="497">
                        <c:v>34.307999999999993</c:v>
                      </c:pt>
                      <c:pt idx="498">
                        <c:v>4283.3171999999977</c:v>
                      </c:pt>
                      <c:pt idx="499">
                        <c:v>-270.32299999999941</c:v>
                      </c:pt>
                      <c:pt idx="500">
                        <c:v>213.41480000000047</c:v>
                      </c:pt>
                      <c:pt idx="501">
                        <c:v>-226.0619999999999</c:v>
                      </c:pt>
                      <c:pt idx="502">
                        <c:v>-254.53999999999996</c:v>
                      </c:pt>
                      <c:pt idx="503">
                        <c:v>-16035.402000000002</c:v>
                      </c:pt>
                      <c:pt idx="504">
                        <c:v>-37.022000000000162</c:v>
                      </c:pt>
                      <c:pt idx="505">
                        <c:v>3512.0200000000004</c:v>
                      </c:pt>
                      <c:pt idx="506">
                        <c:v>308.46319999999969</c:v>
                      </c:pt>
                      <c:pt idx="507">
                        <c:v>-504.85199999999986</c:v>
                      </c:pt>
                      <c:pt idx="508">
                        <c:v>-6783.4725000000035</c:v>
                      </c:pt>
                      <c:pt idx="509">
                        <c:v>-1676.7900000000009</c:v>
                      </c:pt>
                      <c:pt idx="510">
                        <c:v>-375.79899999999998</c:v>
                      </c:pt>
                      <c:pt idx="511">
                        <c:v>-237.53039999999964</c:v>
                      </c:pt>
                      <c:pt idx="512">
                        <c:v>-51.66359999999986</c:v>
                      </c:pt>
                      <c:pt idx="513">
                        <c:v>-649.05499999999938</c:v>
                      </c:pt>
                      <c:pt idx="514">
                        <c:v>-1527.9300000000003</c:v>
                      </c:pt>
                      <c:pt idx="515">
                        <c:v>111.51749999999993</c:v>
                      </c:pt>
                      <c:pt idx="516">
                        <c:v>-362.75799999999981</c:v>
                      </c:pt>
                      <c:pt idx="517">
                        <c:v>314.25750000000016</c:v>
                      </c:pt>
                      <c:pt idx="518">
                        <c:v>-333.07279999999446</c:v>
                      </c:pt>
                      <c:pt idx="519">
                        <c:v>350.48999999999978</c:v>
                      </c:pt>
                      <c:pt idx="520">
                        <c:v>142.46299999999997</c:v>
                      </c:pt>
                      <c:pt idx="521">
                        <c:v>286.50299999999879</c:v>
                      </c:pt>
                      <c:pt idx="522">
                        <c:v>13.190699999999993</c:v>
                      </c:pt>
                      <c:pt idx="523">
                        <c:v>650.72319999999945</c:v>
                      </c:pt>
                      <c:pt idx="524">
                        <c:v>-319.78200000000106</c:v>
                      </c:pt>
                      <c:pt idx="525">
                        <c:v>604.91999999999825</c:v>
                      </c:pt>
                      <c:pt idx="526">
                        <c:v>448.8624000000018</c:v>
                      </c:pt>
                      <c:pt idx="527">
                        <c:v>-841.04720000000088</c:v>
                      </c:pt>
                      <c:pt idx="528">
                        <c:v>-83.689000000000306</c:v>
                      </c:pt>
                      <c:pt idx="529">
                        <c:v>216.85600000000068</c:v>
                      </c:pt>
                      <c:pt idx="530">
                        <c:v>-2251.2700000000004</c:v>
                      </c:pt>
                      <c:pt idx="531">
                        <c:v>2.9960000000000946</c:v>
                      </c:pt>
                      <c:pt idx="532">
                        <c:v>-1.2330000000001746</c:v>
                      </c:pt>
                      <c:pt idx="533">
                        <c:v>98.317199999999502</c:v>
                      </c:pt>
                      <c:pt idx="534">
                        <c:v>21.018999999999892</c:v>
                      </c:pt>
                      <c:pt idx="535">
                        <c:v>-260.05550000000039</c:v>
                      </c:pt>
                      <c:pt idx="536">
                        <c:v>448.28249999999753</c:v>
                      </c:pt>
                      <c:pt idx="537">
                        <c:v>-1496.0499999999956</c:v>
                      </c:pt>
                      <c:pt idx="538">
                        <c:v>812.55999999999949</c:v>
                      </c:pt>
                      <c:pt idx="539">
                        <c:v>-3252.5139999999956</c:v>
                      </c:pt>
                      <c:pt idx="540">
                        <c:v>-1458.8100000000013</c:v>
                      </c:pt>
                      <c:pt idx="541">
                        <c:v>954.75680000000284</c:v>
                      </c:pt>
                      <c:pt idx="542">
                        <c:v>-1361.92</c:v>
                      </c:pt>
                      <c:pt idx="543">
                        <c:v>32.5600000000004</c:v>
                      </c:pt>
                      <c:pt idx="544">
                        <c:v>1702.6857999999993</c:v>
                      </c:pt>
                      <c:pt idx="545">
                        <c:v>302.26999999999953</c:v>
                      </c:pt>
                      <c:pt idx="546">
                        <c:v>-790.43520000000171</c:v>
                      </c:pt>
                      <c:pt idx="547">
                        <c:v>539.51500000000306</c:v>
                      </c:pt>
                      <c:pt idx="548">
                        <c:v>860.38000000000102</c:v>
                      </c:pt>
                      <c:pt idx="549">
                        <c:v>1495.2119999999995</c:v>
                      </c:pt>
                      <c:pt idx="550">
                        <c:v>-21.056999999999789</c:v>
                      </c:pt>
                      <c:pt idx="551">
                        <c:v>-123.90000000000055</c:v>
                      </c:pt>
                      <c:pt idx="552">
                        <c:v>2855.0214999999953</c:v>
                      </c:pt>
                      <c:pt idx="553">
                        <c:v>98.562800000000607</c:v>
                      </c:pt>
                      <c:pt idx="554">
                        <c:v>-1380.2000000000007</c:v>
                      </c:pt>
                      <c:pt idx="555">
                        <c:v>1135.6000000000022</c:v>
                      </c:pt>
                      <c:pt idx="556">
                        <c:v>-336.99099999999999</c:v>
                      </c:pt>
                      <c:pt idx="557">
                        <c:v>1571.8799999999974</c:v>
                      </c:pt>
                      <c:pt idx="558">
                        <c:v>1709.2199999999993</c:v>
                      </c:pt>
                      <c:pt idx="559">
                        <c:v>-525.90599999999995</c:v>
                      </c:pt>
                      <c:pt idx="560">
                        <c:v>170.39999999999986</c:v>
                      </c:pt>
                      <c:pt idx="561">
                        <c:v>-1089.9379999999983</c:v>
                      </c:pt>
                      <c:pt idx="562">
                        <c:v>1707.380000000001</c:v>
                      </c:pt>
                      <c:pt idx="563">
                        <c:v>2091.8159999999989</c:v>
                      </c:pt>
                      <c:pt idx="564">
                        <c:v>-210.01359999999977</c:v>
                      </c:pt>
                      <c:pt idx="565">
                        <c:v>178.05749999999989</c:v>
                      </c:pt>
                      <c:pt idx="566">
                        <c:v>-753.21999999999935</c:v>
                      </c:pt>
                      <c:pt idx="567">
                        <c:v>-1326.4103999999934</c:v>
                      </c:pt>
                      <c:pt idx="568">
                        <c:v>1352.7000000000007</c:v>
                      </c:pt>
                      <c:pt idx="569">
                        <c:v>193.64799999999968</c:v>
                      </c:pt>
                      <c:pt idx="570">
                        <c:v>-134.52000000000044</c:v>
                      </c:pt>
                      <c:pt idx="571">
                        <c:v>9.9219999999999118</c:v>
                      </c:pt>
                      <c:pt idx="572">
                        <c:v>84.248400000000174</c:v>
                      </c:pt>
                      <c:pt idx="573">
                        <c:v>-10817.805999999997</c:v>
                      </c:pt>
                      <c:pt idx="574">
                        <c:v>40.502000000000066</c:v>
                      </c:pt>
                      <c:pt idx="575">
                        <c:v>7.8460000000000036</c:v>
                      </c:pt>
                      <c:pt idx="576">
                        <c:v>690.25320000000011</c:v>
                      </c:pt>
                      <c:pt idx="577">
                        <c:v>1005.981200000002</c:v>
                      </c:pt>
                      <c:pt idx="578">
                        <c:v>-279.3799999999992</c:v>
                      </c:pt>
                      <c:pt idx="579">
                        <c:v>-1470.4900000000052</c:v>
                      </c:pt>
                      <c:pt idx="580">
                        <c:v>1463.163999999997</c:v>
                      </c:pt>
                      <c:pt idx="581">
                        <c:v>39.775600000000395</c:v>
                      </c:pt>
                      <c:pt idx="582">
                        <c:v>-93.929500000000644</c:v>
                      </c:pt>
                      <c:pt idx="583">
                        <c:v>-2739.4699999999975</c:v>
                      </c:pt>
                      <c:pt idx="584">
                        <c:v>-170.84100000000035</c:v>
                      </c:pt>
                      <c:pt idx="585">
                        <c:v>-1250.2325000000001</c:v>
                      </c:pt>
                      <c:pt idx="586">
                        <c:v>-667.97719999999936</c:v>
                      </c:pt>
                      <c:pt idx="587">
                        <c:v>-1294.7830000000031</c:v>
                      </c:pt>
                      <c:pt idx="588">
                        <c:v>-8476.5187999999907</c:v>
                      </c:pt>
                      <c:pt idx="589">
                        <c:v>93.070000000000164</c:v>
                      </c:pt>
                      <c:pt idx="590">
                        <c:v>125</c:v>
                      </c:pt>
                      <c:pt idx="591">
                        <c:v>3620.5899999999965</c:v>
                      </c:pt>
                      <c:pt idx="592">
                        <c:v>808.67359999999826</c:v>
                      </c:pt>
                      <c:pt idx="593">
                        <c:v>364.62079999999969</c:v>
                      </c:pt>
                      <c:pt idx="594">
                        <c:v>900.06840000000011</c:v>
                      </c:pt>
                      <c:pt idx="595">
                        <c:v>-4152.7299999999959</c:v>
                      </c:pt>
                      <c:pt idx="596">
                        <c:v>6144.6008000000002</c:v>
                      </c:pt>
                      <c:pt idx="597">
                        <c:v>-16.634999999999991</c:v>
                      </c:pt>
                      <c:pt idx="598">
                        <c:v>974.17000000000007</c:v>
                      </c:pt>
                      <c:pt idx="599">
                        <c:v>-277.74250000000029</c:v>
                      </c:pt>
                      <c:pt idx="600">
                        <c:v>-2269.1900000000023</c:v>
                      </c:pt>
                      <c:pt idx="601">
                        <c:v>631.88400000000092</c:v>
                      </c:pt>
                      <c:pt idx="602">
                        <c:v>214.59000000000015</c:v>
                      </c:pt>
                      <c:pt idx="603">
                        <c:v>-887.85749999999825</c:v>
                      </c:pt>
                      <c:pt idx="604">
                        <c:v>-2917.0039999999972</c:v>
                      </c:pt>
                      <c:pt idx="605">
                        <c:v>2715.9620000000032</c:v>
                      </c:pt>
                      <c:pt idx="606">
                        <c:v>246.90360000000055</c:v>
                      </c:pt>
                      <c:pt idx="607">
                        <c:v>-151.55700000000002</c:v>
                      </c:pt>
                      <c:pt idx="608">
                        <c:v>88.945999999999913</c:v>
                      </c:pt>
                      <c:pt idx="609">
                        <c:v>49.594000000000051</c:v>
                      </c:pt>
                      <c:pt idx="610">
                        <c:v>884.20799999999872</c:v>
                      </c:pt>
                      <c:pt idx="611">
                        <c:v>292.01439999999957</c:v>
                      </c:pt>
                      <c:pt idx="612">
                        <c:v>790.86159999999927</c:v>
                      </c:pt>
                      <c:pt idx="613">
                        <c:v>49.795000000001892</c:v>
                      </c:pt>
                      <c:pt idx="614">
                        <c:v>-529.7452000000012</c:v>
                      </c:pt>
                      <c:pt idx="615">
                        <c:v>-1070.7400000000016</c:v>
                      </c:pt>
                      <c:pt idx="616">
                        <c:v>-8.0050000000000523</c:v>
                      </c:pt>
                      <c:pt idx="617">
                        <c:v>1484.474000000002</c:v>
                      </c:pt>
                      <c:pt idx="618">
                        <c:v>74.688000000000102</c:v>
                      </c:pt>
                      <c:pt idx="619">
                        <c:v>-292.35359999999855</c:v>
                      </c:pt>
                      <c:pt idx="620">
                        <c:v>25.613999999999805</c:v>
                      </c:pt>
                      <c:pt idx="621">
                        <c:v>2001.5040000000008</c:v>
                      </c:pt>
                      <c:pt idx="622">
                        <c:v>792.76800000000367</c:v>
                      </c:pt>
                      <c:pt idx="623">
                        <c:v>-357.79999999999927</c:v>
                      </c:pt>
                      <c:pt idx="624">
                        <c:v>-1632.5599999999977</c:v>
                      </c:pt>
                      <c:pt idx="625">
                        <c:v>-3111.9004000000023</c:v>
                      </c:pt>
                      <c:pt idx="626">
                        <c:v>-398.61999999999898</c:v>
                      </c:pt>
                      <c:pt idx="627">
                        <c:v>-914.92199999999866</c:v>
                      </c:pt>
                      <c:pt idx="628">
                        <c:v>-2316.4700000000012</c:v>
                      </c:pt>
                      <c:pt idx="629">
                        <c:v>440.52600000000075</c:v>
                      </c:pt>
                      <c:pt idx="630">
                        <c:v>394.99559999999974</c:v>
                      </c:pt>
                      <c:pt idx="631">
                        <c:v>846.59999999999854</c:v>
                      </c:pt>
                      <c:pt idx="632">
                        <c:v>-220.87879999999996</c:v>
                      </c:pt>
                      <c:pt idx="633">
                        <c:v>-2028.163700000001</c:v>
                      </c:pt>
                      <c:pt idx="634">
                        <c:v>5011.2120000000286</c:v>
                      </c:pt>
                      <c:pt idx="635">
                        <c:v>-1061.7435999999998</c:v>
                      </c:pt>
                      <c:pt idx="636">
                        <c:v>333.529</c:v>
                      </c:pt>
                      <c:pt idx="637">
                        <c:v>1395.9720000000016</c:v>
                      </c:pt>
                      <c:pt idx="638">
                        <c:v>290.10000000000036</c:v>
                      </c:pt>
                      <c:pt idx="639">
                        <c:v>-1.4399999999999409</c:v>
                      </c:pt>
                      <c:pt idx="640">
                        <c:v>1117.3840000000037</c:v>
                      </c:pt>
                      <c:pt idx="641">
                        <c:v>-1266.3660000000018</c:v>
                      </c:pt>
                      <c:pt idx="642">
                        <c:v>-474.19300000000112</c:v>
                      </c:pt>
                      <c:pt idx="643">
                        <c:v>3975.0411999999924</c:v>
                      </c:pt>
                      <c:pt idx="644">
                        <c:v>5884.6300000000047</c:v>
                      </c:pt>
                      <c:pt idx="645">
                        <c:v>-4459.4099999999962</c:v>
                      </c:pt>
                      <c:pt idx="646">
                        <c:v>151.4380000000001</c:v>
                      </c:pt>
                      <c:pt idx="647">
                        <c:v>-105.38999999999987</c:v>
                      </c:pt>
                      <c:pt idx="648">
                        <c:v>-792.83399999999892</c:v>
                      </c:pt>
                      <c:pt idx="649">
                        <c:v>175.54200000000037</c:v>
                      </c:pt>
                      <c:pt idx="650">
                        <c:v>244.70000000000027</c:v>
                      </c:pt>
                      <c:pt idx="651">
                        <c:v>813.31680000000051</c:v>
                      </c:pt>
                      <c:pt idx="652">
                        <c:v>559.98639999999978</c:v>
                      </c:pt>
                      <c:pt idx="653">
                        <c:v>5.1779999999998836</c:v>
                      </c:pt>
                      <c:pt idx="654">
                        <c:v>-940.95999999999185</c:v>
                      </c:pt>
                      <c:pt idx="655">
                        <c:v>406.7448000000004</c:v>
                      </c:pt>
                      <c:pt idx="656">
                        <c:v>-564.59370000000126</c:v>
                      </c:pt>
                      <c:pt idx="657">
                        <c:v>412.3149999999996</c:v>
                      </c:pt>
                      <c:pt idx="658">
                        <c:v>59.690000000000509</c:v>
                      </c:pt>
                      <c:pt idx="659">
                        <c:v>-74.482400000000098</c:v>
                      </c:pt>
                      <c:pt idx="660">
                        <c:v>1097.9379999999983</c:v>
                      </c:pt>
                      <c:pt idx="661">
                        <c:v>191.04199999999992</c:v>
                      </c:pt>
                      <c:pt idx="662">
                        <c:v>3079.4924000000028</c:v>
                      </c:pt>
                      <c:pt idx="663">
                        <c:v>-1539.9349999999995</c:v>
                      </c:pt>
                      <c:pt idx="664">
                        <c:v>66.740000000000009</c:v>
                      </c:pt>
                      <c:pt idx="665">
                        <c:v>331.84199999999964</c:v>
                      </c:pt>
                      <c:pt idx="666">
                        <c:v>47.881599999999935</c:v>
                      </c:pt>
                      <c:pt idx="667">
                        <c:v>1047.2564000000002</c:v>
                      </c:pt>
                      <c:pt idx="668">
                        <c:v>4659.9954999999973</c:v>
                      </c:pt>
                      <c:pt idx="669">
                        <c:v>-529.60000000000582</c:v>
                      </c:pt>
                      <c:pt idx="670">
                        <c:v>505.19560000000001</c:v>
                      </c:pt>
                      <c:pt idx="671">
                        <c:v>-1202.3600000000006</c:v>
                      </c:pt>
                      <c:pt idx="672">
                        <c:v>818.63999999999942</c:v>
                      </c:pt>
                      <c:pt idx="673">
                        <c:v>-1645.7580000000016</c:v>
                      </c:pt>
                      <c:pt idx="674">
                        <c:v>-99.206000000000131</c:v>
                      </c:pt>
                      <c:pt idx="675">
                        <c:v>578.51200000000063</c:v>
                      </c:pt>
                      <c:pt idx="676">
                        <c:v>-214.57999999999993</c:v>
                      </c:pt>
                      <c:pt idx="677">
                        <c:v>-194.86000000000013</c:v>
                      </c:pt>
                      <c:pt idx="678">
                        <c:v>269.26000000000022</c:v>
                      </c:pt>
                      <c:pt idx="679">
                        <c:v>315.88999999999942</c:v>
                      </c:pt>
                      <c:pt idx="680">
                        <c:v>609.19120000000112</c:v>
                      </c:pt>
                      <c:pt idx="681">
                        <c:v>-358.28499999999985</c:v>
                      </c:pt>
                      <c:pt idx="682">
                        <c:v>-5357.25</c:v>
                      </c:pt>
                      <c:pt idx="683">
                        <c:v>-820.77700000000186</c:v>
                      </c:pt>
                      <c:pt idx="684">
                        <c:v>-409.17799999999897</c:v>
                      </c:pt>
                      <c:pt idx="685">
                        <c:v>64.393999999999778</c:v>
                      </c:pt>
                      <c:pt idx="686">
                        <c:v>-41.533999999999651</c:v>
                      </c:pt>
                      <c:pt idx="687">
                        <c:v>-316.9050000000002</c:v>
                      </c:pt>
                      <c:pt idx="688">
                        <c:v>97.999999999999886</c:v>
                      </c:pt>
                      <c:pt idx="689">
                        <c:v>-78.730000000000246</c:v>
                      </c:pt>
                      <c:pt idx="690">
                        <c:v>-2038.2200000000012</c:v>
                      </c:pt>
                      <c:pt idx="691">
                        <c:v>686.27000000000044</c:v>
                      </c:pt>
                      <c:pt idx="692">
                        <c:v>-2083.4980000000032</c:v>
                      </c:pt>
                      <c:pt idx="693">
                        <c:v>200.59000000000015</c:v>
                      </c:pt>
                      <c:pt idx="694">
                        <c:v>-455.07400000000052</c:v>
                      </c:pt>
                      <c:pt idx="695">
                        <c:v>237.89639999999963</c:v>
                      </c:pt>
                      <c:pt idx="696">
                        <c:v>-347.19999999999982</c:v>
                      </c:pt>
                      <c:pt idx="697">
                        <c:v>1225.4707999999991</c:v>
                      </c:pt>
                      <c:pt idx="698">
                        <c:v>-883.51650000000154</c:v>
                      </c:pt>
                      <c:pt idx="699">
                        <c:v>-131.03320000000076</c:v>
                      </c:pt>
                      <c:pt idx="700">
                        <c:v>1724.8775000000023</c:v>
                      </c:pt>
                      <c:pt idx="701">
                        <c:v>-908.54999999999927</c:v>
                      </c:pt>
                      <c:pt idx="702">
                        <c:v>-354.38479999999981</c:v>
                      </c:pt>
                      <c:pt idx="703">
                        <c:v>152.24560000000019</c:v>
                      </c:pt>
                      <c:pt idx="704">
                        <c:v>-714.88119999999981</c:v>
                      </c:pt>
                      <c:pt idx="705">
                        <c:v>-59.199999999999818</c:v>
                      </c:pt>
                      <c:pt idx="706">
                        <c:v>34.61869999999999</c:v>
                      </c:pt>
                      <c:pt idx="707">
                        <c:v>-1447.125</c:v>
                      </c:pt>
                      <c:pt idx="708">
                        <c:v>-1381.5999999999985</c:v>
                      </c:pt>
                      <c:pt idx="709">
                        <c:v>-979.11000000000422</c:v>
                      </c:pt>
                      <c:pt idx="710">
                        <c:v>1281.2450000000008</c:v>
                      </c:pt>
                      <c:pt idx="711">
                        <c:v>57.356799999999907</c:v>
                      </c:pt>
                      <c:pt idx="712">
                        <c:v>519.02000000000044</c:v>
                      </c:pt>
                      <c:pt idx="713">
                        <c:v>-1261.3600000000006</c:v>
                      </c:pt>
                      <c:pt idx="714">
                        <c:v>1144.5339999999997</c:v>
                      </c:pt>
                      <c:pt idx="715">
                        <c:v>-1642.7999999999993</c:v>
                      </c:pt>
                      <c:pt idx="716">
                        <c:v>-645.83799999999792</c:v>
                      </c:pt>
                      <c:pt idx="717">
                        <c:v>-35.772399999999834</c:v>
                      </c:pt>
                      <c:pt idx="718">
                        <c:v>-216.79399999999987</c:v>
                      </c:pt>
                      <c:pt idx="719">
                        <c:v>238.39800000000059</c:v>
                      </c:pt>
                      <c:pt idx="720">
                        <c:v>1834.2526000000034</c:v>
                      </c:pt>
                      <c:pt idx="721">
                        <c:v>-51.434999999999945</c:v>
                      </c:pt>
                      <c:pt idx="722">
                        <c:v>6264.7228000000177</c:v>
                      </c:pt>
                      <c:pt idx="723">
                        <c:v>149.577</c:v>
                      </c:pt>
                      <c:pt idx="724">
                        <c:v>2044.6163999999953</c:v>
                      </c:pt>
                      <c:pt idx="725">
                        <c:v>2441.209600000002</c:v>
                      </c:pt>
                      <c:pt idx="726">
                        <c:v>426.27000000000044</c:v>
                      </c:pt>
                      <c:pt idx="727">
                        <c:v>-724.67359999999826</c:v>
                      </c:pt>
                      <c:pt idx="728">
                        <c:v>698.93000000000029</c:v>
                      </c:pt>
                      <c:pt idx="729">
                        <c:v>871.69000000000051</c:v>
                      </c:pt>
                      <c:pt idx="730">
                        <c:v>839.15999999999985</c:v>
                      </c:pt>
                      <c:pt idx="731">
                        <c:v>125.40840000000026</c:v>
                      </c:pt>
                      <c:pt idx="732">
                        <c:v>-912.90760000000046</c:v>
                      </c:pt>
                      <c:pt idx="733">
                        <c:v>-374.23450000000093</c:v>
                      </c:pt>
                      <c:pt idx="734">
                        <c:v>-3125.8600000000006</c:v>
                      </c:pt>
                      <c:pt idx="735">
                        <c:v>2300.5980000000054</c:v>
                      </c:pt>
                      <c:pt idx="736">
                        <c:v>-1411.6435000000001</c:v>
                      </c:pt>
                      <c:pt idx="737">
                        <c:v>-397.0667999999996</c:v>
                      </c:pt>
                      <c:pt idx="738">
                        <c:v>750.01599999999962</c:v>
                      </c:pt>
                      <c:pt idx="739">
                        <c:v>1038.9044000000013</c:v>
                      </c:pt>
                      <c:pt idx="740">
                        <c:v>51.937999999999647</c:v>
                      </c:pt>
                      <c:pt idx="741">
                        <c:v>279.6339999999982</c:v>
                      </c:pt>
                      <c:pt idx="742">
                        <c:v>-60.7503999999999</c:v>
                      </c:pt>
                      <c:pt idx="743">
                        <c:v>154.70400000000018</c:v>
                      </c:pt>
                      <c:pt idx="744">
                        <c:v>539.57699999999932</c:v>
                      </c:pt>
                      <c:pt idx="745">
                        <c:v>1639.2780000000021</c:v>
                      </c:pt>
                      <c:pt idx="746">
                        <c:v>-580.84500000000116</c:v>
                      </c:pt>
                      <c:pt idx="747">
                        <c:v>-1457.6649999999972</c:v>
                      </c:pt>
                      <c:pt idx="748">
                        <c:v>-725.22499999999854</c:v>
                      </c:pt>
                      <c:pt idx="749">
                        <c:v>-373.1150000000016</c:v>
                      </c:pt>
                      <c:pt idx="750">
                        <c:v>257.02359999999999</c:v>
                      </c:pt>
                      <c:pt idx="751">
                        <c:v>5.5307999999999993</c:v>
                      </c:pt>
                      <c:pt idx="752">
                        <c:v>3636.3099999999977</c:v>
                      </c:pt>
                      <c:pt idx="753">
                        <c:v>272.86000000000058</c:v>
                      </c:pt>
                      <c:pt idx="754">
                        <c:v>611.74200000000019</c:v>
                      </c:pt>
                      <c:pt idx="755">
                        <c:v>-5.3699999999998909</c:v>
                      </c:pt>
                      <c:pt idx="756">
                        <c:v>-219.19999999999982</c:v>
                      </c:pt>
                      <c:pt idx="757">
                        <c:v>-2337.8553000000029</c:v>
                      </c:pt>
                      <c:pt idx="758">
                        <c:v>5502.9899999999907</c:v>
                      </c:pt>
                      <c:pt idx="759">
                        <c:v>78.466800000000035</c:v>
                      </c:pt>
                      <c:pt idx="760">
                        <c:v>185.30640000000039</c:v>
                      </c:pt>
                      <c:pt idx="761">
                        <c:v>1328.0499999999993</c:v>
                      </c:pt>
                      <c:pt idx="762">
                        <c:v>-1145.5131999999976</c:v>
                      </c:pt>
                      <c:pt idx="763">
                        <c:v>310.06999999999971</c:v>
                      </c:pt>
                      <c:pt idx="764">
                        <c:v>-80.590000000000146</c:v>
                      </c:pt>
                      <c:pt idx="765">
                        <c:v>-11.22400000000016</c:v>
                      </c:pt>
                      <c:pt idx="766">
                        <c:v>0.9679999999998472</c:v>
                      </c:pt>
                      <c:pt idx="767">
                        <c:v>5773.6499999999942</c:v>
                      </c:pt>
                      <c:pt idx="768">
                        <c:v>1281.5360000000001</c:v>
                      </c:pt>
                      <c:pt idx="769">
                        <c:v>664.11999999999989</c:v>
                      </c:pt>
                      <c:pt idx="770">
                        <c:v>2023.0420000000049</c:v>
                      </c:pt>
                      <c:pt idx="771">
                        <c:v>-9.500999999999749</c:v>
                      </c:pt>
                      <c:pt idx="772">
                        <c:v>2010.630000000001</c:v>
                      </c:pt>
                      <c:pt idx="773">
                        <c:v>-95.124000000000251</c:v>
                      </c:pt>
                      <c:pt idx="774">
                        <c:v>2746.3139999999985</c:v>
                      </c:pt>
                      <c:pt idx="775">
                        <c:v>-448.19599999999627</c:v>
                      </c:pt>
                      <c:pt idx="776">
                        <c:v>-798.38559999999961</c:v>
                      </c:pt>
                      <c:pt idx="777">
                        <c:v>291.39799999999741</c:v>
                      </c:pt>
                      <c:pt idx="778">
                        <c:v>-1193.6419999999998</c:v>
                      </c:pt>
                      <c:pt idx="779">
                        <c:v>-128.86900000000014</c:v>
                      </c:pt>
                      <c:pt idx="780">
                        <c:v>438.71399999999812</c:v>
                      </c:pt>
                      <c:pt idx="781">
                        <c:v>934.67400000000089</c:v>
                      </c:pt>
                      <c:pt idx="782">
                        <c:v>147.18399999999929</c:v>
                      </c:pt>
                      <c:pt idx="783">
                        <c:v>106.28000000000009</c:v>
                      </c:pt>
                      <c:pt idx="784">
                        <c:v>-26.278799999999933</c:v>
                      </c:pt>
                      <c:pt idx="785">
                        <c:v>12459.411999999997</c:v>
                      </c:pt>
                      <c:pt idx="786">
                        <c:v>5933.4719999999943</c:v>
                      </c:pt>
                      <c:pt idx="787">
                        <c:v>-391.5600000000004</c:v>
                      </c:pt>
                      <c:pt idx="788">
                        <c:v>-63.444799999999987</c:v>
                      </c:pt>
                      <c:pt idx="789">
                        <c:v>7840.4260000000068</c:v>
                      </c:pt>
                      <c:pt idx="790">
                        <c:v>1820.1349999999966</c:v>
                      </c:pt>
                      <c:pt idx="791">
                        <c:v>-395.66999999999825</c:v>
                      </c:pt>
                      <c:pt idx="792">
                        <c:v>2477.5175999999992</c:v>
                      </c:pt>
                      <c:pt idx="793">
                        <c:v>340.18920000000071</c:v>
                      </c:pt>
                      <c:pt idx="794">
                        <c:v>-1720.5247999999992</c:v>
                      </c:pt>
                      <c:pt idx="795">
                        <c:v>-3650.1359999999986</c:v>
                      </c:pt>
                      <c:pt idx="796">
                        <c:v>-55.721999999999753</c:v>
                      </c:pt>
                      <c:pt idx="797">
                        <c:v>2125.4570000000022</c:v>
                      </c:pt>
                      <c:pt idx="798">
                        <c:v>-43.595200000000091</c:v>
                      </c:pt>
                      <c:pt idx="799">
                        <c:v>49.625999999999749</c:v>
                      </c:pt>
                      <c:pt idx="800">
                        <c:v>-227.01600000000144</c:v>
                      </c:pt>
                      <c:pt idx="801">
                        <c:v>2490.4800000000032</c:v>
                      </c:pt>
                      <c:pt idx="802">
                        <c:v>28.491499999999633</c:v>
                      </c:pt>
                      <c:pt idx="803">
                        <c:v>470.13000000000011</c:v>
                      </c:pt>
                      <c:pt idx="804">
                        <c:v>3019.6699999999983</c:v>
                      </c:pt>
                      <c:pt idx="805">
                        <c:v>389.37400000000162</c:v>
                      </c:pt>
                      <c:pt idx="806">
                        <c:v>99.134000000000469</c:v>
                      </c:pt>
                      <c:pt idx="807">
                        <c:v>-2537.4259999999958</c:v>
                      </c:pt>
                      <c:pt idx="808">
                        <c:v>-218.35879999999997</c:v>
                      </c:pt>
                      <c:pt idx="809">
                        <c:v>151.87000000000012</c:v>
                      </c:pt>
                      <c:pt idx="810">
                        <c:v>-1321.6299999999992</c:v>
                      </c:pt>
                      <c:pt idx="811">
                        <c:v>7.6659999999999968</c:v>
                      </c:pt>
                      <c:pt idx="812">
                        <c:v>-1710.8289999999979</c:v>
                      </c:pt>
                      <c:pt idx="813">
                        <c:v>71.263999999999214</c:v>
                      </c:pt>
                      <c:pt idx="814">
                        <c:v>-4138.2090000000098</c:v>
                      </c:pt>
                      <c:pt idx="815">
                        <c:v>-260.3100000000004</c:v>
                      </c:pt>
                      <c:pt idx="816">
                        <c:v>199.20000000000073</c:v>
                      </c:pt>
                      <c:pt idx="817">
                        <c:v>430.52</c:v>
                      </c:pt>
                      <c:pt idx="818">
                        <c:v>5769.0999999999985</c:v>
                      </c:pt>
                      <c:pt idx="819">
                        <c:v>5314.0200000000041</c:v>
                      </c:pt>
                      <c:pt idx="820">
                        <c:v>-5789.8000000000029</c:v>
                      </c:pt>
                      <c:pt idx="821">
                        <c:v>595.89999999999782</c:v>
                      </c:pt>
                      <c:pt idx="822">
                        <c:v>1854.2031999999999</c:v>
                      </c:pt>
                      <c:pt idx="823">
                        <c:v>102.46720000000005</c:v>
                      </c:pt>
                      <c:pt idx="824">
                        <c:v>-310.60750000000098</c:v>
                      </c:pt>
                      <c:pt idx="825">
                        <c:v>933.09360000000743</c:v>
                      </c:pt>
                      <c:pt idx="826">
                        <c:v>806.02900000000227</c:v>
                      </c:pt>
                      <c:pt idx="827">
                        <c:v>103.27719999999954</c:v>
                      </c:pt>
                      <c:pt idx="828">
                        <c:v>129.76000000000022</c:v>
                      </c:pt>
                      <c:pt idx="829">
                        <c:v>1898.932499999999</c:v>
                      </c:pt>
                      <c:pt idx="830">
                        <c:v>896.52699999999822</c:v>
                      </c:pt>
                      <c:pt idx="831">
                        <c:v>-0.40799999999998704</c:v>
                      </c:pt>
                      <c:pt idx="832">
                        <c:v>-1278.9300000000021</c:v>
                      </c:pt>
                      <c:pt idx="833">
                        <c:v>21795.639200000005</c:v>
                      </c:pt>
                      <c:pt idx="834">
                        <c:v>1441.3289999999979</c:v>
                      </c:pt>
                      <c:pt idx="835">
                        <c:v>599.41199999999844</c:v>
                      </c:pt>
                      <c:pt idx="836">
                        <c:v>64.760000000000218</c:v>
                      </c:pt>
                      <c:pt idx="837">
                        <c:v>52.769999999999982</c:v>
                      </c:pt>
                      <c:pt idx="838">
                        <c:v>-2937.8231999999916</c:v>
                      </c:pt>
                      <c:pt idx="839">
                        <c:v>-811.2599999999984</c:v>
                      </c:pt>
                      <c:pt idx="840">
                        <c:v>194.2199999999998</c:v>
                      </c:pt>
                      <c:pt idx="841">
                        <c:v>-535.94000000000051</c:v>
                      </c:pt>
                      <c:pt idx="842">
                        <c:v>510.55799999999908</c:v>
                      </c:pt>
                      <c:pt idx="843">
                        <c:v>53.353299999999308</c:v>
                      </c:pt>
                      <c:pt idx="844">
                        <c:v>4384.8234999999986</c:v>
                      </c:pt>
                      <c:pt idx="845">
                        <c:v>26.821999999999889</c:v>
                      </c:pt>
                      <c:pt idx="846">
                        <c:v>-1572.7459999999992</c:v>
                      </c:pt>
                      <c:pt idx="847">
                        <c:v>-6167.5999999999985</c:v>
                      </c:pt>
                      <c:pt idx="848">
                        <c:v>-607.57799999999952</c:v>
                      </c:pt>
                      <c:pt idx="849">
                        <c:v>325.03320000000031</c:v>
                      </c:pt>
                      <c:pt idx="850">
                        <c:v>-36.870000000000346</c:v>
                      </c:pt>
                      <c:pt idx="851">
                        <c:v>52.468400000000202</c:v>
                      </c:pt>
                      <c:pt idx="852">
                        <c:v>1352.485999999999</c:v>
                      </c:pt>
                      <c:pt idx="853">
                        <c:v>340.13439999999991</c:v>
                      </c:pt>
                      <c:pt idx="854">
                        <c:v>471.34679999999935</c:v>
                      </c:pt>
                      <c:pt idx="855">
                        <c:v>-1529.2163999999975</c:v>
                      </c:pt>
                      <c:pt idx="856">
                        <c:v>-893.98599999999897</c:v>
                      </c:pt>
                      <c:pt idx="857">
                        <c:v>-2097.400999999998</c:v>
                      </c:pt>
                      <c:pt idx="858">
                        <c:v>-167.4680000000003</c:v>
                      </c:pt>
                      <c:pt idx="859">
                        <c:v>2468.1728000000003</c:v>
                      </c:pt>
                      <c:pt idx="860">
                        <c:v>-6210.3859999999986</c:v>
                      </c:pt>
                      <c:pt idx="861">
                        <c:v>58.313999999999851</c:v>
                      </c:pt>
                      <c:pt idx="862">
                        <c:v>8412.3380000000179</c:v>
                      </c:pt>
                      <c:pt idx="863">
                        <c:v>381.03999999999996</c:v>
                      </c:pt>
                      <c:pt idx="864">
                        <c:v>1500.9799999999996</c:v>
                      </c:pt>
                      <c:pt idx="865">
                        <c:v>481.5</c:v>
                      </c:pt>
                      <c:pt idx="866">
                        <c:v>1256.3520000000026</c:v>
                      </c:pt>
                      <c:pt idx="867">
                        <c:v>-32.956499999999778</c:v>
                      </c:pt>
                      <c:pt idx="868">
                        <c:v>-192.67000000000007</c:v>
                      </c:pt>
                      <c:pt idx="869">
                        <c:v>-999.03500000000167</c:v>
                      </c:pt>
                      <c:pt idx="870">
                        <c:v>714.14439999999922</c:v>
                      </c:pt>
                      <c:pt idx="871">
                        <c:v>-3.7600000000002183</c:v>
                      </c:pt>
                      <c:pt idx="872">
                        <c:v>-81.905999999999494</c:v>
                      </c:pt>
                      <c:pt idx="873">
                        <c:v>-431.36250000000018</c:v>
                      </c:pt>
                      <c:pt idx="874">
                        <c:v>-1740.3667999999998</c:v>
                      </c:pt>
                      <c:pt idx="875">
                        <c:v>-29.85759999999982</c:v>
                      </c:pt>
                      <c:pt idx="876">
                        <c:v>2669.8900000000031</c:v>
                      </c:pt>
                      <c:pt idx="877">
                        <c:v>5235.2167999999947</c:v>
                      </c:pt>
                      <c:pt idx="878">
                        <c:v>203.11400000000003</c:v>
                      </c:pt>
                      <c:pt idx="879">
                        <c:v>-3640.6912000000011</c:v>
                      </c:pt>
                      <c:pt idx="880">
                        <c:v>-448.42200000000048</c:v>
                      </c:pt>
                      <c:pt idx="881">
                        <c:v>100.6720000000023</c:v>
                      </c:pt>
                      <c:pt idx="882">
                        <c:v>-53.498000000000047</c:v>
                      </c:pt>
                      <c:pt idx="883">
                        <c:v>-2626.4739999999983</c:v>
                      </c:pt>
                      <c:pt idx="884">
                        <c:v>-317.28399999999965</c:v>
                      </c:pt>
                      <c:pt idx="885">
                        <c:v>483.09649999999965</c:v>
                      </c:pt>
                      <c:pt idx="886">
                        <c:v>370.89850000000024</c:v>
                      </c:pt>
                      <c:pt idx="887">
                        <c:v>-1239.8169999999991</c:v>
                      </c:pt>
                      <c:pt idx="888">
                        <c:v>-108.73300000000199</c:v>
                      </c:pt>
                      <c:pt idx="889">
                        <c:v>972.20549999999821</c:v>
                      </c:pt>
                      <c:pt idx="890">
                        <c:v>-452.26600000000144</c:v>
                      </c:pt>
                      <c:pt idx="891">
                        <c:v>-534.71399999999994</c:v>
                      </c:pt>
                      <c:pt idx="892">
                        <c:v>5025.2920000000013</c:v>
                      </c:pt>
                      <c:pt idx="893">
                        <c:v>131.47000000000003</c:v>
                      </c:pt>
                      <c:pt idx="894">
                        <c:v>-305.42250000000422</c:v>
                      </c:pt>
                      <c:pt idx="895">
                        <c:v>-2652.5</c:v>
                      </c:pt>
                      <c:pt idx="896">
                        <c:v>288.41249999999945</c:v>
                      </c:pt>
                      <c:pt idx="897">
                        <c:v>-2232.3800000000047</c:v>
                      </c:pt>
                      <c:pt idx="898">
                        <c:v>-379.58799999999883</c:v>
                      </c:pt>
                      <c:pt idx="899">
                        <c:v>-43.889400000000023</c:v>
                      </c:pt>
                      <c:pt idx="900">
                        <c:v>-212.87800000000061</c:v>
                      </c:pt>
                      <c:pt idx="901">
                        <c:v>-746.08000000000175</c:v>
                      </c:pt>
                      <c:pt idx="902">
                        <c:v>-672.12599999999657</c:v>
                      </c:pt>
                      <c:pt idx="903">
                        <c:v>-447.57360000000062</c:v>
                      </c:pt>
                      <c:pt idx="904">
                        <c:v>48.183999999999969</c:v>
                      </c:pt>
                      <c:pt idx="905">
                        <c:v>-103.96159999999998</c:v>
                      </c:pt>
                      <c:pt idx="906">
                        <c:v>-1204.9212000000007</c:v>
                      </c:pt>
                      <c:pt idx="907">
                        <c:v>46.488800000000083</c:v>
                      </c:pt>
                      <c:pt idx="908">
                        <c:v>235.38999999999942</c:v>
                      </c:pt>
                      <c:pt idx="909">
                        <c:v>-1960.6725000000006</c:v>
                      </c:pt>
                      <c:pt idx="910">
                        <c:v>-206.17640000000029</c:v>
                      </c:pt>
                      <c:pt idx="911">
                        <c:v>15.705199999999877</c:v>
                      </c:pt>
                      <c:pt idx="912">
                        <c:v>905.46000000000095</c:v>
                      </c:pt>
                      <c:pt idx="913">
                        <c:v>26.57280000000037</c:v>
                      </c:pt>
                      <c:pt idx="914">
                        <c:v>-528.98639999999796</c:v>
                      </c:pt>
                      <c:pt idx="915">
                        <c:v>-12.029599999999959</c:v>
                      </c:pt>
                      <c:pt idx="916">
                        <c:v>-250.07600000000002</c:v>
                      </c:pt>
                      <c:pt idx="917">
                        <c:v>25.343600000000009</c:v>
                      </c:pt>
                      <c:pt idx="918">
                        <c:v>-54.639999999999418</c:v>
                      </c:pt>
                      <c:pt idx="919">
                        <c:v>45.380799999999908</c:v>
                      </c:pt>
                      <c:pt idx="920">
                        <c:v>-720.66510000000562</c:v>
                      </c:pt>
                      <c:pt idx="921">
                        <c:v>-15.559999999999945</c:v>
                      </c:pt>
                      <c:pt idx="922">
                        <c:v>-3599.6649999999936</c:v>
                      </c:pt>
                      <c:pt idx="923">
                        <c:v>-10089.889500000005</c:v>
                      </c:pt>
                      <c:pt idx="924">
                        <c:v>-771.46000000000095</c:v>
                      </c:pt>
                      <c:pt idx="925">
                        <c:v>-109.11049999999977</c:v>
                      </c:pt>
                      <c:pt idx="926">
                        <c:v>25.384000000000015</c:v>
                      </c:pt>
                      <c:pt idx="927">
                        <c:v>39.975200000000768</c:v>
                      </c:pt>
                      <c:pt idx="928">
                        <c:v>-826.4320000000007</c:v>
                      </c:pt>
                      <c:pt idx="929">
                        <c:v>5650.07</c:v>
                      </c:pt>
                      <c:pt idx="930">
                        <c:v>-8.2540000000001328</c:v>
                      </c:pt>
                      <c:pt idx="931">
                        <c:v>1105.4089999999997</c:v>
                      </c:pt>
                      <c:pt idx="932">
                        <c:v>3077.9104000000079</c:v>
                      </c:pt>
                      <c:pt idx="933">
                        <c:v>-552.28600000000006</c:v>
                      </c:pt>
                      <c:pt idx="934">
                        <c:v>-4953.2490000000107</c:v>
                      </c:pt>
                      <c:pt idx="935">
                        <c:v>-98.264000000000124</c:v>
                      </c:pt>
                      <c:pt idx="936">
                        <c:v>-161.45700000000011</c:v>
                      </c:pt>
                      <c:pt idx="937">
                        <c:v>1105.744999999999</c:v>
                      </c:pt>
                      <c:pt idx="938">
                        <c:v>-575.4948000000004</c:v>
                      </c:pt>
                      <c:pt idx="939">
                        <c:v>-631.86599999999999</c:v>
                      </c:pt>
                      <c:pt idx="940">
                        <c:v>-290.6880000000001</c:v>
                      </c:pt>
                      <c:pt idx="941">
                        <c:v>-166.92399999999998</c:v>
                      </c:pt>
                      <c:pt idx="942">
                        <c:v>1733.8220000000001</c:v>
                      </c:pt>
                      <c:pt idx="943">
                        <c:v>-234.25</c:v>
                      </c:pt>
                      <c:pt idx="944">
                        <c:v>1294.8559999999998</c:v>
                      </c:pt>
                      <c:pt idx="945">
                        <c:v>-242.01000000000204</c:v>
                      </c:pt>
                      <c:pt idx="946">
                        <c:v>-822.22000000000116</c:v>
                      </c:pt>
                      <c:pt idx="947">
                        <c:v>235.91400000000067</c:v>
                      </c:pt>
                      <c:pt idx="948">
                        <c:v>971.06999999999971</c:v>
                      </c:pt>
                      <c:pt idx="949">
                        <c:v>-931.29959999999846</c:v>
                      </c:pt>
                      <c:pt idx="950">
                        <c:v>2247.4860000000008</c:v>
                      </c:pt>
                      <c:pt idx="951">
                        <c:v>30.811899999993329</c:v>
                      </c:pt>
                      <c:pt idx="952">
                        <c:v>-3044.2999999999993</c:v>
                      </c:pt>
                      <c:pt idx="953">
                        <c:v>-30.730000000000018</c:v>
                      </c:pt>
                      <c:pt idx="954">
                        <c:v>10.340400000000045</c:v>
                      </c:pt>
                      <c:pt idx="955">
                        <c:v>-557.00439999999981</c:v>
                      </c:pt>
                      <c:pt idx="956">
                        <c:v>-1296</c:v>
                      </c:pt>
                      <c:pt idx="957">
                        <c:v>-19.223999999999933</c:v>
                      </c:pt>
                      <c:pt idx="958">
                        <c:v>1362.2283999999981</c:v>
                      </c:pt>
                      <c:pt idx="959">
                        <c:v>2927.0556000000215</c:v>
                      </c:pt>
                      <c:pt idx="960">
                        <c:v>85.628000000000156</c:v>
                      </c:pt>
                      <c:pt idx="961">
                        <c:v>1253.1720000000023</c:v>
                      </c:pt>
                      <c:pt idx="962">
                        <c:v>2857.1456000000035</c:v>
                      </c:pt>
                      <c:pt idx="963">
                        <c:v>1343.9064000000035</c:v>
                      </c:pt>
                      <c:pt idx="964">
                        <c:v>-326.2455000000009</c:v>
                      </c:pt>
                      <c:pt idx="965">
                        <c:v>-321.21999999999935</c:v>
                      </c:pt>
                      <c:pt idx="966">
                        <c:v>24.156999999999925</c:v>
                      </c:pt>
                      <c:pt idx="967">
                        <c:v>-59.96480000000065</c:v>
                      </c:pt>
                      <c:pt idx="968">
                        <c:v>-4993.3439999999973</c:v>
                      </c:pt>
                      <c:pt idx="969">
                        <c:v>1806.9636000000028</c:v>
                      </c:pt>
                      <c:pt idx="970">
                        <c:v>-133.52719999999954</c:v>
                      </c:pt>
                      <c:pt idx="971">
                        <c:v>419.77399999999943</c:v>
                      </c:pt>
                      <c:pt idx="972">
                        <c:v>107.15999999999985</c:v>
                      </c:pt>
                      <c:pt idx="973">
                        <c:v>99.068000000000211</c:v>
                      </c:pt>
                      <c:pt idx="974">
                        <c:v>-249.45239999999922</c:v>
                      </c:pt>
                      <c:pt idx="975">
                        <c:v>-1127.1530000000021</c:v>
                      </c:pt>
                      <c:pt idx="976">
                        <c:v>-135.00400000000013</c:v>
                      </c:pt>
                      <c:pt idx="977">
                        <c:v>28.829999999999927</c:v>
                      </c:pt>
                      <c:pt idx="978">
                        <c:v>248.24849999999788</c:v>
                      </c:pt>
                      <c:pt idx="979">
                        <c:v>1335.9420000000009</c:v>
                      </c:pt>
                      <c:pt idx="980">
                        <c:v>-19.111999999999171</c:v>
                      </c:pt>
                      <c:pt idx="981">
                        <c:v>-1002.025999999998</c:v>
                      </c:pt>
                      <c:pt idx="982">
                        <c:v>-1265.9787999999971</c:v>
                      </c:pt>
                      <c:pt idx="983">
                        <c:v>460.34529999999359</c:v>
                      </c:pt>
                      <c:pt idx="984">
                        <c:v>-64.317000000000007</c:v>
                      </c:pt>
                      <c:pt idx="985">
                        <c:v>-107.09199999999987</c:v>
                      </c:pt>
                      <c:pt idx="986">
                        <c:v>-45.57000000000005</c:v>
                      </c:pt>
                      <c:pt idx="987">
                        <c:v>-457.03999999999996</c:v>
                      </c:pt>
                      <c:pt idx="988">
                        <c:v>249.73999999999978</c:v>
                      </c:pt>
                      <c:pt idx="989">
                        <c:v>-153.35599999999999</c:v>
                      </c:pt>
                      <c:pt idx="990">
                        <c:v>-790.39999999999418</c:v>
                      </c:pt>
                      <c:pt idx="991">
                        <c:v>210.56559999999899</c:v>
                      </c:pt>
                      <c:pt idx="992">
                        <c:v>578.70799999999963</c:v>
                      </c:pt>
                      <c:pt idx="993">
                        <c:v>101.75540000000024</c:v>
                      </c:pt>
                      <c:pt idx="994">
                        <c:v>5532.69200000001</c:v>
                      </c:pt>
                      <c:pt idx="995">
                        <c:v>2752.9819999999963</c:v>
                      </c:pt>
                      <c:pt idx="996">
                        <c:v>-934.33279999999831</c:v>
                      </c:pt>
                      <c:pt idx="997">
                        <c:v>1717.3360000000066</c:v>
                      </c:pt>
                      <c:pt idx="998">
                        <c:v>-29.410399999998845</c:v>
                      </c:pt>
                      <c:pt idx="999">
                        <c:v>-146.15000000000009</c:v>
                      </c:pt>
                      <c:pt idx="1000">
                        <c:v>39.628000000000611</c:v>
                      </c:pt>
                      <c:pt idx="1001">
                        <c:v>998.77680000000328</c:v>
                      </c:pt>
                      <c:pt idx="1002">
                        <c:v>25.648000000000138</c:v>
                      </c:pt>
                      <c:pt idx="1003">
                        <c:v>27.827499999999986</c:v>
                      </c:pt>
                      <c:pt idx="1004">
                        <c:v>83.161999999999807</c:v>
                      </c:pt>
                      <c:pt idx="1005">
                        <c:v>500.89899999999943</c:v>
                      </c:pt>
                      <c:pt idx="1006">
                        <c:v>-1068.5744000000013</c:v>
                      </c:pt>
                      <c:pt idx="1007">
                        <c:v>-993.54919999999947</c:v>
                      </c:pt>
                      <c:pt idx="1008">
                        <c:v>3070.6000000000022</c:v>
                      </c:pt>
                      <c:pt idx="1009">
                        <c:v>-104.15450000000055</c:v>
                      </c:pt>
                      <c:pt idx="1010">
                        <c:v>72.416999999999462</c:v>
                      </c:pt>
                      <c:pt idx="1011">
                        <c:v>-63.535599999999704</c:v>
                      </c:pt>
                      <c:pt idx="1012">
                        <c:v>-466.58090000000084</c:v>
                      </c:pt>
                      <c:pt idx="1013">
                        <c:v>-820.52200000000084</c:v>
                      </c:pt>
                      <c:pt idx="1014">
                        <c:v>1228.4344000000001</c:v>
                      </c:pt>
                      <c:pt idx="1015">
                        <c:v>582.2519999999995</c:v>
                      </c:pt>
                      <c:pt idx="1016">
                        <c:v>-309.73999999999978</c:v>
                      </c:pt>
                      <c:pt idx="1017">
                        <c:v>36.350000000000136</c:v>
                      </c:pt>
                      <c:pt idx="1018">
                        <c:v>-225.24299999999948</c:v>
                      </c:pt>
                      <c:pt idx="1019">
                        <c:v>156.13000000000102</c:v>
                      </c:pt>
                      <c:pt idx="1020">
                        <c:v>1285.1854999999978</c:v>
                      </c:pt>
                      <c:pt idx="1021">
                        <c:v>-918.72000000000116</c:v>
                      </c:pt>
                      <c:pt idx="1022">
                        <c:v>166.60199999999895</c:v>
                      </c:pt>
                      <c:pt idx="1023">
                        <c:v>-3487.2259999999951</c:v>
                      </c:pt>
                      <c:pt idx="1024">
                        <c:v>477.12640000000101</c:v>
                      </c:pt>
                      <c:pt idx="1025">
                        <c:v>-254.04399999999896</c:v>
                      </c:pt>
                      <c:pt idx="1026">
                        <c:v>-170.76800000000003</c:v>
                      </c:pt>
                      <c:pt idx="1027">
                        <c:v>12.958000000000084</c:v>
                      </c:pt>
                      <c:pt idx="1028">
                        <c:v>538.38999999999942</c:v>
                      </c:pt>
                      <c:pt idx="1029">
                        <c:v>-3524.8099999999977</c:v>
                      </c:pt>
                      <c:pt idx="1030">
                        <c:v>-755.21620000000075</c:v>
                      </c:pt>
                      <c:pt idx="1031">
                        <c:v>49.330999999999904</c:v>
                      </c:pt>
                      <c:pt idx="1032">
                        <c:v>5.8019999999996799</c:v>
                      </c:pt>
                      <c:pt idx="1033">
                        <c:v>-209.26279999999997</c:v>
                      </c:pt>
                      <c:pt idx="1034">
                        <c:v>7.8804999999999836</c:v>
                      </c:pt>
                      <c:pt idx="1035">
                        <c:v>150.94079999999985</c:v>
                      </c:pt>
                      <c:pt idx="1036">
                        <c:v>964.6269999999995</c:v>
                      </c:pt>
                      <c:pt idx="1037">
                        <c:v>75.348400000000765</c:v>
                      </c:pt>
                      <c:pt idx="1038">
                        <c:v>64.902400000000057</c:v>
                      </c:pt>
                      <c:pt idx="1039">
                        <c:v>483.3119999999999</c:v>
                      </c:pt>
                      <c:pt idx="1040">
                        <c:v>728.70000000000073</c:v>
                      </c:pt>
                      <c:pt idx="1041">
                        <c:v>103.99849999999969</c:v>
                      </c:pt>
                      <c:pt idx="1042">
                        <c:v>-485.18999999999869</c:v>
                      </c:pt>
                      <c:pt idx="1043">
                        <c:v>540.49150000000009</c:v>
                      </c:pt>
                      <c:pt idx="1044">
                        <c:v>-68.382499999999709</c:v>
                      </c:pt>
                      <c:pt idx="1045">
                        <c:v>1089.8873000000021</c:v>
                      </c:pt>
                      <c:pt idx="1046">
                        <c:v>231.05629999999837</c:v>
                      </c:pt>
                      <c:pt idx="1047">
                        <c:v>384.8119999999999</c:v>
                      </c:pt>
                      <c:pt idx="1048">
                        <c:v>1215.9300000000003</c:v>
                      </c:pt>
                      <c:pt idx="1049">
                        <c:v>612.66599999999926</c:v>
                      </c:pt>
                      <c:pt idx="1050">
                        <c:v>-749.33000000000175</c:v>
                      </c:pt>
                      <c:pt idx="1051">
                        <c:v>386.58000000000038</c:v>
                      </c:pt>
                      <c:pt idx="1052">
                        <c:v>115.56400000000031</c:v>
                      </c:pt>
                      <c:pt idx="1053">
                        <c:v>600.48999999999796</c:v>
                      </c:pt>
                      <c:pt idx="1054">
                        <c:v>-272.28009999999995</c:v>
                      </c:pt>
                      <c:pt idx="1055">
                        <c:v>1428.9099999999999</c:v>
                      </c:pt>
                      <c:pt idx="1056">
                        <c:v>-640.64240000000063</c:v>
                      </c:pt>
                      <c:pt idx="1057">
                        <c:v>158.38999999999987</c:v>
                      </c:pt>
                      <c:pt idx="1058">
                        <c:v>119.78280000000007</c:v>
                      </c:pt>
                      <c:pt idx="1059">
                        <c:v>-33.966000000000122</c:v>
                      </c:pt>
                      <c:pt idx="1060">
                        <c:v>967.6212000000005</c:v>
                      </c:pt>
                      <c:pt idx="1061">
                        <c:v>-870.35650000000169</c:v>
                      </c:pt>
                      <c:pt idx="1062">
                        <c:v>-12.380999999999858</c:v>
                      </c:pt>
                      <c:pt idx="1063">
                        <c:v>508.38000000000011</c:v>
                      </c:pt>
                      <c:pt idx="1064">
                        <c:v>64.855999999999995</c:v>
                      </c:pt>
                      <c:pt idx="1065">
                        <c:v>-12340.112500000003</c:v>
                      </c:pt>
                      <c:pt idx="1066">
                        <c:v>-455.65999999999622</c:v>
                      </c:pt>
                      <c:pt idx="1067">
                        <c:v>-93.0600000000004</c:v>
                      </c:pt>
                      <c:pt idx="1068">
                        <c:v>-308.67249999999967</c:v>
                      </c:pt>
                      <c:pt idx="1069">
                        <c:v>3034.7815999999948</c:v>
                      </c:pt>
                      <c:pt idx="1070">
                        <c:v>3357.9500000000007</c:v>
                      </c:pt>
                      <c:pt idx="1071">
                        <c:v>918.21449999999913</c:v>
                      </c:pt>
                      <c:pt idx="1072">
                        <c:v>-1331.9899999999998</c:v>
                      </c:pt>
                      <c:pt idx="1073">
                        <c:v>2177.9700000000012</c:v>
                      </c:pt>
                      <c:pt idx="1074">
                        <c:v>2078.1100000000006</c:v>
                      </c:pt>
                      <c:pt idx="1075">
                        <c:v>189.72400000000016</c:v>
                      </c:pt>
                      <c:pt idx="1076">
                        <c:v>-3140.4106000000065</c:v>
                      </c:pt>
                      <c:pt idx="1077">
                        <c:v>-83.735999999999876</c:v>
                      </c:pt>
                      <c:pt idx="1078">
                        <c:v>-1850.3210000000036</c:v>
                      </c:pt>
                      <c:pt idx="1079">
                        <c:v>1079.6579999999994</c:v>
                      </c:pt>
                      <c:pt idx="1080">
                        <c:v>-192.4479999999985</c:v>
                      </c:pt>
                      <c:pt idx="1081">
                        <c:v>3199.8600000000079</c:v>
                      </c:pt>
                      <c:pt idx="1082">
                        <c:v>-4802.168399999995</c:v>
                      </c:pt>
                      <c:pt idx="1083">
                        <c:v>-28.186800000000176</c:v>
                      </c:pt>
                      <c:pt idx="1084">
                        <c:v>273.03500000000076</c:v>
                      </c:pt>
                      <c:pt idx="1085">
                        <c:v>-65.075600000000009</c:v>
                      </c:pt>
                      <c:pt idx="1086">
                        <c:v>260.79999999999927</c:v>
                      </c:pt>
                      <c:pt idx="1087">
                        <c:v>-1127.0330000000031</c:v>
                      </c:pt>
                      <c:pt idx="1088">
                        <c:v>-52.456000000000131</c:v>
                      </c:pt>
                      <c:pt idx="1089">
                        <c:v>5578.760000000002</c:v>
                      </c:pt>
                      <c:pt idx="1090">
                        <c:v>-767.36999999999898</c:v>
                      </c:pt>
                      <c:pt idx="1091">
                        <c:v>-50.779999999999745</c:v>
                      </c:pt>
                      <c:pt idx="1092">
                        <c:v>1121.8049999999967</c:v>
                      </c:pt>
                      <c:pt idx="1093">
                        <c:v>393.16880000000037</c:v>
                      </c:pt>
                      <c:pt idx="1094">
                        <c:v>4115.2260000000024</c:v>
                      </c:pt>
                      <c:pt idx="1095">
                        <c:v>114.86160000000064</c:v>
                      </c:pt>
                      <c:pt idx="1096">
                        <c:v>1869.1320000000014</c:v>
                      </c:pt>
                      <c:pt idx="1097">
                        <c:v>-1732.4959999999955</c:v>
                      </c:pt>
                      <c:pt idx="1098">
                        <c:v>89.979999999999563</c:v>
                      </c:pt>
                      <c:pt idx="1099">
                        <c:v>-848.14000000000124</c:v>
                      </c:pt>
                      <c:pt idx="1100">
                        <c:v>563.95200000000023</c:v>
                      </c:pt>
                      <c:pt idx="1101">
                        <c:v>38.25</c:v>
                      </c:pt>
                      <c:pt idx="1102">
                        <c:v>-2217.8365000000049</c:v>
                      </c:pt>
                      <c:pt idx="1103">
                        <c:v>-699.38000000000284</c:v>
                      </c:pt>
                      <c:pt idx="1104">
                        <c:v>-1723.1800000000076</c:v>
                      </c:pt>
                      <c:pt idx="1105">
                        <c:v>-2359.1059999999998</c:v>
                      </c:pt>
                      <c:pt idx="1106">
                        <c:v>561.99249999999847</c:v>
                      </c:pt>
                      <c:pt idx="1107">
                        <c:v>783.10049999999956</c:v>
                      </c:pt>
                      <c:pt idx="1108">
                        <c:v>1248.6468000000004</c:v>
                      </c:pt>
                      <c:pt idx="1109">
                        <c:v>-248.88899999999921</c:v>
                      </c:pt>
                      <c:pt idx="1110">
                        <c:v>-379.94200000000092</c:v>
                      </c:pt>
                      <c:pt idx="1111">
                        <c:v>-62.398000000000138</c:v>
                      </c:pt>
                      <c:pt idx="1112">
                        <c:v>-5177.9600000000064</c:v>
                      </c:pt>
                      <c:pt idx="1113">
                        <c:v>-8.4523999999998978</c:v>
                      </c:pt>
                      <c:pt idx="1114">
                        <c:v>488.40040000000045</c:v>
                      </c:pt>
                      <c:pt idx="1115">
                        <c:v>450.72799999997369</c:v>
                      </c:pt>
                      <c:pt idx="1116">
                        <c:v>-294.51300000000629</c:v>
                      </c:pt>
                      <c:pt idx="1117">
                        <c:v>-3910.3419999999969</c:v>
                      </c:pt>
                      <c:pt idx="1118">
                        <c:v>12.292299999999955</c:v>
                      </c:pt>
                      <c:pt idx="1119">
                        <c:v>3717.953800000003</c:v>
                      </c:pt>
                      <c:pt idx="1120">
                        <c:v>34.539999999999964</c:v>
                      </c:pt>
                      <c:pt idx="1121">
                        <c:v>208.84999999999991</c:v>
                      </c:pt>
                      <c:pt idx="1122">
                        <c:v>-68.786000000000058</c:v>
                      </c:pt>
                      <c:pt idx="1123">
                        <c:v>-7.5359999999982392</c:v>
                      </c:pt>
                      <c:pt idx="1124">
                        <c:v>4046.4199999999983</c:v>
                      </c:pt>
                      <c:pt idx="1125">
                        <c:v>364.67399999999998</c:v>
                      </c:pt>
                      <c:pt idx="1126">
                        <c:v>413.81800000000021</c:v>
                      </c:pt>
                      <c:pt idx="1127">
                        <c:v>105.79999999999973</c:v>
                      </c:pt>
                      <c:pt idx="1128">
                        <c:v>-766.11520000000019</c:v>
                      </c:pt>
                      <c:pt idx="1129">
                        <c:v>-72.077499999999418</c:v>
                      </c:pt>
                      <c:pt idx="1130">
                        <c:v>860.6230000000005</c:v>
                      </c:pt>
                      <c:pt idx="1131">
                        <c:v>-1113.4700000000012</c:v>
                      </c:pt>
                      <c:pt idx="1132">
                        <c:v>749.3036000000011</c:v>
                      </c:pt>
                      <c:pt idx="1133">
                        <c:v>-2205.4470000000001</c:v>
                      </c:pt>
                      <c:pt idx="1134">
                        <c:v>2204.6059999999998</c:v>
                      </c:pt>
                      <c:pt idx="1135">
                        <c:v>106.17079999999623</c:v>
                      </c:pt>
                      <c:pt idx="1136">
                        <c:v>-732.39999999999782</c:v>
                      </c:pt>
                      <c:pt idx="1137">
                        <c:v>2968.7955000000002</c:v>
                      </c:pt>
                      <c:pt idx="1138">
                        <c:v>-3050.1487999999954</c:v>
                      </c:pt>
                      <c:pt idx="1139">
                        <c:v>-66.936799999999948</c:v>
                      </c:pt>
                      <c:pt idx="1140">
                        <c:v>405.3739999999998</c:v>
                      </c:pt>
                      <c:pt idx="1141">
                        <c:v>316.95780000000013</c:v>
                      </c:pt>
                      <c:pt idx="1142">
                        <c:v>380.40999999999985</c:v>
                      </c:pt>
                      <c:pt idx="1143">
                        <c:v>-921.35759999999937</c:v>
                      </c:pt>
                      <c:pt idx="1144">
                        <c:v>-36.24899999999991</c:v>
                      </c:pt>
                      <c:pt idx="1145">
                        <c:v>-5829.5125000000116</c:v>
                      </c:pt>
                      <c:pt idx="1146">
                        <c:v>135.65000000000009</c:v>
                      </c:pt>
                      <c:pt idx="1147">
                        <c:v>3397.5580000000009</c:v>
                      </c:pt>
                      <c:pt idx="1148">
                        <c:v>11.130000000000109</c:v>
                      </c:pt>
                      <c:pt idx="1149">
                        <c:v>-401.36999999999898</c:v>
                      </c:pt>
                      <c:pt idx="1150">
                        <c:v>2508.2088000000003</c:v>
                      </c:pt>
                      <c:pt idx="1151">
                        <c:v>4337.5800000000017</c:v>
                      </c:pt>
                      <c:pt idx="1152">
                        <c:v>-205.5</c:v>
                      </c:pt>
                      <c:pt idx="1153">
                        <c:v>-476.56760000000031</c:v>
                      </c:pt>
                      <c:pt idx="1154">
                        <c:v>-298.42879999999968</c:v>
                      </c:pt>
                      <c:pt idx="1155">
                        <c:v>-3496.0020000000004</c:v>
                      </c:pt>
                      <c:pt idx="1156">
                        <c:v>920.53000000000611</c:v>
                      </c:pt>
                      <c:pt idx="1157">
                        <c:v>-263.2199999999998</c:v>
                      </c:pt>
                      <c:pt idx="1158">
                        <c:v>-401.75879999999779</c:v>
                      </c:pt>
                      <c:pt idx="1159">
                        <c:v>-586.97150000000056</c:v>
                      </c:pt>
                      <c:pt idx="1160">
                        <c:v>1219.372400000002</c:v>
                      </c:pt>
                      <c:pt idx="1161">
                        <c:v>-194.01999999999953</c:v>
                      </c:pt>
                      <c:pt idx="1162">
                        <c:v>-207.00600000000031</c:v>
                      </c:pt>
                      <c:pt idx="1163">
                        <c:v>1578.5999999999985</c:v>
                      </c:pt>
                      <c:pt idx="1164">
                        <c:v>205.99999999999977</c:v>
                      </c:pt>
                      <c:pt idx="1165">
                        <c:v>-1805.0190000000002</c:v>
                      </c:pt>
                      <c:pt idx="1166">
                        <c:v>490.41000000000713</c:v>
                      </c:pt>
                      <c:pt idx="1167">
                        <c:v>901.28000000000247</c:v>
                      </c:pt>
                      <c:pt idx="1168">
                        <c:v>467.65520000000106</c:v>
                      </c:pt>
                      <c:pt idx="1169">
                        <c:v>-1093.6749999999993</c:v>
                      </c:pt>
                      <c:pt idx="1170">
                        <c:v>376.5639999999994</c:v>
                      </c:pt>
                      <c:pt idx="1171">
                        <c:v>-1408.9900000000016</c:v>
                      </c:pt>
                      <c:pt idx="1172">
                        <c:v>294.74600000000055</c:v>
                      </c:pt>
                      <c:pt idx="1173">
                        <c:v>-96.72400000000016</c:v>
                      </c:pt>
                      <c:pt idx="1174">
                        <c:v>701.45999999999913</c:v>
                      </c:pt>
                      <c:pt idx="1175">
                        <c:v>569.1935000000085</c:v>
                      </c:pt>
                      <c:pt idx="1176">
                        <c:v>-56.171199999999999</c:v>
                      </c:pt>
                      <c:pt idx="1177">
                        <c:v>-396.57000000000016</c:v>
                      </c:pt>
                      <c:pt idx="1178">
                        <c:v>251.70599999999968</c:v>
                      </c:pt>
                      <c:pt idx="1179">
                        <c:v>16.06000000000131</c:v>
                      </c:pt>
                      <c:pt idx="1180">
                        <c:v>-3063.4425000000047</c:v>
                      </c:pt>
                      <c:pt idx="1181">
                        <c:v>14.800000000001091</c:v>
                      </c:pt>
                      <c:pt idx="1182">
                        <c:v>1599.4530000000013</c:v>
                      </c:pt>
                      <c:pt idx="1183">
                        <c:v>-80.587999999999965</c:v>
                      </c:pt>
                      <c:pt idx="1184">
                        <c:v>-4426.7255999999979</c:v>
                      </c:pt>
                      <c:pt idx="1185">
                        <c:v>13811.654499999975</c:v>
                      </c:pt>
                      <c:pt idx="1186">
                        <c:v>-440.95399999999972</c:v>
                      </c:pt>
                      <c:pt idx="1187">
                        <c:v>-100.98000000000138</c:v>
                      </c:pt>
                      <c:pt idx="1188">
                        <c:v>-53.19599999999997</c:v>
                      </c:pt>
                      <c:pt idx="1189">
                        <c:v>89.72199999999998</c:v>
                      </c:pt>
                      <c:pt idx="1190">
                        <c:v>154.20499999999993</c:v>
                      </c:pt>
                      <c:pt idx="1191">
                        <c:v>-296.53500000000031</c:v>
                      </c:pt>
                      <c:pt idx="1192">
                        <c:v>-256.91679999999906</c:v>
                      </c:pt>
                      <c:pt idx="1193">
                        <c:v>865.02600000000075</c:v>
                      </c:pt>
                      <c:pt idx="1194">
                        <c:v>448.36679999999978</c:v>
                      </c:pt>
                      <c:pt idx="1195">
                        <c:v>-340.4079999999999</c:v>
                      </c:pt>
                      <c:pt idx="1196">
                        <c:v>-32.3700000000008</c:v>
                      </c:pt>
                      <c:pt idx="1197">
                        <c:v>2749.2899999999972</c:v>
                      </c:pt>
                      <c:pt idx="1198">
                        <c:v>-700.10000000000036</c:v>
                      </c:pt>
                      <c:pt idx="1199">
                        <c:v>52.610000000000014</c:v>
                      </c:pt>
                      <c:pt idx="1200">
                        <c:v>158.49349999999686</c:v>
                      </c:pt>
                      <c:pt idx="1201">
                        <c:v>2203.0728000000017</c:v>
                      </c:pt>
                      <c:pt idx="1202">
                        <c:v>2882.148000000001</c:v>
                      </c:pt>
                      <c:pt idx="1203">
                        <c:v>-3.5940000000009604</c:v>
                      </c:pt>
                      <c:pt idx="1204">
                        <c:v>22.129999999999995</c:v>
                      </c:pt>
                      <c:pt idx="1205">
                        <c:v>1628.3100000000013</c:v>
                      </c:pt>
                      <c:pt idx="1206">
                        <c:v>-1323.7107999999989</c:v>
                      </c:pt>
                      <c:pt idx="1207">
                        <c:v>-186.91359999999986</c:v>
                      </c:pt>
                      <c:pt idx="1208">
                        <c:v>-192.47280000000001</c:v>
                      </c:pt>
                      <c:pt idx="1209">
                        <c:v>136.74299999999857</c:v>
                      </c:pt>
                      <c:pt idx="1210">
                        <c:v>896.10920000000078</c:v>
                      </c:pt>
                      <c:pt idx="1211">
                        <c:v>18.439600000000155</c:v>
                      </c:pt>
                      <c:pt idx="1212">
                        <c:v>-334.49959999999919</c:v>
                      </c:pt>
                      <c:pt idx="1213">
                        <c:v>-1012.1949999999997</c:v>
                      </c:pt>
                      <c:pt idx="1214">
                        <c:v>-319.20000000000073</c:v>
                      </c:pt>
                      <c:pt idx="1215">
                        <c:v>40.384000000001834</c:v>
                      </c:pt>
                      <c:pt idx="1216">
                        <c:v>-4683.1036000000022</c:v>
                      </c:pt>
                      <c:pt idx="1217">
                        <c:v>608.84799999999814</c:v>
                      </c:pt>
                      <c:pt idx="1218">
                        <c:v>-59.475200000000086</c:v>
                      </c:pt>
                      <c:pt idx="1219">
                        <c:v>-153.97300000000041</c:v>
                      </c:pt>
                      <c:pt idx="1220">
                        <c:v>1677.3015999999989</c:v>
                      </c:pt>
                      <c:pt idx="1221">
                        <c:v>-535.45599999999922</c:v>
                      </c:pt>
                      <c:pt idx="1222">
                        <c:v>1916.1260000000038</c:v>
                      </c:pt>
                      <c:pt idx="1223">
                        <c:v>169.88079999999968</c:v>
                      </c:pt>
                      <c:pt idx="1224">
                        <c:v>79.362799999999879</c:v>
                      </c:pt>
                      <c:pt idx="1225">
                        <c:v>1012.3240000000005</c:v>
                      </c:pt>
                      <c:pt idx="1226">
                        <c:v>392.98280000000068</c:v>
                      </c:pt>
                      <c:pt idx="1227">
                        <c:v>2340.1359999999986</c:v>
                      </c:pt>
                      <c:pt idx="1228">
                        <c:v>-120.53639999999996</c:v>
                      </c:pt>
                      <c:pt idx="1229">
                        <c:v>-121.61000000000058</c:v>
                      </c:pt>
                      <c:pt idx="1230">
                        <c:v>19198.665599999978</c:v>
                      </c:pt>
                      <c:pt idx="1231">
                        <c:v>574.72000000000116</c:v>
                      </c:pt>
                      <c:pt idx="1232">
                        <c:v>2488.5199999999968</c:v>
                      </c:pt>
                      <c:pt idx="1233">
                        <c:v>269.61300000000028</c:v>
                      </c:pt>
                      <c:pt idx="1234">
                        <c:v>78.838799999999992</c:v>
                      </c:pt>
                      <c:pt idx="1235">
                        <c:v>-1410.6180000000004</c:v>
                      </c:pt>
                      <c:pt idx="1236">
                        <c:v>-1136.8400000000001</c:v>
                      </c:pt>
                      <c:pt idx="1237">
                        <c:v>102.79499999999939</c:v>
                      </c:pt>
                      <c:pt idx="1238">
                        <c:v>58.224199999999882</c:v>
                      </c:pt>
                      <c:pt idx="1239">
                        <c:v>-43.601999999999862</c:v>
                      </c:pt>
                      <c:pt idx="1240">
                        <c:v>327.91000000000031</c:v>
                      </c:pt>
                      <c:pt idx="1241">
                        <c:v>2624.7119999999959</c:v>
                      </c:pt>
                      <c:pt idx="1242">
                        <c:v>-3789.6500000000015</c:v>
                      </c:pt>
                      <c:pt idx="1243">
                        <c:v>-68.370000000000346</c:v>
                      </c:pt>
                      <c:pt idx="1244">
                        <c:v>-132.65399999999863</c:v>
                      </c:pt>
                      <c:pt idx="1245">
                        <c:v>389.20079999999962</c:v>
                      </c:pt>
                      <c:pt idx="1246">
                        <c:v>2955.8084000000017</c:v>
                      </c:pt>
                      <c:pt idx="1247">
                        <c:v>-747.34199999999873</c:v>
                      </c:pt>
                      <c:pt idx="1248">
                        <c:v>-4475.2544000000053</c:v>
                      </c:pt>
                      <c:pt idx="1249">
                        <c:v>-108.1620000000039</c:v>
                      </c:pt>
                      <c:pt idx="1250">
                        <c:v>-197.32250000000067</c:v>
                      </c:pt>
                      <c:pt idx="1251">
                        <c:v>487.60000000000036</c:v>
                      </c:pt>
                      <c:pt idx="1252">
                        <c:v>1.6819999999970605</c:v>
                      </c:pt>
                      <c:pt idx="1253">
                        <c:v>282.3240000000078</c:v>
                      </c:pt>
                      <c:pt idx="1254">
                        <c:v>-1314.0899999999965</c:v>
                      </c:pt>
                      <c:pt idx="1255">
                        <c:v>-57.974999999999909</c:v>
                      </c:pt>
                      <c:pt idx="1256">
                        <c:v>1896.7129999999997</c:v>
                      </c:pt>
                      <c:pt idx="1257">
                        <c:v>407.60399999999936</c:v>
                      </c:pt>
                      <c:pt idx="1258">
                        <c:v>-841.59280000000035</c:v>
                      </c:pt>
                      <c:pt idx="1259">
                        <c:v>-862.4940000000006</c:v>
                      </c:pt>
                      <c:pt idx="1260">
                        <c:v>755.94440000000031</c:v>
                      </c:pt>
                      <c:pt idx="1261">
                        <c:v>-284.25039999999899</c:v>
                      </c:pt>
                      <c:pt idx="1262">
                        <c:v>-260.35760000000028</c:v>
                      </c:pt>
                      <c:pt idx="1263">
                        <c:v>2870.0699999999961</c:v>
                      </c:pt>
                      <c:pt idx="1264">
                        <c:v>3568.0378999999957</c:v>
                      </c:pt>
                      <c:pt idx="1265">
                        <c:v>643.73000000000047</c:v>
                      </c:pt>
                      <c:pt idx="1266">
                        <c:v>-157.46399999999994</c:v>
                      </c:pt>
                      <c:pt idx="1267">
                        <c:v>459.97200000000157</c:v>
                      </c:pt>
                      <c:pt idx="1268">
                        <c:v>-228.79800000000068</c:v>
                      </c:pt>
                      <c:pt idx="1269">
                        <c:v>-1161.8380000000016</c:v>
                      </c:pt>
                      <c:pt idx="1270">
                        <c:v>145.46600000000035</c:v>
                      </c:pt>
                      <c:pt idx="1271">
                        <c:v>4261.5339999999997</c:v>
                      </c:pt>
                      <c:pt idx="1272">
                        <c:v>-451.67000000000189</c:v>
                      </c:pt>
                      <c:pt idx="1273">
                        <c:v>-1261.1180000000004</c:v>
                      </c:pt>
                      <c:pt idx="1274">
                        <c:v>-1559.9199999999983</c:v>
                      </c:pt>
                      <c:pt idx="1275">
                        <c:v>-217.40399999999863</c:v>
                      </c:pt>
                      <c:pt idx="1276">
                        <c:v>-1544.6609999999964</c:v>
                      </c:pt>
                      <c:pt idx="1277">
                        <c:v>512.36449999999968</c:v>
                      </c:pt>
                      <c:pt idx="1278">
                        <c:v>-645.64899999999943</c:v>
                      </c:pt>
                      <c:pt idx="1279">
                        <c:v>332.77500000000146</c:v>
                      </c:pt>
                      <c:pt idx="1280">
                        <c:v>-242.44750000000022</c:v>
                      </c:pt>
                      <c:pt idx="1281">
                        <c:v>307.5900000000006</c:v>
                      </c:pt>
                      <c:pt idx="1282">
                        <c:v>-137.88200000000052</c:v>
                      </c:pt>
                      <c:pt idx="1283">
                        <c:v>83.94199999999978</c:v>
                      </c:pt>
                      <c:pt idx="1284">
                        <c:v>424.44120000000066</c:v>
                      </c:pt>
                      <c:pt idx="1285">
                        <c:v>81.688399999999547</c:v>
                      </c:pt>
                      <c:pt idx="1286">
                        <c:v>3349.4000000000015</c:v>
                      </c:pt>
                      <c:pt idx="1287">
                        <c:v>-598.80119999999806</c:v>
                      </c:pt>
                      <c:pt idx="1288">
                        <c:v>-900.77599999999984</c:v>
                      </c:pt>
                      <c:pt idx="1289">
                        <c:v>2061.1119999999974</c:v>
                      </c:pt>
                      <c:pt idx="1290">
                        <c:v>2848.877199999999</c:v>
                      </c:pt>
                      <c:pt idx="1291">
                        <c:v>-72.699999999999818</c:v>
                      </c:pt>
                      <c:pt idx="1292">
                        <c:v>-109.94300000000112</c:v>
                      </c:pt>
                      <c:pt idx="1293">
                        <c:v>5480.7931999999855</c:v>
                      </c:pt>
                      <c:pt idx="1294">
                        <c:v>635.88550000000032</c:v>
                      </c:pt>
                      <c:pt idx="1295">
                        <c:v>563.74200000000201</c:v>
                      </c:pt>
                      <c:pt idx="1296">
                        <c:v>95.782000000000153</c:v>
                      </c:pt>
                      <c:pt idx="1297">
                        <c:v>71.085999999999785</c:v>
                      </c:pt>
                      <c:pt idx="1298">
                        <c:v>-192.6275999999998</c:v>
                      </c:pt>
                      <c:pt idx="1299">
                        <c:v>157.58999999999833</c:v>
                      </c:pt>
                      <c:pt idx="1300">
                        <c:v>-172.49479999999858</c:v>
                      </c:pt>
                      <c:pt idx="1301">
                        <c:v>-19700.704399999988</c:v>
                      </c:pt>
                      <c:pt idx="1302">
                        <c:v>283.79160000000047</c:v>
                      </c:pt>
                      <c:pt idx="1303">
                        <c:v>-189.23199999999997</c:v>
                      </c:pt>
                      <c:pt idx="1304">
                        <c:v>-252.98100000000022</c:v>
                      </c:pt>
                      <c:pt idx="1305">
                        <c:v>314.619200000001</c:v>
                      </c:pt>
                      <c:pt idx="1306">
                        <c:v>973.44300000000294</c:v>
                      </c:pt>
                      <c:pt idx="1307">
                        <c:v>-55.019999999999527</c:v>
                      </c:pt>
                      <c:pt idx="1308">
                        <c:v>-3852.7559999999939</c:v>
                      </c:pt>
                      <c:pt idx="1309">
                        <c:v>1012.1779999999999</c:v>
                      </c:pt>
                      <c:pt idx="1310">
                        <c:v>4335.7189999999973</c:v>
                      </c:pt>
                      <c:pt idx="1311">
                        <c:v>2459.3960000000006</c:v>
                      </c:pt>
                      <c:pt idx="1312">
                        <c:v>1197.4200000000019</c:v>
                      </c:pt>
                      <c:pt idx="1313">
                        <c:v>1754.3819999999996</c:v>
                      </c:pt>
                      <c:pt idx="1314">
                        <c:v>-537.49200000000019</c:v>
                      </c:pt>
                      <c:pt idx="1315">
                        <c:v>827.51000000000204</c:v>
                      </c:pt>
                      <c:pt idx="1316">
                        <c:v>1139.1287999999986</c:v>
                      </c:pt>
                      <c:pt idx="1317">
                        <c:v>-173.74299999999994</c:v>
                      </c:pt>
                      <c:pt idx="1318">
                        <c:v>243.3739999999998</c:v>
                      </c:pt>
                      <c:pt idx="1319">
                        <c:v>-1176.6260000000002</c:v>
                      </c:pt>
                      <c:pt idx="1320">
                        <c:v>-350.17599999999948</c:v>
                      </c:pt>
                      <c:pt idx="1321">
                        <c:v>703.10499999999956</c:v>
                      </c:pt>
                      <c:pt idx="1322">
                        <c:v>4839.8499999999985</c:v>
                      </c:pt>
                      <c:pt idx="1323">
                        <c:v>-161.88999999999987</c:v>
                      </c:pt>
                      <c:pt idx="1324">
                        <c:v>-21.039999999999054</c:v>
                      </c:pt>
                      <c:pt idx="1325">
                        <c:v>-8238.2340000000258</c:v>
                      </c:pt>
                      <c:pt idx="1326">
                        <c:v>-21.674999999999983</c:v>
                      </c:pt>
                      <c:pt idx="1327">
                        <c:v>-58.869999999999891</c:v>
                      </c:pt>
                      <c:pt idx="1328">
                        <c:v>44.644000000000005</c:v>
                      </c:pt>
                      <c:pt idx="1329">
                        <c:v>392.8119999999999</c:v>
                      </c:pt>
                      <c:pt idx="1330">
                        <c:v>-963.47000000000116</c:v>
                      </c:pt>
                      <c:pt idx="1331">
                        <c:v>2797.8499999999985</c:v>
                      </c:pt>
                      <c:pt idx="1332">
                        <c:v>34.620000000000118</c:v>
                      </c:pt>
                      <c:pt idx="1333">
                        <c:v>272.15799999999945</c:v>
                      </c:pt>
                      <c:pt idx="1334">
                        <c:v>364.0927999999999</c:v>
                      </c:pt>
                      <c:pt idx="1335">
                        <c:v>-170.31280000000015</c:v>
                      </c:pt>
                      <c:pt idx="1336">
                        <c:v>-798.0099999999984</c:v>
                      </c:pt>
                      <c:pt idx="1337">
                        <c:v>-626.6934999999994</c:v>
                      </c:pt>
                      <c:pt idx="1338">
                        <c:v>-1031.4145000000026</c:v>
                      </c:pt>
                      <c:pt idx="1339">
                        <c:v>371.40459999999985</c:v>
                      </c:pt>
                      <c:pt idx="1340">
                        <c:v>-7243.747000000003</c:v>
                      </c:pt>
                      <c:pt idx="1341">
                        <c:v>1167.0740000000023</c:v>
                      </c:pt>
                      <c:pt idx="1342">
                        <c:v>-6.9465999999993073</c:v>
                      </c:pt>
                      <c:pt idx="1343">
                        <c:v>-266.56400000000031</c:v>
                      </c:pt>
                      <c:pt idx="1344">
                        <c:v>132.82999999999993</c:v>
                      </c:pt>
                      <c:pt idx="1345">
                        <c:v>-82.529999999998836</c:v>
                      </c:pt>
                      <c:pt idx="1346">
                        <c:v>-257.5663999999997</c:v>
                      </c:pt>
                      <c:pt idx="1347">
                        <c:v>892.20700000000215</c:v>
                      </c:pt>
                      <c:pt idx="1348">
                        <c:v>913.93800000000192</c:v>
                      </c:pt>
                      <c:pt idx="1349">
                        <c:v>-224.25919999999996</c:v>
                      </c:pt>
                      <c:pt idx="1350">
                        <c:v>-1766.6219999999958</c:v>
                      </c:pt>
                      <c:pt idx="1351">
                        <c:v>-321.28799999999865</c:v>
                      </c:pt>
                      <c:pt idx="1352">
                        <c:v>1091.1149999999998</c:v>
                      </c:pt>
                      <c:pt idx="1353">
                        <c:v>-1071.5380000000005</c:v>
                      </c:pt>
                      <c:pt idx="1354">
                        <c:v>78.890999999999849</c:v>
                      </c:pt>
                      <c:pt idx="1355">
                        <c:v>4006.4000000000015</c:v>
                      </c:pt>
                      <c:pt idx="1356">
                        <c:v>-219.05200000000013</c:v>
                      </c:pt>
                      <c:pt idx="1357">
                        <c:v>2048.5759999999973</c:v>
                      </c:pt>
                      <c:pt idx="1358">
                        <c:v>-232.14600000000019</c:v>
                      </c:pt>
                      <c:pt idx="1359">
                        <c:v>3281.3150000000023</c:v>
                      </c:pt>
                      <c:pt idx="1360">
                        <c:v>3220.674999999992</c:v>
                      </c:pt>
                      <c:pt idx="1361">
                        <c:v>-10.22360000000117</c:v>
                      </c:pt>
                      <c:pt idx="1362">
                        <c:v>-15.364000000000033</c:v>
                      </c:pt>
                      <c:pt idx="1363">
                        <c:v>-362.35580000000027</c:v>
                      </c:pt>
                      <c:pt idx="1364">
                        <c:v>4749.2949999999983</c:v>
                      </c:pt>
                      <c:pt idx="1365">
                        <c:v>-590.05000000000018</c:v>
                      </c:pt>
                      <c:pt idx="1366">
                        <c:v>414.47400000000016</c:v>
                      </c:pt>
                      <c:pt idx="1367">
                        <c:v>-1023.5372000000007</c:v>
                      </c:pt>
                      <c:pt idx="1368">
                        <c:v>220.48850000000039</c:v>
                      </c:pt>
                      <c:pt idx="1369">
                        <c:v>-1148.665500000001</c:v>
                      </c:pt>
                      <c:pt idx="1370">
                        <c:v>41.34320000000298</c:v>
                      </c:pt>
                      <c:pt idx="1371">
                        <c:v>-1050.994999999999</c:v>
                      </c:pt>
                      <c:pt idx="1372">
                        <c:v>-86.083999999999946</c:v>
                      </c:pt>
                      <c:pt idx="1373">
                        <c:v>2921.5659999999989</c:v>
                      </c:pt>
                      <c:pt idx="1374">
                        <c:v>-69.556999999999903</c:v>
                      </c:pt>
                      <c:pt idx="1375">
                        <c:v>-1525.1820000000007</c:v>
                      </c:pt>
                      <c:pt idx="1376">
                        <c:v>-1142.4399999999987</c:v>
                      </c:pt>
                      <c:pt idx="1377">
                        <c:v>1503.2929999999978</c:v>
                      </c:pt>
                      <c:pt idx="1378">
                        <c:v>-589.4364999999998</c:v>
                      </c:pt>
                      <c:pt idx="1379">
                        <c:v>65.542799999999943</c:v>
                      </c:pt>
                      <c:pt idx="1380">
                        <c:v>-128.28999999999996</c:v>
                      </c:pt>
                      <c:pt idx="1381">
                        <c:v>-179.93160000000012</c:v>
                      </c:pt>
                      <c:pt idx="1382">
                        <c:v>31.899000000000342</c:v>
                      </c:pt>
                      <c:pt idx="1383">
                        <c:v>-430.13900000000012</c:v>
                      </c:pt>
                      <c:pt idx="1384">
                        <c:v>-181.98919999999998</c:v>
                      </c:pt>
                      <c:pt idx="1385">
                        <c:v>-2728.238400000002</c:v>
                      </c:pt>
                      <c:pt idx="1386">
                        <c:v>2006.3155999999999</c:v>
                      </c:pt>
                      <c:pt idx="1387">
                        <c:v>-669.50199999999859</c:v>
                      </c:pt>
                      <c:pt idx="1388">
                        <c:v>54.662000000000035</c:v>
                      </c:pt>
                      <c:pt idx="1389">
                        <c:v>-82.236000000000331</c:v>
                      </c:pt>
                      <c:pt idx="1390">
                        <c:v>-1634.1440000000039</c:v>
                      </c:pt>
                      <c:pt idx="1391">
                        <c:v>-97.397999999999229</c:v>
                      </c:pt>
                      <c:pt idx="1392">
                        <c:v>-89.54079999999999</c:v>
                      </c:pt>
                      <c:pt idx="1393">
                        <c:v>259.55199999999968</c:v>
                      </c:pt>
                      <c:pt idx="1394">
                        <c:v>-1889.3079999999973</c:v>
                      </c:pt>
                      <c:pt idx="1395">
                        <c:v>1207.0299999999988</c:v>
                      </c:pt>
                      <c:pt idx="1396">
                        <c:v>-929.91749999999956</c:v>
                      </c:pt>
                      <c:pt idx="1397">
                        <c:v>1067.2415000000001</c:v>
                      </c:pt>
                      <c:pt idx="1398">
                        <c:v>263.00600000000031</c:v>
                      </c:pt>
                      <c:pt idx="1399">
                        <c:v>-844.58000000000175</c:v>
                      </c:pt>
                      <c:pt idx="1400">
                        <c:v>-3119.5859999999957</c:v>
                      </c:pt>
                      <c:pt idx="1401">
                        <c:v>3552.5579999999973</c:v>
                      </c:pt>
                      <c:pt idx="1402">
                        <c:v>1953.2900000000009</c:v>
                      </c:pt>
                      <c:pt idx="1403">
                        <c:v>8.0742000000000047</c:v>
                      </c:pt>
                      <c:pt idx="1404">
                        <c:v>-325.52799999999934</c:v>
                      </c:pt>
                      <c:pt idx="1405">
                        <c:v>3804.4600000000028</c:v>
                      </c:pt>
                      <c:pt idx="1406">
                        <c:v>772.15300000000025</c:v>
                      </c:pt>
                      <c:pt idx="1407">
                        <c:v>1730.4500000000025</c:v>
                      </c:pt>
                      <c:pt idx="1408">
                        <c:v>1227.4320000000043</c:v>
                      </c:pt>
                      <c:pt idx="1409">
                        <c:v>-4007.4314999999988</c:v>
                      </c:pt>
                      <c:pt idx="1410">
                        <c:v>1814.6756000000023</c:v>
                      </c:pt>
                      <c:pt idx="1411">
                        <c:v>-486.41000000000076</c:v>
                      </c:pt>
                      <c:pt idx="1412">
                        <c:v>469.8119999999999</c:v>
                      </c:pt>
                      <c:pt idx="1413">
                        <c:v>1145.1712000000007</c:v>
                      </c:pt>
                      <c:pt idx="1414">
                        <c:v>16.101999999999975</c:v>
                      </c:pt>
                      <c:pt idx="1415">
                        <c:v>97.302000000000135</c:v>
                      </c:pt>
                      <c:pt idx="1416">
                        <c:v>-47.819999999999936</c:v>
                      </c:pt>
                      <c:pt idx="1417">
                        <c:v>1161.7279999999955</c:v>
                      </c:pt>
                      <c:pt idx="1418">
                        <c:v>284.67280000000028</c:v>
                      </c:pt>
                      <c:pt idx="1419">
                        <c:v>81.316000000000258</c:v>
                      </c:pt>
                      <c:pt idx="1420">
                        <c:v>-2165.7040000000052</c:v>
                      </c:pt>
                      <c:pt idx="1421">
                        <c:v>124.95500000000038</c:v>
                      </c:pt>
                      <c:pt idx="1422">
                        <c:v>30.35349999999994</c:v>
                      </c:pt>
                      <c:pt idx="1423">
                        <c:v>-1626.9184999999998</c:v>
                      </c:pt>
                      <c:pt idx="1424">
                        <c:v>2429.5911999999953</c:v>
                      </c:pt>
                      <c:pt idx="1425">
                        <c:v>265.79800000000068</c:v>
                      </c:pt>
                      <c:pt idx="1426">
                        <c:v>1010.3949999999986</c:v>
                      </c:pt>
                      <c:pt idx="1427">
                        <c:v>-275.74600000000009</c:v>
                      </c:pt>
                      <c:pt idx="1428">
                        <c:v>387.10999999999967</c:v>
                      </c:pt>
                      <c:pt idx="1429">
                        <c:v>116.01199999999972</c:v>
                      </c:pt>
                      <c:pt idx="1430">
                        <c:v>1021.6725000000006</c:v>
                      </c:pt>
                      <c:pt idx="1431">
                        <c:v>307.77999999999884</c:v>
                      </c:pt>
                      <c:pt idx="1432">
                        <c:v>-754.0167999999976</c:v>
                      </c:pt>
                      <c:pt idx="1433">
                        <c:v>418.12650000000031</c:v>
                      </c:pt>
                      <c:pt idx="1434">
                        <c:v>-145.42839999999978</c:v>
                      </c:pt>
                      <c:pt idx="1435">
                        <c:v>-2432.6480000000047</c:v>
                      </c:pt>
                      <c:pt idx="1436">
                        <c:v>1017.3400000000001</c:v>
                      </c:pt>
                      <c:pt idx="1437">
                        <c:v>12.172000000000025</c:v>
                      </c:pt>
                      <c:pt idx="1438">
                        <c:v>-8.3144000000002052</c:v>
                      </c:pt>
                      <c:pt idx="1439">
                        <c:v>-447.66200000000026</c:v>
                      </c:pt>
                      <c:pt idx="1440">
                        <c:v>-2891.9899999999907</c:v>
                      </c:pt>
                      <c:pt idx="1441">
                        <c:v>1245.4485999999997</c:v>
                      </c:pt>
                      <c:pt idx="1442">
                        <c:v>-9886.4340000000084</c:v>
                      </c:pt>
                      <c:pt idx="1443">
                        <c:v>174.13000000000011</c:v>
                      </c:pt>
                      <c:pt idx="1444">
                        <c:v>-92.10399999999936</c:v>
                      </c:pt>
                      <c:pt idx="1445">
                        <c:v>-1903.0139999999974</c:v>
                      </c:pt>
                      <c:pt idx="1446">
                        <c:v>-1058.0699999999997</c:v>
                      </c:pt>
                      <c:pt idx="1447">
                        <c:v>616.51600000000326</c:v>
                      </c:pt>
                      <c:pt idx="1448">
                        <c:v>495.79000000000451</c:v>
                      </c:pt>
                      <c:pt idx="1449">
                        <c:v>756.93759999999747</c:v>
                      </c:pt>
                      <c:pt idx="1450">
                        <c:v>259.15000000000146</c:v>
                      </c:pt>
                      <c:pt idx="1451">
                        <c:v>124.38000000000011</c:v>
                      </c:pt>
                      <c:pt idx="1452">
                        <c:v>-900.24200000000019</c:v>
                      </c:pt>
                      <c:pt idx="1453">
                        <c:v>-1859.3639999999978</c:v>
                      </c:pt>
                      <c:pt idx="1454">
                        <c:v>-1152.7516000000032</c:v>
                      </c:pt>
                      <c:pt idx="1455">
                        <c:v>-1242.7688000000016</c:v>
                      </c:pt>
                      <c:pt idx="1456">
                        <c:v>-30.828399999999419</c:v>
                      </c:pt>
                      <c:pt idx="1457">
                        <c:v>2238.2654999999941</c:v>
                      </c:pt>
                      <c:pt idx="1458">
                        <c:v>725.60400000000118</c:v>
                      </c:pt>
                      <c:pt idx="1459">
                        <c:v>192.01200000000063</c:v>
                      </c:pt>
                      <c:pt idx="1460">
                        <c:v>-486.04320000000007</c:v>
                      </c:pt>
                      <c:pt idx="1461">
                        <c:v>-664.03800000000047</c:v>
                      </c:pt>
                      <c:pt idx="1462">
                        <c:v>-612.54600000000028</c:v>
                      </c:pt>
                      <c:pt idx="1463">
                        <c:v>-228.64699999999903</c:v>
                      </c:pt>
                      <c:pt idx="1464">
                        <c:v>-22.031199999999671</c:v>
                      </c:pt>
                      <c:pt idx="1465">
                        <c:v>280.33050000000003</c:v>
                      </c:pt>
                      <c:pt idx="1466">
                        <c:v>-760.13760000000002</c:v>
                      </c:pt>
                      <c:pt idx="1467">
                        <c:v>-457.35599999999977</c:v>
                      </c:pt>
                      <c:pt idx="1468">
                        <c:v>252.47600000000057</c:v>
                      </c:pt>
                      <c:pt idx="1469">
                        <c:v>454.60999999999967</c:v>
                      </c:pt>
                      <c:pt idx="1470">
                        <c:v>-1139.7185000000009</c:v>
                      </c:pt>
                      <c:pt idx="1471">
                        <c:v>-881.34549999999945</c:v>
                      </c:pt>
                      <c:pt idx="1472">
                        <c:v>1739.7999999999956</c:v>
                      </c:pt>
                      <c:pt idx="1473">
                        <c:v>1242.8179999999993</c:v>
                      </c:pt>
                      <c:pt idx="1474">
                        <c:v>6717.8625000000029</c:v>
                      </c:pt>
                      <c:pt idx="1475">
                        <c:v>933.45600000000195</c:v>
                      </c:pt>
                      <c:pt idx="1476">
                        <c:v>-665.44640000000072</c:v>
                      </c:pt>
                      <c:pt idx="1477">
                        <c:v>1062.5343999999986</c:v>
                      </c:pt>
                      <c:pt idx="1478">
                        <c:v>895.07449999999972</c:v>
                      </c:pt>
                      <c:pt idx="1479">
                        <c:v>-79.156500000000278</c:v>
                      </c:pt>
                      <c:pt idx="1480">
                        <c:v>-10076.710000000006</c:v>
                      </c:pt>
                      <c:pt idx="1481">
                        <c:v>-5.5567999999998392</c:v>
                      </c:pt>
                      <c:pt idx="1482">
                        <c:v>0.98400000000003729</c:v>
                      </c:pt>
                      <c:pt idx="1483">
                        <c:v>-62.047599999998056</c:v>
                      </c:pt>
                      <c:pt idx="1484">
                        <c:v>-2673.6906000000017</c:v>
                      </c:pt>
                      <c:pt idx="1485">
                        <c:v>2059.3320000000022</c:v>
                      </c:pt>
                      <c:pt idx="1486">
                        <c:v>1249.3689999999988</c:v>
                      </c:pt>
                      <c:pt idx="1487">
                        <c:v>-34.351999999999862</c:v>
                      </c:pt>
                      <c:pt idx="1488">
                        <c:v>-708.53999999999905</c:v>
                      </c:pt>
                      <c:pt idx="1489">
                        <c:v>-86.889999999999873</c:v>
                      </c:pt>
                      <c:pt idx="1490">
                        <c:v>-193.09999999999991</c:v>
                      </c:pt>
                      <c:pt idx="1491">
                        <c:v>423.40300000000025</c:v>
                      </c:pt>
                      <c:pt idx="1492">
                        <c:v>-214.99069999999938</c:v>
                      </c:pt>
                      <c:pt idx="1493">
                        <c:v>20.951399999999978</c:v>
                      </c:pt>
                      <c:pt idx="1494">
                        <c:v>686.7219999999943</c:v>
                      </c:pt>
                      <c:pt idx="1495">
                        <c:v>619.49749999999949</c:v>
                      </c:pt>
                      <c:pt idx="1496">
                        <c:v>-163.69000000000051</c:v>
                      </c:pt>
                      <c:pt idx="1497">
                        <c:v>-680.98550000000068</c:v>
                      </c:pt>
                      <c:pt idx="1498">
                        <c:v>-2009.836000000003</c:v>
                      </c:pt>
                      <c:pt idx="1499">
                        <c:v>-156.70750000000044</c:v>
                      </c:pt>
                      <c:pt idx="1500">
                        <c:v>-127.51899999999978</c:v>
                      </c:pt>
                      <c:pt idx="1501">
                        <c:v>25.010000000000105</c:v>
                      </c:pt>
                      <c:pt idx="1502">
                        <c:v>-374.61599999999999</c:v>
                      </c:pt>
                      <c:pt idx="1503">
                        <c:v>51.136800000000221</c:v>
                      </c:pt>
                      <c:pt idx="1504">
                        <c:v>-2000.5280000000021</c:v>
                      </c:pt>
                      <c:pt idx="1505">
                        <c:v>1361.664499999999</c:v>
                      </c:pt>
                      <c:pt idx="1506">
                        <c:v>-17.347999999999956</c:v>
                      </c:pt>
                      <c:pt idx="1507">
                        <c:v>130.67999999999984</c:v>
                      </c:pt>
                      <c:pt idx="1508">
                        <c:v>48.096000000000458</c:v>
                      </c:pt>
                      <c:pt idx="1509">
                        <c:v>-1083.9520000000011</c:v>
                      </c:pt>
                      <c:pt idx="1510">
                        <c:v>-532.47400000000016</c:v>
                      </c:pt>
                      <c:pt idx="1511">
                        <c:v>-130.42200000000048</c:v>
                      </c:pt>
                      <c:pt idx="1512">
                        <c:v>-277.89120000000003</c:v>
                      </c:pt>
                      <c:pt idx="1513">
                        <c:v>6408.8500000000058</c:v>
                      </c:pt>
                      <c:pt idx="1514">
                        <c:v>-179.34699999999975</c:v>
                      </c:pt>
                      <c:pt idx="1515">
                        <c:v>88.223999999999933</c:v>
                      </c:pt>
                      <c:pt idx="1516">
                        <c:v>2317.3134999999966</c:v>
                      </c:pt>
                      <c:pt idx="1517">
                        <c:v>1193.4500000000025</c:v>
                      </c:pt>
                      <c:pt idx="1518">
                        <c:v>-1716.6527999999962</c:v>
                      </c:pt>
                      <c:pt idx="1519">
                        <c:v>701.34500000000025</c:v>
                      </c:pt>
                      <c:pt idx="1520">
                        <c:v>-566.53019999999924</c:v>
                      </c:pt>
                      <c:pt idx="1521">
                        <c:v>-1666.5720000000001</c:v>
                      </c:pt>
                      <c:pt idx="1522">
                        <c:v>724.40399999999954</c:v>
                      </c:pt>
                      <c:pt idx="1523">
                        <c:v>1243.8019999999979</c:v>
                      </c:pt>
                      <c:pt idx="1524">
                        <c:v>-1288.4663999999993</c:v>
                      </c:pt>
                      <c:pt idx="1525">
                        <c:v>-1492.1850000000268</c:v>
                      </c:pt>
                      <c:pt idx="1526">
                        <c:v>-564.70999999999913</c:v>
                      </c:pt>
                      <c:pt idx="1527">
                        <c:v>-1488.1900000000023</c:v>
                      </c:pt>
                      <c:pt idx="1528">
                        <c:v>1051.5799999999981</c:v>
                      </c:pt>
                      <c:pt idx="1529">
                        <c:v>2112.8279999999977</c:v>
                      </c:pt>
                      <c:pt idx="1530">
                        <c:v>1480.376400000001</c:v>
                      </c:pt>
                      <c:pt idx="1531">
                        <c:v>-4959.3700000000099</c:v>
                      </c:pt>
                      <c:pt idx="1532">
                        <c:v>-427.68000000000029</c:v>
                      </c:pt>
                      <c:pt idx="1533">
                        <c:v>-107.1235000000006</c:v>
                      </c:pt>
                      <c:pt idx="1534">
                        <c:v>57.622400000007474</c:v>
                      </c:pt>
                      <c:pt idx="1535">
                        <c:v>-93.099999999999909</c:v>
                      </c:pt>
                      <c:pt idx="1536">
                        <c:v>87.195999999999913</c:v>
                      </c:pt>
                      <c:pt idx="1537">
                        <c:v>232.12679999999978</c:v>
                      </c:pt>
                      <c:pt idx="1538">
                        <c:v>-1489.5913000000019</c:v>
                      </c:pt>
                      <c:pt idx="1539">
                        <c:v>230.17199999999957</c:v>
                      </c:pt>
                      <c:pt idx="1540">
                        <c:v>-768.46350000000166</c:v>
                      </c:pt>
                      <c:pt idx="1541">
                        <c:v>-4157.5660000000062</c:v>
                      </c:pt>
                      <c:pt idx="1542">
                        <c:v>-11874.36</c:v>
                      </c:pt>
                      <c:pt idx="1543">
                        <c:v>-3548.6875000000036</c:v>
                      </c:pt>
                      <c:pt idx="1544">
                        <c:v>-10.033999999999651</c:v>
                      </c:pt>
                      <c:pt idx="1545">
                        <c:v>301.40000000000146</c:v>
                      </c:pt>
                      <c:pt idx="1546">
                        <c:v>1379.7804999999971</c:v>
                      </c:pt>
                      <c:pt idx="1547">
                        <c:v>847.3640000000014</c:v>
                      </c:pt>
                      <c:pt idx="1548">
                        <c:v>-826.28479999999945</c:v>
                      </c:pt>
                      <c:pt idx="1549">
                        <c:v>561.82300000000032</c:v>
                      </c:pt>
                      <c:pt idx="1550">
                        <c:v>199.56999999999994</c:v>
                      </c:pt>
                      <c:pt idx="1551">
                        <c:v>223.17239999999993</c:v>
                      </c:pt>
                      <c:pt idx="1552">
                        <c:v>4373.2850000000035</c:v>
                      </c:pt>
                      <c:pt idx="1553">
                        <c:v>874.55999999999767</c:v>
                      </c:pt>
                      <c:pt idx="1554">
                        <c:v>345.23149999999805</c:v>
                      </c:pt>
                      <c:pt idx="1555">
                        <c:v>927.35999999999967</c:v>
                      </c:pt>
                      <c:pt idx="1556">
                        <c:v>-528.48500000000058</c:v>
                      </c:pt>
                      <c:pt idx="1557">
                        <c:v>-57.807500000000346</c:v>
                      </c:pt>
                      <c:pt idx="1558">
                        <c:v>514.90759999999955</c:v>
                      </c:pt>
                      <c:pt idx="1559">
                        <c:v>294.33480000000054</c:v>
                      </c:pt>
                      <c:pt idx="1560">
                        <c:v>-3077.1440000000002</c:v>
                      </c:pt>
                      <c:pt idx="1561">
                        <c:v>1495.2900000000009</c:v>
                      </c:pt>
                      <c:pt idx="1562">
                        <c:v>722.33000000000175</c:v>
                      </c:pt>
                      <c:pt idx="1563">
                        <c:v>-1850.9053000000022</c:v>
                      </c:pt>
                      <c:pt idx="1564">
                        <c:v>-176.66799999999967</c:v>
                      </c:pt>
                      <c:pt idx="1565">
                        <c:v>639.42320000000018</c:v>
                      </c:pt>
                      <c:pt idx="1566">
                        <c:v>1185.114999999998</c:v>
                      </c:pt>
                      <c:pt idx="1567">
                        <c:v>42.242000000000189</c:v>
                      </c:pt>
                      <c:pt idx="1568">
                        <c:v>1181.5687999999991</c:v>
                      </c:pt>
                      <c:pt idx="1569">
                        <c:v>212.35559999999987</c:v>
                      </c:pt>
                      <c:pt idx="1570">
                        <c:v>99.384999999999991</c:v>
                      </c:pt>
                      <c:pt idx="1571">
                        <c:v>-346.40799999999854</c:v>
                      </c:pt>
                      <c:pt idx="1572">
                        <c:v>-10900.224000000002</c:v>
                      </c:pt>
                      <c:pt idx="1573">
                        <c:v>-1441.1880000000001</c:v>
                      </c:pt>
                      <c:pt idx="1574">
                        <c:v>3701.1199999999953</c:v>
                      </c:pt>
                      <c:pt idx="1575">
                        <c:v>-534.48000000000047</c:v>
                      </c:pt>
                      <c:pt idx="1576">
                        <c:v>160.38799999999992</c:v>
                      </c:pt>
                      <c:pt idx="1577">
                        <c:v>10.875</c:v>
                      </c:pt>
                      <c:pt idx="1578">
                        <c:v>988.5</c:v>
                      </c:pt>
                      <c:pt idx="1579">
                        <c:v>-44.884000000000015</c:v>
                      </c:pt>
                      <c:pt idx="1580">
                        <c:v>-94.635599999999613</c:v>
                      </c:pt>
                      <c:pt idx="1581">
                        <c:v>-1362.2203999999983</c:v>
                      </c:pt>
                      <c:pt idx="1582">
                        <c:v>-173.64000000000033</c:v>
                      </c:pt>
                      <c:pt idx="1583">
                        <c:v>-3047.5300000000061</c:v>
                      </c:pt>
                      <c:pt idx="1584">
                        <c:v>5557.0400000000081</c:v>
                      </c:pt>
                      <c:pt idx="1585">
                        <c:v>-103.50999999999999</c:v>
                      </c:pt>
                      <c:pt idx="1586">
                        <c:v>-421.52400000000034</c:v>
                      </c:pt>
                      <c:pt idx="1587">
                        <c:v>-255.43199999999979</c:v>
                      </c:pt>
                      <c:pt idx="1588">
                        <c:v>9399.9396000000124</c:v>
                      </c:pt>
                      <c:pt idx="1589">
                        <c:v>371.69560000000001</c:v>
                      </c:pt>
                      <c:pt idx="1590">
                        <c:v>92.908500000000004</c:v>
                      </c:pt>
                      <c:pt idx="1591">
                        <c:v>401.80200000000013</c:v>
                      </c:pt>
                      <c:pt idx="1592">
                        <c:v>-699.14000000000033</c:v>
                      </c:pt>
                      <c:pt idx="1593">
                        <c:v>-340.32900000000063</c:v>
                      </c:pt>
                      <c:pt idx="1594">
                        <c:v>-137.73000000000002</c:v>
                      </c:pt>
                      <c:pt idx="1595">
                        <c:v>1332.42</c:v>
                      </c:pt>
                      <c:pt idx="1596">
                        <c:v>148.99000000000024</c:v>
                      </c:pt>
                      <c:pt idx="1597">
                        <c:v>-2392.0539999999928</c:v>
                      </c:pt>
                      <c:pt idx="1598">
                        <c:v>798.60999999999967</c:v>
                      </c:pt>
                      <c:pt idx="1599">
                        <c:v>679.70249999999942</c:v>
                      </c:pt>
                      <c:pt idx="1600">
                        <c:v>-209.77399999999989</c:v>
                      </c:pt>
                      <c:pt idx="1601">
                        <c:v>-618.70000000000073</c:v>
                      </c:pt>
                      <c:pt idx="1602">
                        <c:v>-5.7490000000000236</c:v>
                      </c:pt>
                      <c:pt idx="1603">
                        <c:v>-741.74800000000141</c:v>
                      </c:pt>
                      <c:pt idx="1604">
                        <c:v>27.557999999999993</c:v>
                      </c:pt>
                      <c:pt idx="1605">
                        <c:v>-477.25399999999991</c:v>
                      </c:pt>
                      <c:pt idx="1606">
                        <c:v>12526.134399999981</c:v>
                      </c:pt>
                      <c:pt idx="1607">
                        <c:v>-1088.5203999999976</c:v>
                      </c:pt>
                      <c:pt idx="1608">
                        <c:v>-300.52000000000044</c:v>
                      </c:pt>
                      <c:pt idx="1609">
                        <c:v>-861.86999999999989</c:v>
                      </c:pt>
                      <c:pt idx="1610">
                        <c:v>267.88600000000042</c:v>
                      </c:pt>
                      <c:pt idx="1611">
                        <c:v>-262.17000000000007</c:v>
                      </c:pt>
                      <c:pt idx="1612">
                        <c:v>-114.26599999999962</c:v>
                      </c:pt>
                      <c:pt idx="1613">
                        <c:v>1764.6100000000006</c:v>
                      </c:pt>
                      <c:pt idx="1614">
                        <c:v>-12629.059999999998</c:v>
                      </c:pt>
                      <c:pt idx="1615">
                        <c:v>-239.45919999999933</c:v>
                      </c:pt>
                      <c:pt idx="1616">
                        <c:v>1868.4120000000003</c:v>
                      </c:pt>
                      <c:pt idx="1617">
                        <c:v>794.53000000000065</c:v>
                      </c:pt>
                      <c:pt idx="1618">
                        <c:v>-241.75199999999995</c:v>
                      </c:pt>
                      <c:pt idx="1619">
                        <c:v>4315.635000000002</c:v>
                      </c:pt>
                      <c:pt idx="1620">
                        <c:v>11.111999999999995</c:v>
                      </c:pt>
                      <c:pt idx="1621">
                        <c:v>-465.46719999999914</c:v>
                      </c:pt>
                      <c:pt idx="1622">
                        <c:v>78.582499999999982</c:v>
                      </c:pt>
                      <c:pt idx="1623">
                        <c:v>-75.952999999999975</c:v>
                      </c:pt>
                      <c:pt idx="1624">
                        <c:v>322.64999999999964</c:v>
                      </c:pt>
                      <c:pt idx="1625">
                        <c:v>-520.52999999999884</c:v>
                      </c:pt>
                      <c:pt idx="1626">
                        <c:v>439.04599999999846</c:v>
                      </c:pt>
                      <c:pt idx="1627">
                        <c:v>3.0605000000000473</c:v>
                      </c:pt>
                      <c:pt idx="1628">
                        <c:v>114.25000000000091</c:v>
                      </c:pt>
                      <c:pt idx="1629">
                        <c:v>-520.52000000000044</c:v>
                      </c:pt>
                      <c:pt idx="1630">
                        <c:v>496.94899999999961</c:v>
                      </c:pt>
                      <c:pt idx="1631">
                        <c:v>-274.64199999999983</c:v>
                      </c:pt>
                      <c:pt idx="1632">
                        <c:v>-535.29000000000087</c:v>
                      </c:pt>
                      <c:pt idx="1633">
                        <c:v>736.03279999999904</c:v>
                      </c:pt>
                      <c:pt idx="1634">
                        <c:v>-3285.8935999999958</c:v>
                      </c:pt>
                      <c:pt idx="1635">
                        <c:v>-69.730999999999767</c:v>
                      </c:pt>
                      <c:pt idx="1636">
                        <c:v>72.133200000000215</c:v>
                      </c:pt>
                      <c:pt idx="1637">
                        <c:v>-613.69000000000051</c:v>
                      </c:pt>
                      <c:pt idx="1638">
                        <c:v>5243.1508999999933</c:v>
                      </c:pt>
                      <c:pt idx="1639">
                        <c:v>48.175999999999931</c:v>
                      </c:pt>
                      <c:pt idx="1640">
                        <c:v>-112.84879999999998</c:v>
                      </c:pt>
                      <c:pt idx="1641">
                        <c:v>308.49000000000069</c:v>
                      </c:pt>
                      <c:pt idx="1642">
                        <c:v>-470.89400000000114</c:v>
                      </c:pt>
                      <c:pt idx="1643">
                        <c:v>5772.7343999999939</c:v>
                      </c:pt>
                      <c:pt idx="1644">
                        <c:v>-1563.5320000000065</c:v>
                      </c:pt>
                      <c:pt idx="1645">
                        <c:v>-38.327999999999975</c:v>
                      </c:pt>
                      <c:pt idx="1646">
                        <c:v>-813.73000000000138</c:v>
                      </c:pt>
                      <c:pt idx="1647">
                        <c:v>-1297.336000000003</c:v>
                      </c:pt>
                      <c:pt idx="1648">
                        <c:v>513.76700000000164</c:v>
                      </c:pt>
                      <c:pt idx="1649">
                        <c:v>524.73800000000028</c:v>
                      </c:pt>
                      <c:pt idx="1650">
                        <c:v>326.07800000000134</c:v>
                      </c:pt>
                      <c:pt idx="1651">
                        <c:v>684.6929999999993</c:v>
                      </c:pt>
                      <c:pt idx="1652">
                        <c:v>641.14160000000084</c:v>
                      </c:pt>
                      <c:pt idx="1653">
                        <c:v>-37.520799999999781</c:v>
                      </c:pt>
                      <c:pt idx="1654">
                        <c:v>347.35449999999992</c:v>
                      </c:pt>
                      <c:pt idx="1655">
                        <c:v>130.54079999999999</c:v>
                      </c:pt>
                      <c:pt idx="1656">
                        <c:v>2930.7235000000001</c:v>
                      </c:pt>
                      <c:pt idx="1657">
                        <c:v>571.84999999999945</c:v>
                      </c:pt>
                      <c:pt idx="1658">
                        <c:v>-405.91199999999844</c:v>
                      </c:pt>
                      <c:pt idx="1659">
                        <c:v>243.61599999999999</c:v>
                      </c:pt>
                      <c:pt idx="1660">
                        <c:v>-202.48749999999973</c:v>
                      </c:pt>
                      <c:pt idx="1661">
                        <c:v>646.72059999999692</c:v>
                      </c:pt>
                      <c:pt idx="1662">
                        <c:v>882.10639999999694</c:v>
                      </c:pt>
                      <c:pt idx="1663">
                        <c:v>3587.1500000000015</c:v>
                      </c:pt>
                      <c:pt idx="1664">
                        <c:v>-13.456000000000017</c:v>
                      </c:pt>
                      <c:pt idx="1665">
                        <c:v>-922.30999999999949</c:v>
                      </c:pt>
                      <c:pt idx="1666">
                        <c:v>-534.7699999999968</c:v>
                      </c:pt>
                      <c:pt idx="1667">
                        <c:v>-27.403999999999996</c:v>
                      </c:pt>
                      <c:pt idx="1668">
                        <c:v>-160.7815999999998</c:v>
                      </c:pt>
                      <c:pt idx="1669">
                        <c:v>129.84119999999984</c:v>
                      </c:pt>
                      <c:pt idx="1670">
                        <c:v>-93.679999999999382</c:v>
                      </c:pt>
                      <c:pt idx="1671">
                        <c:v>-247.50749999999971</c:v>
                      </c:pt>
                      <c:pt idx="1672">
                        <c:v>-13.24799999999999</c:v>
                      </c:pt>
                      <c:pt idx="1673">
                        <c:v>245.42399999999975</c:v>
                      </c:pt>
                      <c:pt idx="1674">
                        <c:v>-1388.9565000000075</c:v>
                      </c:pt>
                      <c:pt idx="1675">
                        <c:v>-257.98900000000003</c:v>
                      </c:pt>
                      <c:pt idx="1676">
                        <c:v>114.33360000000084</c:v>
                      </c:pt>
                      <c:pt idx="1677">
                        <c:v>-235.98900000000003</c:v>
                      </c:pt>
                      <c:pt idx="1678">
                        <c:v>357.89199999999983</c:v>
                      </c:pt>
                      <c:pt idx="1679">
                        <c:v>-69.613600000000019</c:v>
                      </c:pt>
                      <c:pt idx="1680">
                        <c:v>3739.8389999999999</c:v>
                      </c:pt>
                      <c:pt idx="1681">
                        <c:v>-3846.8499999999985</c:v>
                      </c:pt>
                      <c:pt idx="1682">
                        <c:v>-812.10050000000047</c:v>
                      </c:pt>
                      <c:pt idx="1683">
                        <c:v>203.47799999999961</c:v>
                      </c:pt>
                      <c:pt idx="1684">
                        <c:v>-830.33800000000065</c:v>
                      </c:pt>
                      <c:pt idx="1685">
                        <c:v>172.87599999999975</c:v>
                      </c:pt>
                      <c:pt idx="1686">
                        <c:v>-182.84999999999991</c:v>
                      </c:pt>
                      <c:pt idx="1687">
                        <c:v>1194.7099999999955</c:v>
                      </c:pt>
                      <c:pt idx="1688">
                        <c:v>792.9900000000016</c:v>
                      </c:pt>
                      <c:pt idx="1689">
                        <c:v>-2009.9472000000023</c:v>
                      </c:pt>
                      <c:pt idx="1690">
                        <c:v>265.10999999999967</c:v>
                      </c:pt>
                      <c:pt idx="1691">
                        <c:v>3584.5699999999997</c:v>
                      </c:pt>
                      <c:pt idx="1692">
                        <c:v>-333.70599999999831</c:v>
                      </c:pt>
                      <c:pt idx="1693">
                        <c:v>-71.397999999999683</c:v>
                      </c:pt>
                      <c:pt idx="1694">
                        <c:v>212.28240000000005</c:v>
                      </c:pt>
                      <c:pt idx="1695">
                        <c:v>-953.95000000000073</c:v>
                      </c:pt>
                      <c:pt idx="1696">
                        <c:v>2419.6699999999983</c:v>
                      </c:pt>
                      <c:pt idx="1697">
                        <c:v>1178.764000000001</c:v>
                      </c:pt>
                      <c:pt idx="1698">
                        <c:v>304.71300000000019</c:v>
                      </c:pt>
                      <c:pt idx="1699">
                        <c:v>664.44440000000031</c:v>
                      </c:pt>
                      <c:pt idx="1700">
                        <c:v>-1223.5999999999985</c:v>
                      </c:pt>
                      <c:pt idx="1701">
                        <c:v>-1279.4399999999987</c:v>
                      </c:pt>
                      <c:pt idx="1702">
                        <c:v>407.6247999999996</c:v>
                      </c:pt>
                      <c:pt idx="1703">
                        <c:v>-27.550499999999829</c:v>
                      </c:pt>
                      <c:pt idx="1704">
                        <c:v>5236.0279999999912</c:v>
                      </c:pt>
                      <c:pt idx="1705">
                        <c:v>-652.91399999999885</c:v>
                      </c:pt>
                      <c:pt idx="1706">
                        <c:v>-393.4348</c:v>
                      </c:pt>
                      <c:pt idx="1707">
                        <c:v>-314.40880000000016</c:v>
                      </c:pt>
                      <c:pt idx="1708">
                        <c:v>188.00480000000061</c:v>
                      </c:pt>
                      <c:pt idx="1709">
                        <c:v>9.3969999999999914</c:v>
                      </c:pt>
                      <c:pt idx="1710">
                        <c:v>-229.80919999999969</c:v>
                      </c:pt>
                      <c:pt idx="1711">
                        <c:v>-605.39199999999983</c:v>
                      </c:pt>
                      <c:pt idx="1712">
                        <c:v>128.05200000000013</c:v>
                      </c:pt>
                      <c:pt idx="1713">
                        <c:v>-1489.630799999999</c:v>
                      </c:pt>
                      <c:pt idx="1714">
                        <c:v>-4261.739999999998</c:v>
                      </c:pt>
                      <c:pt idx="1715">
                        <c:v>-587.09500000000116</c:v>
                      </c:pt>
                      <c:pt idx="1716">
                        <c:v>442.06900000000041</c:v>
                      </c:pt>
                      <c:pt idx="1717">
                        <c:v>-2995.9200000000019</c:v>
                      </c:pt>
                      <c:pt idx="1718">
                        <c:v>-30.191199999999299</c:v>
                      </c:pt>
                      <c:pt idx="1719">
                        <c:v>698.8119999999999</c:v>
                      </c:pt>
                      <c:pt idx="1720">
                        <c:v>-321.40900000000011</c:v>
                      </c:pt>
                      <c:pt idx="1721">
                        <c:v>151.20899999999983</c:v>
                      </c:pt>
                      <c:pt idx="1722">
                        <c:v>20.402000000000044</c:v>
                      </c:pt>
                      <c:pt idx="1723">
                        <c:v>-60.667500000000018</c:v>
                      </c:pt>
                      <c:pt idx="1724">
                        <c:v>420.22999999999911</c:v>
                      </c:pt>
                      <c:pt idx="1725">
                        <c:v>-5556.5</c:v>
                      </c:pt>
                      <c:pt idx="1726">
                        <c:v>-132.81999999999994</c:v>
                      </c:pt>
                      <c:pt idx="1727">
                        <c:v>-148.01119999999992</c:v>
                      </c:pt>
                      <c:pt idx="1728">
                        <c:v>-1622.4726999999948</c:v>
                      </c:pt>
                      <c:pt idx="1729">
                        <c:v>-1087.0450000000001</c:v>
                      </c:pt>
                      <c:pt idx="1730">
                        <c:v>429.71049999999923</c:v>
                      </c:pt>
                      <c:pt idx="1731">
                        <c:v>227.2148000000002</c:v>
                      </c:pt>
                      <c:pt idx="1732">
                        <c:v>91.430499999994936</c:v>
                      </c:pt>
                      <c:pt idx="1733">
                        <c:v>646.13299999999799</c:v>
                      </c:pt>
                      <c:pt idx="1734">
                        <c:v>1516.862799999999</c:v>
                      </c:pt>
                      <c:pt idx="1735">
                        <c:v>816.66000000000076</c:v>
                      </c:pt>
                      <c:pt idx="1736">
                        <c:v>33.495000000000118</c:v>
                      </c:pt>
                      <c:pt idx="1737">
                        <c:v>109.02000000000021</c:v>
                      </c:pt>
                      <c:pt idx="1738">
                        <c:v>464.5280000000057</c:v>
                      </c:pt>
                      <c:pt idx="1739">
                        <c:v>-716.94000000000051</c:v>
                      </c:pt>
                      <c:pt idx="1740">
                        <c:v>-206.29680000000008</c:v>
                      </c:pt>
                      <c:pt idx="1741">
                        <c:v>222.51000000000022</c:v>
                      </c:pt>
                      <c:pt idx="1742">
                        <c:v>-168.61640000000034</c:v>
                      </c:pt>
                      <c:pt idx="1743">
                        <c:v>-23.934999999999945</c:v>
                      </c:pt>
                      <c:pt idx="1744">
                        <c:v>58.478999999999814</c:v>
                      </c:pt>
                      <c:pt idx="1745">
                        <c:v>-88.988499999999931</c:v>
                      </c:pt>
                      <c:pt idx="1746">
                        <c:v>35.93320000000017</c:v>
                      </c:pt>
                      <c:pt idx="1747">
                        <c:v>-5150.7339999999895</c:v>
                      </c:pt>
                      <c:pt idx="1748">
                        <c:v>-479.55699999999979</c:v>
                      </c:pt>
                      <c:pt idx="1749">
                        <c:v>40.674800000000005</c:v>
                      </c:pt>
                      <c:pt idx="1750">
                        <c:v>-522.57599999999911</c:v>
                      </c:pt>
                      <c:pt idx="1751">
                        <c:v>386.42159999999967</c:v>
                      </c:pt>
                      <c:pt idx="1752">
                        <c:v>505.86000000000058</c:v>
                      </c:pt>
                      <c:pt idx="1753">
                        <c:v>-1254.5699999999997</c:v>
                      </c:pt>
                      <c:pt idx="1754">
                        <c:v>117.36999999999989</c:v>
                      </c:pt>
                      <c:pt idx="1755">
                        <c:v>-5.4230000000000018</c:v>
                      </c:pt>
                      <c:pt idx="1756">
                        <c:v>-4916.7320000000036</c:v>
                      </c:pt>
                      <c:pt idx="1757">
                        <c:v>-182.89270000000033</c:v>
                      </c:pt>
                      <c:pt idx="1758">
                        <c:v>-124.78600000000006</c:v>
                      </c:pt>
                      <c:pt idx="1759">
                        <c:v>677.04</c:v>
                      </c:pt>
                      <c:pt idx="1760">
                        <c:v>-779.04799999999886</c:v>
                      </c:pt>
                      <c:pt idx="1761">
                        <c:v>749.76749999999993</c:v>
                      </c:pt>
                      <c:pt idx="1762">
                        <c:v>-494.6268</c:v>
                      </c:pt>
                      <c:pt idx="1763">
                        <c:v>893.67000000000007</c:v>
                      </c:pt>
                      <c:pt idx="1764">
                        <c:v>-169.39999999999986</c:v>
                      </c:pt>
                      <c:pt idx="1765">
                        <c:v>4.930000000000291</c:v>
                      </c:pt>
                      <c:pt idx="1766">
                        <c:v>-322.24200000000565</c:v>
                      </c:pt>
                      <c:pt idx="1767">
                        <c:v>2646.9939999999988</c:v>
                      </c:pt>
                      <c:pt idx="1768">
                        <c:v>-154.73999999999978</c:v>
                      </c:pt>
                      <c:pt idx="1769">
                        <c:v>-1519.75</c:v>
                      </c:pt>
                      <c:pt idx="1770">
                        <c:v>-747.94520000000011</c:v>
                      </c:pt>
                      <c:pt idx="1771">
                        <c:v>-228.65700000000015</c:v>
                      </c:pt>
                      <c:pt idx="1772">
                        <c:v>-544.91049999999996</c:v>
                      </c:pt>
                      <c:pt idx="1773">
                        <c:v>461.54000000000087</c:v>
                      </c:pt>
                      <c:pt idx="1774">
                        <c:v>50.269999999999982</c:v>
                      </c:pt>
                      <c:pt idx="1775">
                        <c:v>-837.3700000000008</c:v>
                      </c:pt>
                      <c:pt idx="1776">
                        <c:v>1348.3887999999988</c:v>
                      </c:pt>
                      <c:pt idx="1777">
                        <c:v>338.3801999999996</c:v>
                      </c:pt>
                      <c:pt idx="1778">
                        <c:v>-91.239999999999782</c:v>
                      </c:pt>
                      <c:pt idx="1779">
                        <c:v>-16047.894</c:v>
                      </c:pt>
                      <c:pt idx="1780">
                        <c:v>-2027.474000000002</c:v>
                      </c:pt>
                      <c:pt idx="1781">
                        <c:v>602.49299999999857</c:v>
                      </c:pt>
                      <c:pt idx="1782">
                        <c:v>8989.5451999999932</c:v>
                      </c:pt>
                      <c:pt idx="1783">
                        <c:v>-255.25849999999991</c:v>
                      </c:pt>
                      <c:pt idx="1784">
                        <c:v>45.320000000000164</c:v>
                      </c:pt>
                      <c:pt idx="1785">
                        <c:v>-2464.6111999999994</c:v>
                      </c:pt>
                      <c:pt idx="1786">
                        <c:v>113.36399999999958</c:v>
                      </c:pt>
                      <c:pt idx="1787">
                        <c:v>95.891500000000178</c:v>
                      </c:pt>
                      <c:pt idx="1788">
                        <c:v>-113.13999999999942</c:v>
                      </c:pt>
                      <c:pt idx="1789">
                        <c:v>-2115.11</c:v>
                      </c:pt>
                      <c:pt idx="1790">
                        <c:v>-3395.8300000000017</c:v>
                      </c:pt>
                      <c:pt idx="1791">
                        <c:v>-2133.8824999999997</c:v>
                      </c:pt>
                      <c:pt idx="1792">
                        <c:v>332.17799999999943</c:v>
                      </c:pt>
                      <c:pt idx="1793">
                        <c:v>-2498.8796000000002</c:v>
                      </c:pt>
                      <c:pt idx="1794">
                        <c:v>504.42800000000079</c:v>
                      </c:pt>
                      <c:pt idx="1795">
                        <c:v>416.98900000000094</c:v>
                      </c:pt>
                      <c:pt idx="1796">
                        <c:v>3128.75</c:v>
                      </c:pt>
                      <c:pt idx="1797">
                        <c:v>142.77880000000005</c:v>
                      </c:pt>
                      <c:pt idx="1798">
                        <c:v>353.01799999999957</c:v>
                      </c:pt>
                      <c:pt idx="1799">
                        <c:v>534.41360000000077</c:v>
                      </c:pt>
                    </c:numCache>
                  </c:numRef>
                </c:yVal>
                <c:smooth val="0"/>
                <c:extLst>
                  <c:ext xmlns:c16="http://schemas.microsoft.com/office/drawing/2014/chart" uri="{C3380CC4-5D6E-409C-BE32-E72D297353CC}">
                    <c16:uniqueId val="{00000000-E35B-4F93-BA11-C04FF75C2638}"/>
                  </c:ext>
                </c:extLst>
              </c15:ser>
            </c15:filteredScatterSeries>
          </c:ext>
        </c:extLst>
      </c:scatterChart>
      <c:valAx>
        <c:axId val="17897912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338800"/>
        <c:crosses val="autoZero"/>
        <c:crossBetween val="midCat"/>
      </c:valAx>
      <c:valAx>
        <c:axId val="1776338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979126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a:t>
            </a:r>
            <a:r>
              <a:rPr lang="en-US" baseline="0"/>
              <a:t> V profit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c:f>
              <c:strCache>
                <c:ptCount val="1"/>
                <c:pt idx="0">
                  <c:v>Sum of Revenue</c:v>
                </c:pt>
              </c:strCache>
            </c:strRef>
          </c:tx>
          <c:spPr>
            <a:ln w="28575" cap="rnd">
              <a:solidFill>
                <a:schemeClr val="accent1"/>
              </a:solidFill>
              <a:round/>
            </a:ln>
            <a:effectLst/>
          </c:spPr>
          <c:marker>
            <c:symbol val="none"/>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\$#,##0.00</c:formatCode>
                <c:ptCount val="12"/>
                <c:pt idx="0">
                  <c:v>2261555.0277</c:v>
                </c:pt>
                <c:pt idx="1">
                  <c:v>3735109.8526999997</c:v>
                </c:pt>
                <c:pt idx="2">
                  <c:v>2434469.4039000012</c:v>
                </c:pt>
                <c:pt idx="3">
                  <c:v>2507832.9321000008</c:v>
                </c:pt>
                <c:pt idx="4">
                  <c:v>2964457.9572000001</c:v>
                </c:pt>
                <c:pt idx="5">
                  <c:v>3238532.7362999995</c:v>
                </c:pt>
                <c:pt idx="6">
                  <c:v>3868417.5375000006</c:v>
                </c:pt>
                <c:pt idx="7">
                  <c:v>3736312.0276999972</c:v>
                </c:pt>
                <c:pt idx="8">
                  <c:v>2797273.5727999993</c:v>
                </c:pt>
                <c:pt idx="9">
                  <c:v>2427908.5826000003</c:v>
                </c:pt>
                <c:pt idx="10">
                  <c:v>1872461.5988999999</c:v>
                </c:pt>
                <c:pt idx="11">
                  <c:v>1939632.9330000011</c:v>
                </c:pt>
              </c:numCache>
            </c:numRef>
          </c:val>
          <c:smooth val="0"/>
          <c:extLst>
            <c:ext xmlns:c16="http://schemas.microsoft.com/office/drawing/2014/chart" uri="{C3380CC4-5D6E-409C-BE32-E72D297353CC}">
              <c16:uniqueId val="{00000000-6725-4EC3-BD35-01E9303CE0B0}"/>
            </c:ext>
          </c:extLst>
        </c:ser>
        <c:ser>
          <c:idx val="1"/>
          <c:order val="1"/>
          <c:tx>
            <c:strRef>
              <c:f>Sheet4!$C$3</c:f>
              <c:strCache>
                <c:ptCount val="1"/>
                <c:pt idx="0">
                  <c:v>Sum of Profit</c:v>
                </c:pt>
              </c:strCache>
            </c:strRef>
          </c:tx>
          <c:spPr>
            <a:ln w="28575" cap="rnd">
              <a:solidFill>
                <a:schemeClr val="accent2"/>
              </a:solidFill>
              <a:round/>
            </a:ln>
            <a:effectLst/>
          </c:spPr>
          <c:marker>
            <c:symbol val="none"/>
          </c:marker>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Sheet4!$C$4:$C$16</c:f>
              <c:numCache>
                <c:formatCode>\$#,##0.00</c:formatCode>
                <c:ptCount val="12"/>
                <c:pt idx="0">
                  <c:v>984844.74770000007</c:v>
                </c:pt>
                <c:pt idx="1">
                  <c:v>1787748.5427000006</c:v>
                </c:pt>
                <c:pt idx="2">
                  <c:v>1065665.2538999994</c:v>
                </c:pt>
                <c:pt idx="3">
                  <c:v>1042382.0720999996</c:v>
                </c:pt>
                <c:pt idx="4">
                  <c:v>1343213.6371999998</c:v>
                </c:pt>
                <c:pt idx="5">
                  <c:v>1500479.1862999997</c:v>
                </c:pt>
                <c:pt idx="6">
                  <c:v>1794221.2175000005</c:v>
                </c:pt>
                <c:pt idx="7">
                  <c:v>1701832.7377000011</c:v>
                </c:pt>
                <c:pt idx="8">
                  <c:v>1283481.9128000003</c:v>
                </c:pt>
                <c:pt idx="9">
                  <c:v>1155349.1126000001</c:v>
                </c:pt>
                <c:pt idx="10">
                  <c:v>880957.34890000022</c:v>
                </c:pt>
                <c:pt idx="11">
                  <c:v>861979.70300000033</c:v>
                </c:pt>
              </c:numCache>
            </c:numRef>
          </c:val>
          <c:smooth val="0"/>
          <c:extLst>
            <c:ext xmlns:c16="http://schemas.microsoft.com/office/drawing/2014/chart" uri="{C3380CC4-5D6E-409C-BE32-E72D297353CC}">
              <c16:uniqueId val="{00000001-6725-4EC3-BD35-01E9303CE0B0}"/>
            </c:ext>
          </c:extLst>
        </c:ser>
        <c:dLbls>
          <c:showLegendKey val="0"/>
          <c:showVal val="0"/>
          <c:showCatName val="0"/>
          <c:showSerName val="0"/>
          <c:showPercent val="0"/>
          <c:showBubbleSize val="0"/>
        </c:dLbls>
        <c:smooth val="0"/>
        <c:axId val="302163056"/>
        <c:axId val="1598411248"/>
      </c:lineChart>
      <c:catAx>
        <c:axId val="3021630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411248"/>
        <c:crosses val="autoZero"/>
        <c:auto val="1"/>
        <c:lblAlgn val="ctr"/>
        <c:lblOffset val="100"/>
        <c:noMultiLvlLbl val="0"/>
      </c:catAx>
      <c:valAx>
        <c:axId val="15984112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6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Perfomance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Sheet4!$B$26</c:f>
              <c:strCache>
                <c:ptCount val="1"/>
                <c:pt idx="0">
                  <c:v>Sum of Profit</c:v>
                </c:pt>
              </c:strCache>
            </c:strRef>
          </c:tx>
          <c:spPr>
            <a:solidFill>
              <a:schemeClr val="accent1"/>
            </a:solidFill>
            <a:ln>
              <a:noFill/>
            </a:ln>
            <a:effectLst/>
          </c:spPr>
          <c:invertIfNegative val="0"/>
          <c:cat>
            <c:strRef>
              <c:f>Sheet4!$A$27:$A$35</c:f>
              <c:strCache>
                <c:ptCount val="8"/>
                <c:pt idx="0">
                  <c:v>USA</c:v>
                </c:pt>
                <c:pt idx="1">
                  <c:v>Canada</c:v>
                </c:pt>
                <c:pt idx="2">
                  <c:v>Australia</c:v>
                </c:pt>
                <c:pt idx="3">
                  <c:v>Singapore</c:v>
                </c:pt>
                <c:pt idx="4">
                  <c:v>Germany</c:v>
                </c:pt>
                <c:pt idx="5">
                  <c:v>France</c:v>
                </c:pt>
                <c:pt idx="6">
                  <c:v>United Kingdom</c:v>
                </c:pt>
                <c:pt idx="7">
                  <c:v>Japan</c:v>
                </c:pt>
              </c:strCache>
            </c:strRef>
          </c:cat>
          <c:val>
            <c:numRef>
              <c:f>Sheet4!$B$27:$B$35</c:f>
              <c:numCache>
                <c:formatCode>\$#,##0.00</c:formatCode>
                <c:ptCount val="8"/>
                <c:pt idx="0">
                  <c:v>4528371.2182999998</c:v>
                </c:pt>
                <c:pt idx="1">
                  <c:v>4392004.3056999985</c:v>
                </c:pt>
                <c:pt idx="2">
                  <c:v>1451565.9894000001</c:v>
                </c:pt>
                <c:pt idx="3">
                  <c:v>1184035.9095000005</c:v>
                </c:pt>
                <c:pt idx="4">
                  <c:v>1092287.3414</c:v>
                </c:pt>
                <c:pt idx="5">
                  <c:v>1053010.3154</c:v>
                </c:pt>
                <c:pt idx="6">
                  <c:v>1035814.3818999999</c:v>
                </c:pt>
                <c:pt idx="7">
                  <c:v>665066.01079999981</c:v>
                </c:pt>
              </c:numCache>
            </c:numRef>
          </c:val>
          <c:extLst>
            <c:ext xmlns:c16="http://schemas.microsoft.com/office/drawing/2014/chart" uri="{C3380CC4-5D6E-409C-BE32-E72D297353CC}">
              <c16:uniqueId val="{00000000-C502-475F-BB0C-EEBBCF1AAEAC}"/>
            </c:ext>
          </c:extLst>
        </c:ser>
        <c:ser>
          <c:idx val="1"/>
          <c:order val="1"/>
          <c:tx>
            <c:strRef>
              <c:f>Sheet4!$C$26</c:f>
              <c:strCache>
                <c:ptCount val="1"/>
                <c:pt idx="0">
                  <c:v>Sum of Revenue</c:v>
                </c:pt>
              </c:strCache>
            </c:strRef>
          </c:tx>
          <c:spPr>
            <a:solidFill>
              <a:schemeClr val="accent2"/>
            </a:solidFill>
            <a:ln>
              <a:noFill/>
            </a:ln>
            <a:effectLst/>
          </c:spPr>
          <c:invertIfNegative val="0"/>
          <c:cat>
            <c:strRef>
              <c:f>Sheet4!$A$27:$A$35</c:f>
              <c:strCache>
                <c:ptCount val="8"/>
                <c:pt idx="0">
                  <c:v>USA</c:v>
                </c:pt>
                <c:pt idx="1">
                  <c:v>Canada</c:v>
                </c:pt>
                <c:pt idx="2">
                  <c:v>Australia</c:v>
                </c:pt>
                <c:pt idx="3">
                  <c:v>Singapore</c:v>
                </c:pt>
                <c:pt idx="4">
                  <c:v>Germany</c:v>
                </c:pt>
                <c:pt idx="5">
                  <c:v>France</c:v>
                </c:pt>
                <c:pt idx="6">
                  <c:v>United Kingdom</c:v>
                </c:pt>
                <c:pt idx="7">
                  <c:v>Japan</c:v>
                </c:pt>
              </c:strCache>
            </c:strRef>
          </c:cat>
          <c:val>
            <c:numRef>
              <c:f>Sheet4!$C$27:$C$35</c:f>
              <c:numCache>
                <c:formatCode>\$#,##0.00</c:formatCode>
                <c:ptCount val="8"/>
                <c:pt idx="0">
                  <c:v>9886828.6083000097</c:v>
                </c:pt>
                <c:pt idx="1">
                  <c:v>9707969.7757000085</c:v>
                </c:pt>
                <c:pt idx="2">
                  <c:v>2965447.0593999983</c:v>
                </c:pt>
                <c:pt idx="3">
                  <c:v>2604699.1394999996</c:v>
                </c:pt>
                <c:pt idx="4">
                  <c:v>2316995.3614000008</c:v>
                </c:pt>
                <c:pt idx="5">
                  <c:v>2363996.7054000008</c:v>
                </c:pt>
                <c:pt idx="6">
                  <c:v>2306856.2119000014</c:v>
                </c:pt>
                <c:pt idx="7">
                  <c:v>1631171.3007999992</c:v>
                </c:pt>
              </c:numCache>
            </c:numRef>
          </c:val>
          <c:extLst>
            <c:ext xmlns:c16="http://schemas.microsoft.com/office/drawing/2014/chart" uri="{C3380CC4-5D6E-409C-BE32-E72D297353CC}">
              <c16:uniqueId val="{00000001-C502-475F-BB0C-EEBBCF1AAEAC}"/>
            </c:ext>
          </c:extLst>
        </c:ser>
        <c:dLbls>
          <c:showLegendKey val="0"/>
          <c:showVal val="0"/>
          <c:showCatName val="0"/>
          <c:showSerName val="0"/>
          <c:showPercent val="0"/>
          <c:showBubbleSize val="0"/>
        </c:dLbls>
        <c:gapWidth val="219"/>
        <c:overlap val="-27"/>
        <c:axId val="1598010160"/>
        <c:axId val="1598378608"/>
      </c:barChart>
      <c:catAx>
        <c:axId val="1598010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78608"/>
        <c:crosses val="autoZero"/>
        <c:auto val="1"/>
        <c:lblAlgn val="ctr"/>
        <c:lblOffset val="100"/>
        <c:noMultiLvlLbl val="0"/>
      </c:catAx>
      <c:valAx>
        <c:axId val="159837860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010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Selling</a:t>
            </a:r>
            <a:r>
              <a:rPr lang="en-US" baseline="0"/>
              <a:t>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Sheet4!$B$41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Sheet4!$A$42:$A$51</c:f>
              <c:strCache>
                <c:ptCount val="9"/>
                <c:pt idx="0">
                  <c:v>Office Bundle</c:v>
                </c:pt>
                <c:pt idx="1">
                  <c:v>Device Package</c:v>
                </c:pt>
                <c:pt idx="2">
                  <c:v>Implementation</c:v>
                </c:pt>
                <c:pt idx="3">
                  <c:v>Standard Support</c:v>
                </c:pt>
                <c:pt idx="4">
                  <c:v>Consulting</c:v>
                </c:pt>
                <c:pt idx="5">
                  <c:v>Premium Support</c:v>
                </c:pt>
                <c:pt idx="6">
                  <c:v>Cloud Platform</c:v>
                </c:pt>
                <c:pt idx="7">
                  <c:v>Security Package</c:v>
                </c:pt>
                <c:pt idx="8">
                  <c:v>Analytics Suite</c:v>
                </c:pt>
              </c:strCache>
            </c:strRef>
          </c:cat>
          <c:val>
            <c:numRef>
              <c:f>Sheet4!$B$42:$B$51</c:f>
              <c:numCache>
                <c:formatCode>General</c:formatCode>
                <c:ptCount val="9"/>
                <c:pt idx="0">
                  <c:v>237</c:v>
                </c:pt>
                <c:pt idx="1">
                  <c:v>232</c:v>
                </c:pt>
                <c:pt idx="2">
                  <c:v>218</c:v>
                </c:pt>
                <c:pt idx="3">
                  <c:v>212</c:v>
                </c:pt>
                <c:pt idx="4">
                  <c:v>211</c:v>
                </c:pt>
                <c:pt idx="5">
                  <c:v>210</c:v>
                </c:pt>
                <c:pt idx="6">
                  <c:v>166</c:v>
                </c:pt>
                <c:pt idx="7">
                  <c:v>163</c:v>
                </c:pt>
                <c:pt idx="8">
                  <c:v>151</c:v>
                </c:pt>
              </c:numCache>
            </c:numRef>
          </c:val>
          <c:extLst>
            <c:ext xmlns:c16="http://schemas.microsoft.com/office/drawing/2014/chart" uri="{C3380CC4-5D6E-409C-BE32-E72D297353CC}">
              <c16:uniqueId val="{00000000-A235-4A11-9FB5-17BA4102CF77}"/>
            </c:ext>
          </c:extLst>
        </c:ser>
        <c:dLbls>
          <c:dLblPos val="outEnd"/>
          <c:showLegendKey val="0"/>
          <c:showVal val="1"/>
          <c:showCatName val="0"/>
          <c:showSerName val="0"/>
          <c:showPercent val="0"/>
          <c:showBubbleSize val="0"/>
        </c:dLbls>
        <c:gapWidth val="182"/>
        <c:axId val="57930288"/>
        <c:axId val="1598379088"/>
      </c:barChart>
      <c:catAx>
        <c:axId val="579302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79088"/>
        <c:crosses val="autoZero"/>
        <c:auto val="1"/>
        <c:lblAlgn val="ctr"/>
        <c:lblOffset val="100"/>
        <c:noMultiLvlLbl val="0"/>
      </c:catAx>
      <c:valAx>
        <c:axId val="15983790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30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a:t>
            </a:r>
            <a:r>
              <a:rPr lang="en-US" baseline="0"/>
              <a:t> Perfomance by profit mirgin%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Sheet4!$B$57</c:f>
              <c:strCache>
                <c:ptCount val="1"/>
                <c:pt idx="0">
                  <c:v>Total</c:v>
                </c:pt>
              </c:strCache>
            </c:strRef>
          </c:tx>
          <c:spPr>
            <a:solidFill>
              <a:schemeClr val="accent1"/>
            </a:solidFill>
            <a:ln>
              <a:noFill/>
            </a:ln>
            <a:effectLst/>
          </c:spPr>
          <c:invertIfNegative val="0"/>
          <c:cat>
            <c:strRef>
              <c:f>Sheet4!$A$58:$A$61</c:f>
              <c:strCache>
                <c:ptCount val="3"/>
                <c:pt idx="0">
                  <c:v>2024</c:v>
                </c:pt>
                <c:pt idx="1">
                  <c:v>2025</c:v>
                </c:pt>
                <c:pt idx="2">
                  <c:v>2026</c:v>
                </c:pt>
              </c:strCache>
            </c:strRef>
          </c:cat>
          <c:val>
            <c:numRef>
              <c:f>Sheet4!$B$58:$B$61</c:f>
              <c:numCache>
                <c:formatCode>0.0%</c:formatCode>
                <c:ptCount val="3"/>
                <c:pt idx="0">
                  <c:v>0.40122414085720637</c:v>
                </c:pt>
                <c:pt idx="1">
                  <c:v>0.36985592234712478</c:v>
                </c:pt>
                <c:pt idx="2">
                  <c:v>0.22891993679566874</c:v>
                </c:pt>
              </c:numCache>
            </c:numRef>
          </c:val>
          <c:extLst>
            <c:ext xmlns:c16="http://schemas.microsoft.com/office/drawing/2014/chart" uri="{C3380CC4-5D6E-409C-BE32-E72D297353CC}">
              <c16:uniqueId val="{00000000-2C7A-4EE4-B06F-B26AC3C2BBE0}"/>
            </c:ext>
          </c:extLst>
        </c:ser>
        <c:dLbls>
          <c:showLegendKey val="0"/>
          <c:showVal val="0"/>
          <c:showCatName val="0"/>
          <c:showSerName val="0"/>
          <c:showPercent val="0"/>
          <c:showBubbleSize val="0"/>
        </c:dLbls>
        <c:gapWidth val="219"/>
        <c:overlap val="-27"/>
        <c:axId val="302137072"/>
        <c:axId val="1598382928"/>
      </c:barChart>
      <c:catAx>
        <c:axId val="302137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8382928"/>
        <c:crosses val="autoZero"/>
        <c:auto val="1"/>
        <c:lblAlgn val="ctr"/>
        <c:lblOffset val="100"/>
        <c:noMultiLvlLbl val="0"/>
      </c:catAx>
      <c:valAx>
        <c:axId val="159838292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137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[Finance_Pivot_Table.xlsx]Sheet4!PivotTable7</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Perfomance by profit mirgin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Sheet4!$B$75</c:f>
              <c:strCache>
                <c:ptCount val="1"/>
                <c:pt idx="0">
                  <c:v>Sum of Profit Margin %</c:v>
                </c:pt>
              </c:strCache>
            </c:strRef>
          </c:tx>
          <c:spPr>
            <a:solidFill>
              <a:schemeClr val="accent1"/>
            </a:solidFill>
            <a:ln>
              <a:noFill/>
            </a:ln>
            <a:effectLst/>
          </c:spPr>
          <c:invertIfNegative val="0"/>
          <c:cat>
            <c:strRef>
              <c:f>Sheet4!$A$76:$A$85</c:f>
              <c:strCache>
                <c:ptCount val="9"/>
                <c:pt idx="0">
                  <c:v>Analytics Suite</c:v>
                </c:pt>
                <c:pt idx="1">
                  <c:v>Cloud Platform</c:v>
                </c:pt>
                <c:pt idx="2">
                  <c:v>Consulting</c:v>
                </c:pt>
                <c:pt idx="3">
                  <c:v>Device Package</c:v>
                </c:pt>
                <c:pt idx="4">
                  <c:v>Implementation</c:v>
                </c:pt>
                <c:pt idx="5">
                  <c:v>Office Bundle</c:v>
                </c:pt>
                <c:pt idx="6">
                  <c:v>Premium Support</c:v>
                </c:pt>
                <c:pt idx="7">
                  <c:v>Security Package</c:v>
                </c:pt>
                <c:pt idx="8">
                  <c:v>Standard Support</c:v>
                </c:pt>
              </c:strCache>
            </c:strRef>
          </c:cat>
          <c:val>
            <c:numRef>
              <c:f>Sheet4!$B$76:$B$85</c:f>
              <c:numCache>
                <c:formatCode>0.0%</c:formatCode>
                <c:ptCount val="9"/>
                <c:pt idx="0">
                  <c:v>0.1435123107990034</c:v>
                </c:pt>
                <c:pt idx="1">
                  <c:v>0.11050429408971173</c:v>
                </c:pt>
                <c:pt idx="2">
                  <c:v>0.30792679326006295</c:v>
                </c:pt>
                <c:pt idx="3">
                  <c:v>5.8860223025851512E-2</c:v>
                </c:pt>
                <c:pt idx="4">
                  <c:v>0.26227741365233692</c:v>
                </c:pt>
                <c:pt idx="5">
                  <c:v>-0.12761335312783201</c:v>
                </c:pt>
                <c:pt idx="6">
                  <c:v>0.21458142282381898</c:v>
                </c:pt>
                <c:pt idx="7">
                  <c:v>2.8460273251368375E-2</c:v>
                </c:pt>
                <c:pt idx="8">
                  <c:v>1.4906222256782467E-3</c:v>
                </c:pt>
              </c:numCache>
            </c:numRef>
          </c:val>
          <c:extLst>
            <c:ext xmlns:c16="http://schemas.microsoft.com/office/drawing/2014/chart" uri="{C3380CC4-5D6E-409C-BE32-E72D297353CC}">
              <c16:uniqueId val="{00000000-66C0-4067-B938-7757597DD5A8}"/>
            </c:ext>
          </c:extLst>
        </c:ser>
        <c:ser>
          <c:idx val="1"/>
          <c:order val="1"/>
          <c:tx>
            <c:strRef>
              <c:f>Sheet4!$C$75</c:f>
              <c:strCache>
                <c:ptCount val="1"/>
                <c:pt idx="0">
                  <c:v>Sum of Revenue</c:v>
                </c:pt>
              </c:strCache>
            </c:strRef>
          </c:tx>
          <c:spPr>
            <a:solidFill>
              <a:schemeClr val="accent2"/>
            </a:solidFill>
            <a:ln>
              <a:noFill/>
            </a:ln>
            <a:effectLst/>
          </c:spPr>
          <c:invertIfNegative val="0"/>
          <c:cat>
            <c:strRef>
              <c:f>Sheet4!$A$76:$A$85</c:f>
              <c:strCache>
                <c:ptCount val="9"/>
                <c:pt idx="0">
                  <c:v>Analytics Suite</c:v>
                </c:pt>
                <c:pt idx="1">
                  <c:v>Cloud Platform</c:v>
                </c:pt>
                <c:pt idx="2">
                  <c:v>Consulting</c:v>
                </c:pt>
                <c:pt idx="3">
                  <c:v>Device Package</c:v>
                </c:pt>
                <c:pt idx="4">
                  <c:v>Implementation</c:v>
                </c:pt>
                <c:pt idx="5">
                  <c:v>Office Bundle</c:v>
                </c:pt>
                <c:pt idx="6">
                  <c:v>Premium Support</c:v>
                </c:pt>
                <c:pt idx="7">
                  <c:v>Security Package</c:v>
                </c:pt>
                <c:pt idx="8">
                  <c:v>Standard Support</c:v>
                </c:pt>
              </c:strCache>
            </c:strRef>
          </c:cat>
          <c:val>
            <c:numRef>
              <c:f>Sheet4!$C$76:$C$85</c:f>
              <c:numCache>
                <c:formatCode>0.00%</c:formatCode>
                <c:ptCount val="9"/>
                <c:pt idx="0">
                  <c:v>0.10546961825947171</c:v>
                </c:pt>
                <c:pt idx="1">
                  <c:v>7.8421591876084565E-2</c:v>
                </c:pt>
                <c:pt idx="2">
                  <c:v>0.31771071877485374</c:v>
                </c:pt>
                <c:pt idx="3">
                  <c:v>0.10649780715503823</c:v>
                </c:pt>
                <c:pt idx="4">
                  <c:v>0.22097762244576269</c:v>
                </c:pt>
                <c:pt idx="5">
                  <c:v>3.0184343489060735E-2</c:v>
                </c:pt>
                <c:pt idx="6">
                  <c:v>5.7264594400474447E-2</c:v>
                </c:pt>
                <c:pt idx="7">
                  <c:v>5.7854958506478267E-2</c:v>
                </c:pt>
                <c:pt idx="8">
                  <c:v>2.5618745092775865E-2</c:v>
                </c:pt>
              </c:numCache>
            </c:numRef>
          </c:val>
          <c:extLst>
            <c:ext xmlns:c16="http://schemas.microsoft.com/office/drawing/2014/chart" uri="{C3380CC4-5D6E-409C-BE32-E72D297353CC}">
              <c16:uniqueId val="{00000001-66C0-4067-B938-7757597DD5A8}"/>
            </c:ext>
          </c:extLst>
        </c:ser>
        <c:dLbls>
          <c:showLegendKey val="0"/>
          <c:showVal val="0"/>
          <c:showCatName val="0"/>
          <c:showSerName val="0"/>
          <c:showPercent val="0"/>
          <c:showBubbleSize val="0"/>
        </c:dLbls>
        <c:gapWidth val="219"/>
        <c:overlap val="-27"/>
        <c:axId val="1772362288"/>
        <c:axId val="1776316240"/>
      </c:barChart>
      <c:catAx>
        <c:axId val="177236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316240"/>
        <c:crosses val="autoZero"/>
        <c:auto val="1"/>
        <c:lblAlgn val="ctr"/>
        <c:lblOffset val="100"/>
        <c:noMultiLvlLbl val="0"/>
      </c:catAx>
      <c:valAx>
        <c:axId val="177631624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362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[Finance_Pivot_Table.xlsx]Sheet4!PivotTable15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Famous</a:t>
            </a:r>
            <a:r>
              <a:rPr lang="en-US" baseline="0"/>
              <a:t> Channel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Sheet4!$P$21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280-4339-97D8-94B2D34879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280-4339-97D8-94B2D34879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280-4339-97D8-94B2D34879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280-4339-97D8-94B2D34879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Sheet4!$O$22:$O$26</c:f>
              <c:strCache>
                <c:ptCount val="4"/>
                <c:pt idx="0">
                  <c:v>Direct Sales</c:v>
                </c:pt>
                <c:pt idx="1">
                  <c:v>Online</c:v>
                </c:pt>
                <c:pt idx="2">
                  <c:v>Partner</c:v>
                </c:pt>
                <c:pt idx="3">
                  <c:v>Retail</c:v>
                </c:pt>
              </c:strCache>
            </c:strRef>
          </c:cat>
          <c:val>
            <c:numRef>
              <c:f>Sheet4!$P$22:$P$26</c:f>
              <c:numCache>
                <c:formatCode>General</c:formatCode>
                <c:ptCount val="4"/>
                <c:pt idx="0">
                  <c:v>590</c:v>
                </c:pt>
                <c:pt idx="1">
                  <c:v>554</c:v>
                </c:pt>
                <c:pt idx="2">
                  <c:v>379</c:v>
                </c:pt>
                <c:pt idx="3">
                  <c:v>277</c:v>
                </c:pt>
              </c:numCache>
            </c:numRef>
          </c:val>
          <c:extLst>
            <c:ext xmlns:c16="http://schemas.microsoft.com/office/drawing/2014/chart" uri="{C3380CC4-5D6E-409C-BE32-E72D297353CC}">
              <c16:uniqueId val="{00000008-7280-4339-97D8-94B2D348790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547687</xdr:colOff>
      <xdr:row>1</xdr:row>
      <xdr:rowOff>161925</xdr:rowOff>
    </xdr:from>
    <xdr:to>
      <xdr:col>10</xdr:col>
      <xdr:colOff>319087</xdr:colOff>
      <xdr:row>17</xdr:row>
      <xdr:rowOff>9525</xdr:rowOff>
    </xdr:to>
    <xdr:graphicFrame macro="">
      <xdr:nvGraphicFramePr>
        <xdr:cNvPr id="3" name="Chart 2">
          <a:extLst>
            <a:ext uri="{FF2B5EF4-FFF2-40B4-BE49-F238E27FC236}">
              <a16:creationId xmlns:a16="http://schemas.microsoft.com/office/drawing/2014/main" id="{28531EF9-A6B1-8A5B-C0A7-B804CDA83E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509587</xdr:colOff>
      <xdr:row>19</xdr:row>
      <xdr:rowOff>76200</xdr:rowOff>
    </xdr:from>
    <xdr:to>
      <xdr:col>10</xdr:col>
      <xdr:colOff>280987</xdr:colOff>
      <xdr:row>34</xdr:row>
      <xdr:rowOff>104775</xdr:rowOff>
    </xdr:to>
    <xdr:graphicFrame macro="">
      <xdr:nvGraphicFramePr>
        <xdr:cNvPr id="4" name="Chart 3">
          <a:extLst>
            <a:ext uri="{FF2B5EF4-FFF2-40B4-BE49-F238E27FC236}">
              <a16:creationId xmlns:a16="http://schemas.microsoft.com/office/drawing/2014/main" id="{BC22008B-CB8B-7020-5BDB-255890593C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557212</xdr:colOff>
      <xdr:row>37</xdr:row>
      <xdr:rowOff>95250</xdr:rowOff>
    </xdr:from>
    <xdr:to>
      <xdr:col>10</xdr:col>
      <xdr:colOff>328612</xdr:colOff>
      <xdr:row>52</xdr:row>
      <xdr:rowOff>123825</xdr:rowOff>
    </xdr:to>
    <xdr:graphicFrame macro="">
      <xdr:nvGraphicFramePr>
        <xdr:cNvPr id="6" name="Chart 5">
          <a:extLst>
            <a:ext uri="{FF2B5EF4-FFF2-40B4-BE49-F238E27FC236}">
              <a16:creationId xmlns:a16="http://schemas.microsoft.com/office/drawing/2014/main" id="{C8792CDC-4C14-A111-EAC7-77FD724ECF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366712</xdr:colOff>
      <xdr:row>53</xdr:row>
      <xdr:rowOff>95250</xdr:rowOff>
    </xdr:from>
    <xdr:to>
      <xdr:col>10</xdr:col>
      <xdr:colOff>138112</xdr:colOff>
      <xdr:row>68</xdr:row>
      <xdr:rowOff>123825</xdr:rowOff>
    </xdr:to>
    <xdr:graphicFrame macro="">
      <xdr:nvGraphicFramePr>
        <xdr:cNvPr id="8" name="Chart 7">
          <a:extLst>
            <a:ext uri="{FF2B5EF4-FFF2-40B4-BE49-F238E27FC236}">
              <a16:creationId xmlns:a16="http://schemas.microsoft.com/office/drawing/2014/main" id="{95EC0F3A-29BE-1792-A8E4-991CFA6C7F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19</xdr:col>
      <xdr:colOff>95250</xdr:colOff>
      <xdr:row>47</xdr:row>
      <xdr:rowOff>47625</xdr:rowOff>
    </xdr:from>
    <xdr:to>
      <xdr:col>22</xdr:col>
      <xdr:colOff>191157</xdr:colOff>
      <xdr:row>61</xdr:row>
      <xdr:rowOff>38100</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C92C2019-4AB6-18CB-79E8-B89CDC08656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6813267" y="8795297"/>
              <a:ext cx="1836683" cy="25961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638175</xdr:colOff>
      <xdr:row>46</xdr:row>
      <xdr:rowOff>161925</xdr:rowOff>
    </xdr:from>
    <xdr:to>
      <xdr:col>12</xdr:col>
      <xdr:colOff>245351</xdr:colOff>
      <xdr:row>60</xdr:row>
      <xdr:rowOff>152400</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EE2BF84C-F6C5-C435-845E-0B2A7DC9CF1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608520" y="8723477"/>
              <a:ext cx="1840624" cy="2596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390525</xdr:colOff>
      <xdr:row>46</xdr:row>
      <xdr:rowOff>171450</xdr:rowOff>
    </xdr:from>
    <xdr:to>
      <xdr:col>19</xdr:col>
      <xdr:colOff>8649</xdr:colOff>
      <xdr:row>60</xdr:row>
      <xdr:rowOff>161925</xdr:rowOff>
    </xdr:to>
    <mc:AlternateContent xmlns:mc="http://schemas.openxmlformats.org/markup-compatibility/2006" xmlns:a14="http://schemas.microsoft.com/office/drawing/2010/main">
      <mc:Choice Requires="a14">
        <xdr:graphicFrame macro="">
          <xdr:nvGraphicFramePr>
            <xdr:cNvPr id="11" name="Region">
              <a:extLst>
                <a:ext uri="{FF2B5EF4-FFF2-40B4-BE49-F238E27FC236}">
                  <a16:creationId xmlns:a16="http://schemas.microsoft.com/office/drawing/2014/main" id="{D88A4230-8D73-B005-8123-DD7724FA9DC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886042" y="8733002"/>
              <a:ext cx="1840624" cy="2596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257175</xdr:colOff>
      <xdr:row>46</xdr:row>
      <xdr:rowOff>133350</xdr:rowOff>
    </xdr:from>
    <xdr:to>
      <xdr:col>14</xdr:col>
      <xdr:colOff>1035816</xdr:colOff>
      <xdr:row>60</xdr:row>
      <xdr:rowOff>123825</xdr:rowOff>
    </xdr:to>
    <mc:AlternateContent xmlns:mc="http://schemas.openxmlformats.org/markup-compatibility/2006" xmlns:a14="http://schemas.microsoft.com/office/drawing/2010/main">
      <mc:Choice Requires="a14">
        <xdr:graphicFrame macro="">
          <xdr:nvGraphicFramePr>
            <xdr:cNvPr id="12" name="Country">
              <a:extLst>
                <a:ext uri="{FF2B5EF4-FFF2-40B4-BE49-F238E27FC236}">
                  <a16:creationId xmlns:a16="http://schemas.microsoft.com/office/drawing/2014/main" id="{F01AA743-8BC8-690A-A1BC-E6B7E89EAD5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1205451" y="8694902"/>
              <a:ext cx="1840624" cy="25961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271462</xdr:colOff>
      <xdr:row>70</xdr:row>
      <xdr:rowOff>123825</xdr:rowOff>
    </xdr:from>
    <xdr:to>
      <xdr:col>11</xdr:col>
      <xdr:colOff>42862</xdr:colOff>
      <xdr:row>85</xdr:row>
      <xdr:rowOff>152400</xdr:rowOff>
    </xdr:to>
    <xdr:graphicFrame macro="">
      <xdr:nvGraphicFramePr>
        <xdr:cNvPr id="15" name="Chart 14">
          <a:extLst>
            <a:ext uri="{FF2B5EF4-FFF2-40B4-BE49-F238E27FC236}">
              <a16:creationId xmlns:a16="http://schemas.microsoft.com/office/drawing/2014/main" id="{14516B0E-20E0-F780-9D00-460A2C394D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197068</xdr:colOff>
      <xdr:row>88</xdr:row>
      <xdr:rowOff>164225</xdr:rowOff>
    </xdr:from>
    <xdr:to>
      <xdr:col>16</xdr:col>
      <xdr:colOff>251810</xdr:colOff>
      <xdr:row>124</xdr:row>
      <xdr:rowOff>65690</xdr:rowOff>
    </xdr:to>
    <xdr:graphicFrame macro="">
      <xdr:nvGraphicFramePr>
        <xdr:cNvPr id="16" name="Chart 15">
          <a:extLst>
            <a:ext uri="{FF2B5EF4-FFF2-40B4-BE49-F238E27FC236}">
              <a16:creationId xmlns:a16="http://schemas.microsoft.com/office/drawing/2014/main" id="{EE3D0276-EF7E-8ED8-3CE6-26E38F3523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445594</xdr:colOff>
      <xdr:row>78</xdr:row>
      <xdr:rowOff>120431</xdr:rowOff>
    </xdr:from>
    <xdr:to>
      <xdr:col>17</xdr:col>
      <xdr:colOff>656896</xdr:colOff>
      <xdr:row>106</xdr:row>
      <xdr:rowOff>35910</xdr:rowOff>
    </xdr:to>
    <xdr:graphicFrame macro="">
      <xdr:nvGraphicFramePr>
        <xdr:cNvPr id="17" name="Chart 16">
          <a:extLst>
            <a:ext uri="{FF2B5EF4-FFF2-40B4-BE49-F238E27FC236}">
              <a16:creationId xmlns:a16="http://schemas.microsoft.com/office/drawing/2014/main" id="{38DD6DCC-CF6A-55FA-3899-358B31FD8D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16</xdr:col>
      <xdr:colOff>700690</xdr:colOff>
      <xdr:row>25</xdr:row>
      <xdr:rowOff>87586</xdr:rowOff>
    </xdr:from>
    <xdr:ext cx="184731" cy="258019"/>
    <xdr:sp macro="" textlink="">
      <xdr:nvSpPr>
        <xdr:cNvPr id="19" name="TextBox 18">
          <a:extLst>
            <a:ext uri="{FF2B5EF4-FFF2-40B4-BE49-F238E27FC236}">
              <a16:creationId xmlns:a16="http://schemas.microsoft.com/office/drawing/2014/main" id="{05184A02-9073-0F58-2B0F-2BBA67A101CD}"/>
            </a:ext>
          </a:extLst>
        </xdr:cNvPr>
        <xdr:cNvSpPr txBox="1"/>
      </xdr:nvSpPr>
      <xdr:spPr>
        <a:xfrm>
          <a:off x="13882414" y="4740603"/>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7</xdr:col>
      <xdr:colOff>51457</xdr:colOff>
      <xdr:row>14</xdr:row>
      <xdr:rowOff>84520</xdr:rowOff>
    </xdr:from>
    <xdr:to>
      <xdr:col>13</xdr:col>
      <xdr:colOff>156560</xdr:colOff>
      <xdr:row>29</xdr:row>
      <xdr:rowOff>35910</xdr:rowOff>
    </xdr:to>
    <xdr:graphicFrame macro="">
      <xdr:nvGraphicFramePr>
        <xdr:cNvPr id="26" name="Chart 25">
          <a:extLst>
            <a:ext uri="{FF2B5EF4-FFF2-40B4-BE49-F238E27FC236}">
              <a16:creationId xmlns:a16="http://schemas.microsoft.com/office/drawing/2014/main" id="{2018D84B-F487-79AB-FB14-E7B0C35F5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1309687</xdr:colOff>
      <xdr:row>1775</xdr:row>
      <xdr:rowOff>152400</xdr:rowOff>
    </xdr:from>
    <xdr:to>
      <xdr:col>14</xdr:col>
      <xdr:colOff>700087</xdr:colOff>
      <xdr:row>1791</xdr:row>
      <xdr:rowOff>0</xdr:rowOff>
    </xdr:to>
    <xdr:graphicFrame macro="">
      <xdr:nvGraphicFramePr>
        <xdr:cNvPr id="4" name="Chart 3">
          <a:extLst>
            <a:ext uri="{FF2B5EF4-FFF2-40B4-BE49-F238E27FC236}">
              <a16:creationId xmlns:a16="http://schemas.microsoft.com/office/drawing/2014/main" id="{5AAC87E1-6DE1-EEC7-9E8A-E97E1D502E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139344</xdr:rowOff>
    </xdr:from>
    <xdr:to>
      <xdr:col>6</xdr:col>
      <xdr:colOff>457200</xdr:colOff>
      <xdr:row>20</xdr:row>
      <xdr:rowOff>168882</xdr:rowOff>
    </xdr:to>
    <xdr:graphicFrame macro="">
      <xdr:nvGraphicFramePr>
        <xdr:cNvPr id="3" name="Chart 2">
          <a:extLst>
            <a:ext uri="{FF2B5EF4-FFF2-40B4-BE49-F238E27FC236}">
              <a16:creationId xmlns:a16="http://schemas.microsoft.com/office/drawing/2014/main" id="{82A34C79-E5BD-4FA3-9811-560BF082C7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475073</xdr:colOff>
      <xdr:row>5</xdr:row>
      <xdr:rowOff>128427</xdr:rowOff>
    </xdr:from>
    <xdr:to>
      <xdr:col>13</xdr:col>
      <xdr:colOff>246473</xdr:colOff>
      <xdr:row>20</xdr:row>
      <xdr:rowOff>157002</xdr:rowOff>
    </xdr:to>
    <xdr:graphicFrame macro="">
      <xdr:nvGraphicFramePr>
        <xdr:cNvPr id="4" name="Chart 3">
          <a:extLst>
            <a:ext uri="{FF2B5EF4-FFF2-40B4-BE49-F238E27FC236}">
              <a16:creationId xmlns:a16="http://schemas.microsoft.com/office/drawing/2014/main" id="{A4C8800E-7794-45BA-B337-46B6542EEB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257175</xdr:colOff>
      <xdr:row>5</xdr:row>
      <xdr:rowOff>150045</xdr:rowOff>
    </xdr:from>
    <xdr:to>
      <xdr:col>20</xdr:col>
      <xdr:colOff>28575</xdr:colOff>
      <xdr:row>20</xdr:row>
      <xdr:rowOff>179583</xdr:rowOff>
    </xdr:to>
    <xdr:graphicFrame macro="">
      <xdr:nvGraphicFramePr>
        <xdr:cNvPr id="5" name="Chart 4">
          <a:extLst>
            <a:ext uri="{FF2B5EF4-FFF2-40B4-BE49-F238E27FC236}">
              <a16:creationId xmlns:a16="http://schemas.microsoft.com/office/drawing/2014/main" id="{B602208E-B9A2-465C-94CF-FEB1C5F87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167703</xdr:rowOff>
    </xdr:from>
    <xdr:to>
      <xdr:col>6</xdr:col>
      <xdr:colOff>457200</xdr:colOff>
      <xdr:row>43</xdr:row>
      <xdr:rowOff>117723</xdr:rowOff>
    </xdr:to>
    <xdr:graphicFrame macro="">
      <xdr:nvGraphicFramePr>
        <xdr:cNvPr id="6" name="Chart 5">
          <a:extLst>
            <a:ext uri="{FF2B5EF4-FFF2-40B4-BE49-F238E27FC236}">
              <a16:creationId xmlns:a16="http://schemas.microsoft.com/office/drawing/2014/main" id="{2B0B9BB0-A94C-4064-8CD8-17039E97F4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20</xdr:col>
      <xdr:colOff>57150</xdr:colOff>
      <xdr:row>5</xdr:row>
      <xdr:rowOff>167705</xdr:rowOff>
    </xdr:from>
    <xdr:to>
      <xdr:col>22</xdr:col>
      <xdr:colOff>514350</xdr:colOff>
      <xdr:row>15</xdr:row>
      <xdr:rowOff>109592</xdr:rowOff>
    </xdr:to>
    <mc:AlternateContent xmlns:mc="http://schemas.openxmlformats.org/markup-compatibility/2006" xmlns:a14="http://schemas.microsoft.com/office/drawing/2010/main">
      <mc:Choice Requires="a14">
        <xdr:graphicFrame macro="">
          <xdr:nvGraphicFramePr>
            <xdr:cNvPr id="9" name="Region 1">
              <a:extLst>
                <a:ext uri="{FF2B5EF4-FFF2-40B4-BE49-F238E27FC236}">
                  <a16:creationId xmlns:a16="http://schemas.microsoft.com/office/drawing/2014/main" id="{D50EADB2-5389-46BC-B352-D246B49EE93E}"/>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756026" y="1077396"/>
              <a:ext cx="1827088" cy="1761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535112</xdr:colOff>
      <xdr:row>5</xdr:row>
      <xdr:rowOff>117724</xdr:rowOff>
    </xdr:from>
    <xdr:to>
      <xdr:col>25</xdr:col>
      <xdr:colOff>277401</xdr:colOff>
      <xdr:row>15</xdr:row>
      <xdr:rowOff>117725</xdr:rowOff>
    </xdr:to>
    <mc:AlternateContent xmlns:mc="http://schemas.openxmlformats.org/markup-compatibility/2006" xmlns:a14="http://schemas.microsoft.com/office/drawing/2010/main">
      <mc:Choice Requires="a14">
        <xdr:graphicFrame macro="">
          <xdr:nvGraphicFramePr>
            <xdr:cNvPr id="10" name="Country 1">
              <a:extLst>
                <a:ext uri="{FF2B5EF4-FFF2-40B4-BE49-F238E27FC236}">
                  <a16:creationId xmlns:a16="http://schemas.microsoft.com/office/drawing/2014/main" id="{90F6C66A-99C2-4E7E-BA88-7140925F364F}"/>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5603876" y="1027415"/>
              <a:ext cx="1797121" cy="1819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459580</xdr:colOff>
      <xdr:row>20</xdr:row>
      <xdr:rowOff>159356</xdr:rowOff>
    </xdr:from>
    <xdr:to>
      <xdr:col>20</xdr:col>
      <xdr:colOff>42808</xdr:colOff>
      <xdr:row>43</xdr:row>
      <xdr:rowOff>149831</xdr:rowOff>
    </xdr:to>
    <xdr:graphicFrame macro="">
      <xdr:nvGraphicFramePr>
        <xdr:cNvPr id="11" name="Chart 10">
          <a:extLst>
            <a:ext uri="{FF2B5EF4-FFF2-40B4-BE49-F238E27FC236}">
              <a16:creationId xmlns:a16="http://schemas.microsoft.com/office/drawing/2014/main" id="{38277EAE-8533-43D5-9468-1F04B030B2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9</xdr:col>
      <xdr:colOff>620731</xdr:colOff>
      <xdr:row>0</xdr:row>
      <xdr:rowOff>0</xdr:rowOff>
    </xdr:from>
    <xdr:ext cx="4848118" cy="1038118"/>
    <xdr:sp macro="" textlink="">
      <xdr:nvSpPr>
        <xdr:cNvPr id="12" name="TextBox 11">
          <a:extLst>
            <a:ext uri="{FF2B5EF4-FFF2-40B4-BE49-F238E27FC236}">
              <a16:creationId xmlns:a16="http://schemas.microsoft.com/office/drawing/2014/main" id="{88509D97-8BBD-10CE-81B9-A737732B9A20}"/>
            </a:ext>
          </a:extLst>
        </xdr:cNvPr>
        <xdr:cNvSpPr txBox="1"/>
      </xdr:nvSpPr>
      <xdr:spPr>
        <a:xfrm>
          <a:off x="6785225" y="0"/>
          <a:ext cx="4848118" cy="1038118"/>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2400" b="1"/>
            <a:t>Sales Perfomance</a:t>
          </a:r>
        </a:p>
        <a:p>
          <a:pPr algn="ctr"/>
          <a:endParaRPr lang="en-US" sz="2400" b="1"/>
        </a:p>
      </xdr:txBody>
    </xdr:sp>
    <xdr:clientData/>
  </xdr:oneCellAnchor>
  <xdr:oneCellAnchor>
    <xdr:from>
      <xdr:col>1</xdr:col>
      <xdr:colOff>395983</xdr:colOff>
      <xdr:row>2</xdr:row>
      <xdr:rowOff>149832</xdr:rowOff>
    </xdr:from>
    <xdr:ext cx="1723062" cy="353174"/>
    <xdr:sp macro="" textlink="">
      <xdr:nvSpPr>
        <xdr:cNvPr id="14" name="TextBox 13">
          <a:extLst>
            <a:ext uri="{FF2B5EF4-FFF2-40B4-BE49-F238E27FC236}">
              <a16:creationId xmlns:a16="http://schemas.microsoft.com/office/drawing/2014/main" id="{B1BB5FE5-797F-A1F6-BF53-FA6F0FEF3D39}"/>
            </a:ext>
          </a:extLst>
        </xdr:cNvPr>
        <xdr:cNvSpPr txBox="1"/>
      </xdr:nvSpPr>
      <xdr:spPr>
        <a:xfrm>
          <a:off x="1080927" y="513708"/>
          <a:ext cx="1723062" cy="353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 </a:t>
          </a:r>
        </a:p>
      </xdr:txBody>
    </xdr:sp>
    <xdr:clientData/>
  </xdr:oneCellAnchor>
  <xdr:twoCellAnchor>
    <xdr:from>
      <xdr:col>0</xdr:col>
      <xdr:colOff>0</xdr:colOff>
      <xdr:row>0</xdr:row>
      <xdr:rowOff>0</xdr:rowOff>
    </xdr:from>
    <xdr:to>
      <xdr:col>4</xdr:col>
      <xdr:colOff>642136</xdr:colOff>
      <xdr:row>5</xdr:row>
      <xdr:rowOff>117725</xdr:rowOff>
    </xdr:to>
    <xdr:sp macro="" textlink="">
      <xdr:nvSpPr>
        <xdr:cNvPr id="15" name="Rectangle 14">
          <a:extLst>
            <a:ext uri="{FF2B5EF4-FFF2-40B4-BE49-F238E27FC236}">
              <a16:creationId xmlns:a16="http://schemas.microsoft.com/office/drawing/2014/main" id="{90E4A274-06F8-4AD8-BC60-95AB4BFDDF9D}"/>
            </a:ext>
          </a:extLst>
        </xdr:cNvPr>
        <xdr:cNvSpPr/>
      </xdr:nvSpPr>
      <xdr:spPr>
        <a:xfrm>
          <a:off x="0" y="0"/>
          <a:ext cx="3381911" cy="1027416"/>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solidFill>
                <a:schemeClr val="tx1">
                  <a:lumMod val="65000"/>
                  <a:lumOff val="35000"/>
                </a:schemeClr>
              </a:solidFill>
            </a:rPr>
            <a:t> </a:t>
          </a:r>
        </a:p>
      </xdr:txBody>
    </xdr:sp>
    <xdr:clientData/>
  </xdr:twoCellAnchor>
  <xdr:oneCellAnchor>
    <xdr:from>
      <xdr:col>0</xdr:col>
      <xdr:colOff>0</xdr:colOff>
      <xdr:row>2</xdr:row>
      <xdr:rowOff>171236</xdr:rowOff>
    </xdr:from>
    <xdr:ext cx="3360506" cy="264560"/>
    <xdr:sp macro="" textlink="Sheet4!$N$37">
      <xdr:nvSpPr>
        <xdr:cNvPr id="16" name="TextBox 15">
          <a:extLst>
            <a:ext uri="{FF2B5EF4-FFF2-40B4-BE49-F238E27FC236}">
              <a16:creationId xmlns:a16="http://schemas.microsoft.com/office/drawing/2014/main" id="{C7A84085-973F-C1E8-3D1F-428AEA0D19E1}"/>
            </a:ext>
          </a:extLst>
        </xdr:cNvPr>
        <xdr:cNvSpPr txBox="1"/>
      </xdr:nvSpPr>
      <xdr:spPr>
        <a:xfrm>
          <a:off x="0" y="535112"/>
          <a:ext cx="33605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C6751163-91C2-4EBD-884B-9412C4B53327}" type="TxLink">
            <a:rPr lang="en-US" sz="1100" b="0" i="0" u="none" strike="noStrike">
              <a:solidFill>
                <a:srgbClr val="000000"/>
              </a:solidFill>
              <a:latin typeface="Carlito"/>
            </a:rPr>
            <a:pPr algn="ctr"/>
            <a:t>$15,402,155.47</a:t>
          </a:fld>
          <a:endParaRPr lang="en-US" sz="1100"/>
        </a:p>
      </xdr:txBody>
    </xdr:sp>
    <xdr:clientData/>
  </xdr:oneCellAnchor>
  <xdr:oneCellAnchor>
    <xdr:from>
      <xdr:col>0</xdr:col>
      <xdr:colOff>53510</xdr:colOff>
      <xdr:row>0</xdr:row>
      <xdr:rowOff>98888</xdr:rowOff>
    </xdr:from>
    <xdr:ext cx="3339101" cy="264560"/>
    <xdr:sp macro="" textlink="Sheet4!$N$37">
      <xdr:nvSpPr>
        <xdr:cNvPr id="17" name="TextBox 16">
          <a:extLst>
            <a:ext uri="{FF2B5EF4-FFF2-40B4-BE49-F238E27FC236}">
              <a16:creationId xmlns:a16="http://schemas.microsoft.com/office/drawing/2014/main" id="{A99019D6-8B1D-4759-9C2B-8B549E709BD5}"/>
            </a:ext>
          </a:extLst>
        </xdr:cNvPr>
        <xdr:cNvSpPr txBox="1"/>
      </xdr:nvSpPr>
      <xdr:spPr>
        <a:xfrm>
          <a:off x="53510" y="98888"/>
          <a:ext cx="3339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t>Total</a:t>
          </a:r>
          <a:r>
            <a:rPr lang="en-US" sz="1100" baseline="0"/>
            <a:t> Profit</a:t>
          </a:r>
          <a:endParaRPr lang="en-US" sz="1100"/>
        </a:p>
      </xdr:txBody>
    </xdr:sp>
    <xdr:clientData/>
  </xdr:oneCellAnchor>
  <xdr:twoCellAnchor>
    <xdr:from>
      <xdr:col>4</xdr:col>
      <xdr:colOff>655406</xdr:colOff>
      <xdr:row>0</xdr:row>
      <xdr:rowOff>0</xdr:rowOff>
    </xdr:from>
    <xdr:to>
      <xdr:col>9</xdr:col>
      <xdr:colOff>612598</xdr:colOff>
      <xdr:row>5</xdr:row>
      <xdr:rowOff>117725</xdr:rowOff>
    </xdr:to>
    <xdr:sp macro="" textlink="">
      <xdr:nvSpPr>
        <xdr:cNvPr id="20" name="Rectangle 19">
          <a:extLst>
            <a:ext uri="{FF2B5EF4-FFF2-40B4-BE49-F238E27FC236}">
              <a16:creationId xmlns:a16="http://schemas.microsoft.com/office/drawing/2014/main" id="{04DB5362-9A5B-4E7C-A59E-C9286B460BE9}"/>
            </a:ext>
          </a:extLst>
        </xdr:cNvPr>
        <xdr:cNvSpPr/>
      </xdr:nvSpPr>
      <xdr:spPr>
        <a:xfrm>
          <a:off x="3395181" y="0"/>
          <a:ext cx="3381911" cy="1027416"/>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solidFill>
                <a:schemeClr val="tx1">
                  <a:lumMod val="65000"/>
                  <a:lumOff val="35000"/>
                </a:schemeClr>
              </a:solidFill>
            </a:rPr>
            <a:t> </a:t>
          </a:r>
        </a:p>
      </xdr:txBody>
    </xdr:sp>
    <xdr:clientData/>
  </xdr:twoCellAnchor>
  <xdr:oneCellAnchor>
    <xdr:from>
      <xdr:col>4</xdr:col>
      <xdr:colOff>666107</xdr:colOff>
      <xdr:row>0</xdr:row>
      <xdr:rowOff>144266</xdr:rowOff>
    </xdr:from>
    <xdr:ext cx="3339101" cy="423706"/>
    <xdr:sp macro="" textlink="Sheet4!$N$37">
      <xdr:nvSpPr>
        <xdr:cNvPr id="21" name="TextBox 20">
          <a:extLst>
            <a:ext uri="{FF2B5EF4-FFF2-40B4-BE49-F238E27FC236}">
              <a16:creationId xmlns:a16="http://schemas.microsoft.com/office/drawing/2014/main" id="{C060756D-FCF4-4779-9428-D43957543A8C}"/>
            </a:ext>
          </a:extLst>
        </xdr:cNvPr>
        <xdr:cNvSpPr txBox="1"/>
      </xdr:nvSpPr>
      <xdr:spPr>
        <a:xfrm>
          <a:off x="3405882" y="144266"/>
          <a:ext cx="3339101" cy="4237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t>Reveneue</a:t>
          </a:r>
        </a:p>
        <a:p>
          <a:pPr algn="ctr"/>
          <a:endParaRPr lang="en-US" sz="1100"/>
        </a:p>
      </xdr:txBody>
    </xdr:sp>
    <xdr:clientData/>
  </xdr:oneCellAnchor>
  <xdr:oneCellAnchor>
    <xdr:from>
      <xdr:col>5</xdr:col>
      <xdr:colOff>26541</xdr:colOff>
      <xdr:row>2</xdr:row>
      <xdr:rowOff>168239</xdr:rowOff>
    </xdr:from>
    <xdr:ext cx="3339101" cy="264560"/>
    <xdr:sp macro="" textlink="Sheet4!$O$15">
      <xdr:nvSpPr>
        <xdr:cNvPr id="22" name="TextBox 21">
          <a:extLst>
            <a:ext uri="{FF2B5EF4-FFF2-40B4-BE49-F238E27FC236}">
              <a16:creationId xmlns:a16="http://schemas.microsoft.com/office/drawing/2014/main" id="{8691AA47-34F4-4698-B6EA-18F75719392E}"/>
            </a:ext>
          </a:extLst>
        </xdr:cNvPr>
        <xdr:cNvSpPr txBox="1"/>
      </xdr:nvSpPr>
      <xdr:spPr>
        <a:xfrm>
          <a:off x="3451260" y="532115"/>
          <a:ext cx="3339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E1E0BDB-56A4-42B8-91C1-4FBDA17B8615}" type="TxLink">
            <a:rPr lang="en-US" sz="1100" b="0" i="0" u="none" strike="noStrike">
              <a:solidFill>
                <a:srgbClr val="000000"/>
              </a:solidFill>
              <a:latin typeface="Carlito"/>
            </a:rPr>
            <a:pPr algn="ctr"/>
            <a:t>$33,783,964.16</a:t>
          </a:fld>
          <a:endParaRPr lang="en-US" sz="1100"/>
        </a:p>
      </xdr:txBody>
    </xdr:sp>
    <xdr:clientData/>
  </xdr:oneCellAnchor>
  <xdr:twoCellAnchor>
    <xdr:from>
      <xdr:col>16</xdr:col>
      <xdr:colOff>679379</xdr:colOff>
      <xdr:row>0</xdr:row>
      <xdr:rowOff>0</xdr:rowOff>
    </xdr:from>
    <xdr:to>
      <xdr:col>21</xdr:col>
      <xdr:colOff>278259</xdr:colOff>
      <xdr:row>5</xdr:row>
      <xdr:rowOff>117725</xdr:rowOff>
    </xdr:to>
    <xdr:sp macro="" textlink="">
      <xdr:nvSpPr>
        <xdr:cNvPr id="23" name="Rectangle 22">
          <a:extLst>
            <a:ext uri="{FF2B5EF4-FFF2-40B4-BE49-F238E27FC236}">
              <a16:creationId xmlns:a16="http://schemas.microsoft.com/office/drawing/2014/main" id="{13F1F3DD-3B94-4122-B384-6936CCD67762}"/>
            </a:ext>
          </a:extLst>
        </xdr:cNvPr>
        <xdr:cNvSpPr/>
      </xdr:nvSpPr>
      <xdr:spPr>
        <a:xfrm>
          <a:off x="11638480" y="0"/>
          <a:ext cx="3023599" cy="1027416"/>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solidFill>
                <a:schemeClr val="tx1">
                  <a:lumMod val="65000"/>
                  <a:lumOff val="35000"/>
                </a:schemeClr>
              </a:solidFill>
            </a:rPr>
            <a:t> </a:t>
          </a:r>
        </a:p>
      </xdr:txBody>
    </xdr:sp>
    <xdr:clientData/>
  </xdr:twoCellAnchor>
  <xdr:twoCellAnchor>
    <xdr:from>
      <xdr:col>21</xdr:col>
      <xdr:colOff>275263</xdr:colOff>
      <xdr:row>0</xdr:row>
      <xdr:rowOff>0</xdr:rowOff>
    </xdr:from>
    <xdr:to>
      <xdr:col>25</xdr:col>
      <xdr:colOff>278258</xdr:colOff>
      <xdr:row>5</xdr:row>
      <xdr:rowOff>117725</xdr:rowOff>
    </xdr:to>
    <xdr:sp macro="" textlink="">
      <xdr:nvSpPr>
        <xdr:cNvPr id="24" name="Rectangle 23">
          <a:extLst>
            <a:ext uri="{FF2B5EF4-FFF2-40B4-BE49-F238E27FC236}">
              <a16:creationId xmlns:a16="http://schemas.microsoft.com/office/drawing/2014/main" id="{D3AEF168-3C7F-49A5-BDCE-6C554E69935C}"/>
            </a:ext>
          </a:extLst>
        </xdr:cNvPr>
        <xdr:cNvSpPr/>
      </xdr:nvSpPr>
      <xdr:spPr>
        <a:xfrm>
          <a:off x="14659083" y="0"/>
          <a:ext cx="2742771" cy="1027416"/>
        </a:xfrm>
        <a:prstGeom prst="rect">
          <a:avLst/>
        </a:prstGeom>
        <a:solidFill>
          <a:schemeClr val="accent2"/>
        </a:solidFill>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US" sz="1100">
              <a:solidFill>
                <a:schemeClr val="tx1">
                  <a:lumMod val="65000"/>
                  <a:lumOff val="35000"/>
                </a:schemeClr>
              </a:solidFill>
            </a:rPr>
            <a:t> </a:t>
          </a:r>
        </a:p>
      </xdr:txBody>
    </xdr:sp>
    <xdr:clientData/>
  </xdr:twoCellAnchor>
  <xdr:oneCellAnchor>
    <xdr:from>
      <xdr:col>16</xdr:col>
      <xdr:colOff>457199</xdr:colOff>
      <xdr:row>0</xdr:row>
      <xdr:rowOff>149403</xdr:rowOff>
    </xdr:from>
    <xdr:ext cx="3339101" cy="264560"/>
    <xdr:sp macro="" textlink="Sheet4!$O$15">
      <xdr:nvSpPr>
        <xdr:cNvPr id="25" name="TextBox 24">
          <a:extLst>
            <a:ext uri="{FF2B5EF4-FFF2-40B4-BE49-F238E27FC236}">
              <a16:creationId xmlns:a16="http://schemas.microsoft.com/office/drawing/2014/main" id="{A890EDDE-720D-4CEA-99E4-E1587883EB8C}"/>
            </a:ext>
          </a:extLst>
        </xdr:cNvPr>
        <xdr:cNvSpPr txBox="1"/>
      </xdr:nvSpPr>
      <xdr:spPr>
        <a:xfrm>
          <a:off x="11416300" y="149403"/>
          <a:ext cx="3339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t>Total</a:t>
          </a:r>
          <a:r>
            <a:rPr lang="en-US" sz="1100" baseline="0"/>
            <a:t> Unit Sold</a:t>
          </a:r>
          <a:endParaRPr lang="en-US" sz="1100"/>
        </a:p>
      </xdr:txBody>
    </xdr:sp>
    <xdr:clientData/>
  </xdr:oneCellAnchor>
  <xdr:oneCellAnchor>
    <xdr:from>
      <xdr:col>16</xdr:col>
      <xdr:colOff>470470</xdr:colOff>
      <xdr:row>2</xdr:row>
      <xdr:rowOff>119865</xdr:rowOff>
    </xdr:from>
    <xdr:ext cx="3339101" cy="264560"/>
    <xdr:sp macro="" textlink="Sheet4!$P$15">
      <xdr:nvSpPr>
        <xdr:cNvPr id="26" name="TextBox 25">
          <a:extLst>
            <a:ext uri="{FF2B5EF4-FFF2-40B4-BE49-F238E27FC236}">
              <a16:creationId xmlns:a16="http://schemas.microsoft.com/office/drawing/2014/main" id="{1F05C101-4F78-4C67-B9A7-408B3F74A52A}"/>
            </a:ext>
          </a:extLst>
        </xdr:cNvPr>
        <xdr:cNvSpPr txBox="1"/>
      </xdr:nvSpPr>
      <xdr:spPr>
        <a:xfrm>
          <a:off x="11429571" y="483741"/>
          <a:ext cx="3339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3119869E-9E0B-4B7D-9401-F3D5E99F14AF}" type="TxLink">
            <a:rPr lang="en-US" sz="1100" b="0" i="0" u="none" strike="noStrike">
              <a:solidFill>
                <a:srgbClr val="000000"/>
              </a:solidFill>
              <a:latin typeface="Carlito"/>
            </a:rPr>
            <a:pPr algn="ctr"/>
            <a:t>1800</a:t>
          </a:fld>
          <a:endParaRPr lang="en-US" sz="1100"/>
        </a:p>
      </xdr:txBody>
    </xdr:sp>
    <xdr:clientData/>
  </xdr:oneCellAnchor>
  <xdr:oneCellAnchor>
    <xdr:from>
      <xdr:col>20</xdr:col>
      <xdr:colOff>641705</xdr:colOff>
      <xdr:row>0</xdr:row>
      <xdr:rowOff>130567</xdr:rowOff>
    </xdr:from>
    <xdr:ext cx="3339101" cy="264560"/>
    <xdr:sp macro="" textlink="Sheet4!$O$15">
      <xdr:nvSpPr>
        <xdr:cNvPr id="28" name="TextBox 27">
          <a:extLst>
            <a:ext uri="{FF2B5EF4-FFF2-40B4-BE49-F238E27FC236}">
              <a16:creationId xmlns:a16="http://schemas.microsoft.com/office/drawing/2014/main" id="{C7EC2122-0A7B-4703-AB58-DBDE410BB44B}"/>
            </a:ext>
          </a:extLst>
        </xdr:cNvPr>
        <xdr:cNvSpPr txBox="1"/>
      </xdr:nvSpPr>
      <xdr:spPr>
        <a:xfrm>
          <a:off x="14340581" y="130567"/>
          <a:ext cx="3339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100"/>
            <a:t>Cost</a:t>
          </a:r>
          <a:r>
            <a:rPr lang="en-US" sz="1100" baseline="0"/>
            <a:t> of Product</a:t>
          </a:r>
          <a:endParaRPr lang="en-US" sz="1100"/>
        </a:p>
      </xdr:txBody>
    </xdr:sp>
    <xdr:clientData/>
  </xdr:oneCellAnchor>
  <xdr:oneCellAnchor>
    <xdr:from>
      <xdr:col>20</xdr:col>
      <xdr:colOff>676381</xdr:colOff>
      <xdr:row>2</xdr:row>
      <xdr:rowOff>90327</xdr:rowOff>
    </xdr:from>
    <xdr:ext cx="3339101" cy="264560"/>
    <xdr:sp macro="" textlink="Sheet4!$Q$15">
      <xdr:nvSpPr>
        <xdr:cNvPr id="29" name="TextBox 28">
          <a:extLst>
            <a:ext uri="{FF2B5EF4-FFF2-40B4-BE49-F238E27FC236}">
              <a16:creationId xmlns:a16="http://schemas.microsoft.com/office/drawing/2014/main" id="{776D12FB-C2DE-42AE-BCD2-8F31B2663585}"/>
            </a:ext>
          </a:extLst>
        </xdr:cNvPr>
        <xdr:cNvSpPr txBox="1"/>
      </xdr:nvSpPr>
      <xdr:spPr>
        <a:xfrm>
          <a:off x="14375257" y="454203"/>
          <a:ext cx="333910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fld id="{6400EFC6-3AF1-48F8-9B54-E9D99FF70F15}" type="TxLink">
            <a:rPr lang="en-US" sz="1100" b="0" i="0" u="none" strike="noStrike">
              <a:solidFill>
                <a:srgbClr val="000000"/>
              </a:solidFill>
              <a:latin typeface="Carlito"/>
            </a:rPr>
            <a:pPr algn="ctr"/>
            <a:t>$15,176,550.86</a:t>
          </a:fld>
          <a:endParaRPr lang="en-US" sz="1100" b="0" i="0" u="none" strike="noStrike">
            <a:solidFill>
              <a:srgbClr val="000000"/>
            </a:solidFill>
            <a:latin typeface="Carlito"/>
          </a:endParaRPr>
        </a:p>
      </xdr:txBody>
    </xdr:sp>
    <xdr:clientData/>
  </xdr:oneCellAnchor>
  <xdr:twoCellAnchor editAs="oneCell">
    <xdr:from>
      <xdr:col>20</xdr:col>
      <xdr:colOff>64214</xdr:colOff>
      <xdr:row>23</xdr:row>
      <xdr:rowOff>171236</xdr:rowOff>
    </xdr:from>
    <xdr:to>
      <xdr:col>25</xdr:col>
      <xdr:colOff>299661</xdr:colOff>
      <xdr:row>30</xdr:row>
      <xdr:rowOff>0</xdr:rowOff>
    </xdr:to>
    <mc:AlternateContent xmlns:mc="http://schemas.openxmlformats.org/markup-compatibility/2006" xmlns:tsle="http://schemas.microsoft.com/office/drawing/2012/timeslicer">
      <mc:Choice Requires="tsle">
        <xdr:graphicFrame macro="">
          <xdr:nvGraphicFramePr>
            <xdr:cNvPr id="31" name="Date">
              <a:extLst>
                <a:ext uri="{FF2B5EF4-FFF2-40B4-BE49-F238E27FC236}">
                  <a16:creationId xmlns:a16="http://schemas.microsoft.com/office/drawing/2014/main" id="{C7B0D95D-3DE9-9207-B968-7AC17709D2F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763090" y="4355815"/>
              <a:ext cx="3660167" cy="1102331"/>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20</xdr:col>
      <xdr:colOff>53511</xdr:colOff>
      <xdr:row>30</xdr:row>
      <xdr:rowOff>21405</xdr:rowOff>
    </xdr:from>
    <xdr:to>
      <xdr:col>25</xdr:col>
      <xdr:colOff>299662</xdr:colOff>
      <xdr:row>43</xdr:row>
      <xdr:rowOff>160533</xdr:rowOff>
    </xdr:to>
    <xdr:graphicFrame macro="">
      <xdr:nvGraphicFramePr>
        <xdr:cNvPr id="32" name="Chart 31">
          <a:extLst>
            <a:ext uri="{FF2B5EF4-FFF2-40B4-BE49-F238E27FC236}">
              <a16:creationId xmlns:a16="http://schemas.microsoft.com/office/drawing/2014/main" id="{F961C823-2418-4ED9-A946-7B7E7A314C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66996</xdr:colOff>
      <xdr:row>15</xdr:row>
      <xdr:rowOff>110447</xdr:rowOff>
    </xdr:from>
    <xdr:to>
      <xdr:col>25</xdr:col>
      <xdr:colOff>267556</xdr:colOff>
      <xdr:row>23</xdr:row>
      <xdr:rowOff>160532</xdr:rowOff>
    </xdr:to>
    <mc:AlternateContent xmlns:mc="http://schemas.openxmlformats.org/markup-compatibility/2006" xmlns:a14="http://schemas.microsoft.com/office/drawing/2010/main">
      <mc:Choice Requires="a14">
        <xdr:graphicFrame macro="">
          <xdr:nvGraphicFramePr>
            <xdr:cNvPr id="33" name="Department">
              <a:extLst>
                <a:ext uri="{FF2B5EF4-FFF2-40B4-BE49-F238E27FC236}">
                  <a16:creationId xmlns:a16="http://schemas.microsoft.com/office/drawing/2014/main" id="{B7CDE131-3F81-223C-3558-F030A3659B2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3765872" y="2839520"/>
              <a:ext cx="3625280" cy="15055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ammad -" refreshedDate="46312.672775925923" createdVersion="8" refreshedVersion="8" minRefreshableVersion="3" recordCount="1800" xr:uid="{4ED71BEE-CF0C-45CD-BC93-311FA3171FDA}">
  <cacheSource type="worksheet">
    <worksheetSource name="FinanceDataTable"/>
  </cacheSource>
  <cacheFields count="26">
    <cacheField name="Transaction ID" numFmtId="0">
      <sharedItems/>
    </cacheField>
    <cacheField name="Date" numFmtId="164">
      <sharedItems containsSemiMixedTypes="0" containsNonDate="0" containsDate="1" containsString="0" minDate="2024-01-01T00:00:00" maxDate="2026-10-01T00:00:00" count="847">
        <d v="2025-10-16T00:00:00"/>
        <d v="2024-08-26T00:00:00"/>
        <d v="2024-08-08T00:00:00"/>
        <d v="2024-10-27T00:00:00"/>
        <d v="2026-05-04T00:00:00"/>
        <d v="2026-08-05T00:00:00"/>
        <d v="2025-05-26T00:00:00"/>
        <d v="2024-05-21T00:00:00"/>
        <d v="2026-09-21T00:00:00"/>
        <d v="2026-01-09T00:00:00"/>
        <d v="2025-05-15T00:00:00"/>
        <d v="2025-05-01T00:00:00"/>
        <d v="2024-08-18T00:00:00"/>
        <d v="2025-05-12T00:00:00"/>
        <d v="2026-01-16T00:00:00"/>
        <d v="2026-06-01T00:00:00"/>
        <d v="2024-01-03T00:00:00"/>
        <d v="2025-07-09T00:00:00"/>
        <d v="2026-08-22T00:00:00"/>
        <d v="2025-02-09T00:00:00"/>
        <d v="2026-06-19T00:00:00"/>
        <d v="2026-06-30T00:00:00"/>
        <d v="2024-02-15T00:00:00"/>
        <d v="2025-07-27T00:00:00"/>
        <d v="2026-06-03T00:00:00"/>
        <d v="2025-11-06T00:00:00"/>
        <d v="2024-09-24T00:00:00"/>
        <d v="2025-12-26T00:00:00"/>
        <d v="2025-11-13T00:00:00"/>
        <d v="2026-05-03T00:00:00"/>
        <d v="2024-10-17T00:00:00"/>
        <d v="2024-08-12T00:00:00"/>
        <d v="2026-01-06T00:00:00"/>
        <d v="2024-10-08T00:00:00"/>
        <d v="2025-02-21T00:00:00"/>
        <d v="2026-08-23T00:00:00"/>
        <d v="2026-05-10T00:00:00"/>
        <d v="2024-08-04T00:00:00"/>
        <d v="2024-03-11T00:00:00"/>
        <d v="2024-06-20T00:00:00"/>
        <d v="2026-01-02T00:00:00"/>
        <d v="2025-03-14T00:00:00"/>
        <d v="2025-03-21T00:00:00"/>
        <d v="2024-09-06T00:00:00"/>
        <d v="2025-12-19T00:00:00"/>
        <d v="2024-01-18T00:00:00"/>
        <d v="2025-04-09T00:00:00"/>
        <d v="2025-08-26T00:00:00"/>
        <d v="2025-12-15T00:00:00"/>
        <d v="2024-03-07T00:00:00"/>
        <d v="2025-01-24T00:00:00"/>
        <d v="2024-03-24T00:00:00"/>
        <d v="2025-09-01T00:00:00"/>
        <d v="2025-09-10T00:00:00"/>
        <d v="2025-08-22T00:00:00"/>
        <d v="2026-08-25T00:00:00"/>
        <d v="2024-07-11T00:00:00"/>
        <d v="2026-09-23T00:00:00"/>
        <d v="2026-01-03T00:00:00"/>
        <d v="2024-10-09T00:00:00"/>
        <d v="2024-12-19T00:00:00"/>
        <d v="2026-04-10T00:00:00"/>
        <d v="2026-07-21T00:00:00"/>
        <d v="2026-05-29T00:00:00"/>
        <d v="2026-02-17T00:00:00"/>
        <d v="2024-03-21T00:00:00"/>
        <d v="2025-11-24T00:00:00"/>
        <d v="2025-01-25T00:00:00"/>
        <d v="2026-02-02T00:00:00"/>
        <d v="2026-07-14T00:00:00"/>
        <d v="2026-06-16T00:00:00"/>
        <d v="2024-08-19T00:00:00"/>
        <d v="2024-08-27T00:00:00"/>
        <d v="2024-02-08T00:00:00"/>
        <d v="2025-11-01T00:00:00"/>
        <d v="2026-09-28T00:00:00"/>
        <d v="2024-12-07T00:00:00"/>
        <d v="2025-09-02T00:00:00"/>
        <d v="2024-01-17T00:00:00"/>
        <d v="2024-02-14T00:00:00"/>
        <d v="2024-11-25T00:00:00"/>
        <d v="2025-10-28T00:00:00"/>
        <d v="2024-09-18T00:00:00"/>
        <d v="2025-07-29T00:00:00"/>
        <d v="2025-08-14T00:00:00"/>
        <d v="2026-09-24T00:00:00"/>
        <d v="2024-07-04T00:00:00"/>
        <d v="2025-08-04T00:00:00"/>
        <d v="2024-11-04T00:00:00"/>
        <d v="2026-08-28T00:00:00"/>
        <d v="2024-08-14T00:00:00"/>
        <d v="2024-07-21T00:00:00"/>
        <d v="2025-10-04T00:00:00"/>
        <d v="2025-01-12T00:00:00"/>
        <d v="2025-08-08T00:00:00"/>
        <d v="2025-12-25T00:00:00"/>
        <d v="2024-04-06T00:00:00"/>
        <d v="2024-01-19T00:00:00"/>
        <d v="2025-07-06T00:00:00"/>
        <d v="2025-01-08T00:00:00"/>
        <d v="2024-10-15T00:00:00"/>
        <d v="2025-06-12T00:00:00"/>
        <d v="2026-08-10T00:00:00"/>
        <d v="2024-05-20T00:00:00"/>
        <d v="2026-01-14T00:00:00"/>
        <d v="2025-06-22T00:00:00"/>
        <d v="2026-01-20T00:00:00"/>
        <d v="2024-03-05T00:00:00"/>
        <d v="2025-10-24T00:00:00"/>
        <d v="2024-07-10T00:00:00"/>
        <d v="2025-11-07T00:00:00"/>
        <d v="2026-09-30T00:00:00"/>
        <d v="2024-03-09T00:00:00"/>
        <d v="2025-10-27T00:00:00"/>
        <d v="2025-09-18T00:00:00"/>
        <d v="2025-07-17T00:00:00"/>
        <d v="2025-07-21T00:00:00"/>
        <d v="2024-11-20T00:00:00"/>
        <d v="2025-06-14T00:00:00"/>
        <d v="2024-11-06T00:00:00"/>
        <d v="2026-02-28T00:00:00"/>
        <d v="2024-03-15T00:00:00"/>
        <d v="2024-05-13T00:00:00"/>
        <d v="2026-06-05T00:00:00"/>
        <d v="2025-06-01T00:00:00"/>
        <d v="2025-03-17T00:00:00"/>
        <d v="2024-10-13T00:00:00"/>
        <d v="2024-02-16T00:00:00"/>
        <d v="2025-06-03T00:00:00"/>
        <d v="2024-09-28T00:00:00"/>
        <d v="2025-06-15T00:00:00"/>
        <d v="2024-07-15T00:00:00"/>
        <d v="2025-08-10T00:00:00"/>
        <d v="2026-02-04T00:00:00"/>
        <d v="2024-12-04T00:00:00"/>
        <d v="2024-10-21T00:00:00"/>
        <d v="2024-06-29T00:00:00"/>
        <d v="2025-07-10T00:00:00"/>
        <d v="2026-03-20T00:00:00"/>
        <d v="2025-01-27T00:00:00"/>
        <d v="2024-06-12T00:00:00"/>
        <d v="2025-09-12T00:00:00"/>
        <d v="2025-07-31T00:00:00"/>
        <d v="2026-07-01T00:00:00"/>
        <d v="2026-01-15T00:00:00"/>
        <d v="2026-08-17T00:00:00"/>
        <d v="2024-12-18T00:00:00"/>
        <d v="2026-07-25T00:00:00"/>
        <d v="2025-01-21T00:00:00"/>
        <d v="2024-07-13T00:00:00"/>
        <d v="2025-06-09T00:00:00"/>
        <d v="2026-08-15T00:00:00"/>
        <d v="2026-04-21T00:00:00"/>
        <d v="2026-05-09T00:00:00"/>
        <d v="2025-02-19T00:00:00"/>
        <d v="2025-05-02T00:00:00"/>
        <d v="2026-07-11T00:00:00"/>
        <d v="2026-02-09T00:00:00"/>
        <d v="2024-12-30T00:00:00"/>
        <d v="2024-04-01T00:00:00"/>
        <d v="2024-06-22T00:00:00"/>
        <d v="2024-09-09T00:00:00"/>
        <d v="2025-03-16T00:00:00"/>
        <d v="2024-10-14T00:00:00"/>
        <d v="2025-07-01T00:00:00"/>
        <d v="2025-09-19T00:00:00"/>
        <d v="2025-02-04T00:00:00"/>
        <d v="2024-12-17T00:00:00"/>
        <d v="2025-11-04T00:00:00"/>
        <d v="2026-03-29T00:00:00"/>
        <d v="2026-05-15T00:00:00"/>
        <d v="2025-05-11T00:00:00"/>
        <d v="2025-03-27T00:00:00"/>
        <d v="2024-04-30T00:00:00"/>
        <d v="2024-06-21T00:00:00"/>
        <d v="2025-12-29T00:00:00"/>
        <d v="2026-02-06T00:00:00"/>
        <d v="2026-03-25T00:00:00"/>
        <d v="2026-07-04T00:00:00"/>
        <d v="2024-11-05T00:00:00"/>
        <d v="2025-12-21T00:00:00"/>
        <d v="2025-05-04T00:00:00"/>
        <d v="2025-07-30T00:00:00"/>
        <d v="2025-01-28T00:00:00"/>
        <d v="2025-11-05T00:00:00"/>
        <d v="2025-08-31T00:00:00"/>
        <d v="2024-03-10T00:00:00"/>
        <d v="2024-11-13T00:00:00"/>
        <d v="2025-03-20T00:00:00"/>
        <d v="2024-12-21T00:00:00"/>
        <d v="2025-03-15T00:00:00"/>
        <d v="2025-11-21T00:00:00"/>
        <d v="2026-07-24T00:00:00"/>
        <d v="2024-02-17T00:00:00"/>
        <d v="2025-08-28T00:00:00"/>
        <d v="2024-01-02T00:00:00"/>
        <d v="2026-08-01T00:00:00"/>
        <d v="2026-09-14T00:00:00"/>
        <d v="2024-06-17T00:00:00"/>
        <d v="2025-12-14T00:00:00"/>
        <d v="2025-02-18T00:00:00"/>
        <d v="2026-04-23T00:00:00"/>
        <d v="2026-05-17T00:00:00"/>
        <d v="2026-07-19T00:00:00"/>
        <d v="2024-07-03T00:00:00"/>
        <d v="2024-09-03T00:00:00"/>
        <d v="2024-12-26T00:00:00"/>
        <d v="2026-07-28T00:00:00"/>
        <d v="2026-05-31T00:00:00"/>
        <d v="2024-06-27T00:00:00"/>
        <d v="2026-08-29T00:00:00"/>
        <d v="2024-03-20T00:00:00"/>
        <d v="2026-01-07T00:00:00"/>
        <d v="2024-03-16T00:00:00"/>
        <d v="2025-09-20T00:00:00"/>
        <d v="2024-10-31T00:00:00"/>
        <d v="2024-07-30T00:00:00"/>
        <d v="2026-06-25T00:00:00"/>
        <d v="2024-01-13T00:00:00"/>
        <d v="2024-04-13T00:00:00"/>
        <d v="2026-06-29T00:00:00"/>
        <d v="2024-08-21T00:00:00"/>
        <d v="2026-02-16T00:00:00"/>
        <d v="2026-05-02T00:00:00"/>
        <d v="2024-09-04T00:00:00"/>
        <d v="2025-01-30T00:00:00"/>
        <d v="2024-05-15T00:00:00"/>
        <d v="2024-01-08T00:00:00"/>
        <d v="2025-03-04T00:00:00"/>
        <d v="2024-08-16T00:00:00"/>
        <d v="2024-07-18T00:00:00"/>
        <d v="2026-06-02T00:00:00"/>
        <d v="2026-02-20T00:00:00"/>
        <d v="2026-02-14T00:00:00"/>
        <d v="2024-08-17T00:00:00"/>
        <d v="2024-02-19T00:00:00"/>
        <d v="2025-11-08T00:00:00"/>
        <d v="2024-07-23T00:00:00"/>
        <d v="2024-04-12T00:00:00"/>
        <d v="2025-10-26T00:00:00"/>
        <d v="2025-11-16T00:00:00"/>
        <d v="2026-08-14T00:00:00"/>
        <d v="2024-08-28T00:00:00"/>
        <d v="2025-07-24T00:00:00"/>
        <d v="2026-02-24T00:00:00"/>
        <d v="2025-01-17T00:00:00"/>
        <d v="2026-04-24T00:00:00"/>
        <d v="2024-01-05T00:00:00"/>
        <d v="2025-07-14T00:00:00"/>
        <d v="2026-02-18T00:00:00"/>
        <d v="2026-02-07T00:00:00"/>
        <d v="2025-07-28T00:00:00"/>
        <d v="2024-09-14T00:00:00"/>
        <d v="2024-05-02T00:00:00"/>
        <d v="2025-09-03T00:00:00"/>
        <d v="2025-07-03T00:00:00"/>
        <d v="2024-12-20T00:00:00"/>
        <d v="2025-06-13T00:00:00"/>
        <d v="2024-08-03T00:00:00"/>
        <d v="2024-07-01T00:00:00"/>
        <d v="2025-09-25T00:00:00"/>
        <d v="2024-01-12T00:00:00"/>
        <d v="2026-07-16T00:00:00"/>
        <d v="2025-04-06T00:00:00"/>
        <d v="2025-01-03T00:00:00"/>
        <d v="2024-05-23T00:00:00"/>
        <d v="2025-07-18T00:00:00"/>
        <d v="2025-05-29T00:00:00"/>
        <d v="2024-02-11T00:00:00"/>
        <d v="2025-01-20T00:00:00"/>
        <d v="2025-02-24T00:00:00"/>
        <d v="2025-06-07T00:00:00"/>
        <d v="2026-03-04T00:00:00"/>
        <d v="2024-09-17T00:00:00"/>
        <d v="2025-01-19T00:00:00"/>
        <d v="2025-02-10T00:00:00"/>
        <d v="2026-05-25T00:00:00"/>
        <d v="2025-06-17T00:00:00"/>
        <d v="2025-02-20T00:00:00"/>
        <d v="2026-09-16T00:00:00"/>
        <d v="2025-10-10T00:00:00"/>
        <d v="2026-08-11T00:00:00"/>
        <d v="2024-11-18T00:00:00"/>
        <d v="2025-07-07T00:00:00"/>
        <d v="2024-11-29T00:00:00"/>
        <d v="2025-02-14T00:00:00"/>
        <d v="2024-01-10T00:00:00"/>
        <d v="2026-09-06T00:00:00"/>
        <d v="2024-10-25T00:00:00"/>
        <d v="2026-08-21T00:00:00"/>
        <d v="2025-09-24T00:00:00"/>
        <d v="2024-12-31T00:00:00"/>
        <d v="2025-04-25T00:00:00"/>
        <d v="2026-06-22T00:00:00"/>
        <d v="2026-01-30T00:00:00"/>
        <d v="2024-06-04T00:00:00"/>
        <d v="2026-03-15T00:00:00"/>
        <d v="2026-07-06T00:00:00"/>
        <d v="2024-08-01T00:00:00"/>
        <d v="2026-06-27T00:00:00"/>
        <d v="2025-12-08T00:00:00"/>
        <d v="2025-10-22T00:00:00"/>
        <d v="2024-09-13T00:00:00"/>
        <d v="2024-06-07T00:00:00"/>
        <d v="2024-09-01T00:00:00"/>
        <d v="2025-06-19T00:00:00"/>
        <d v="2024-08-09T00:00:00"/>
        <d v="2026-02-23T00:00:00"/>
        <d v="2026-07-13T00:00:00"/>
        <d v="2025-04-08T00:00:00"/>
        <d v="2024-01-23T00:00:00"/>
        <d v="2025-08-05T00:00:00"/>
        <d v="2025-08-13T00:00:00"/>
        <d v="2025-10-09T00:00:00"/>
        <d v="2025-02-12T00:00:00"/>
        <d v="2024-09-29T00:00:00"/>
        <d v="2024-12-24T00:00:00"/>
        <d v="2024-09-05T00:00:00"/>
        <d v="2025-12-01T00:00:00"/>
        <d v="2024-12-15T00:00:00"/>
        <d v="2025-08-01T00:00:00"/>
        <d v="2024-01-27T00:00:00"/>
        <d v="2024-07-16T00:00:00"/>
        <d v="2025-05-16T00:00:00"/>
        <d v="2025-04-07T00:00:00"/>
        <d v="2026-06-24T00:00:00"/>
        <d v="2024-04-25T00:00:00"/>
        <d v="2024-06-23T00:00:00"/>
        <d v="2024-05-14T00:00:00"/>
        <d v="2024-12-23T00:00:00"/>
        <d v="2025-12-12T00:00:00"/>
        <d v="2026-05-18T00:00:00"/>
        <d v="2026-09-29T00:00:00"/>
        <d v="2024-07-25T00:00:00"/>
        <d v="2024-07-17T00:00:00"/>
        <d v="2026-04-13T00:00:00"/>
        <d v="2024-06-01T00:00:00"/>
        <d v="2024-10-05T00:00:00"/>
        <d v="2025-03-30T00:00:00"/>
        <d v="2026-08-18T00:00:00"/>
        <d v="2025-11-18T00:00:00"/>
        <d v="2026-04-03T00:00:00"/>
        <d v="2025-02-05T00:00:00"/>
        <d v="2024-04-05T00:00:00"/>
        <d v="2025-11-12T00:00:00"/>
        <d v="2024-12-14T00:00:00"/>
        <d v="2025-07-16T00:00:00"/>
        <d v="2024-03-14T00:00:00"/>
        <d v="2025-04-10T00:00:00"/>
        <d v="2025-07-13T00:00:00"/>
        <d v="2025-06-08T00:00:00"/>
        <d v="2024-10-11T00:00:00"/>
        <d v="2024-08-31T00:00:00"/>
        <d v="2025-11-30T00:00:00"/>
        <d v="2025-11-22T00:00:00"/>
        <d v="2026-01-12T00:00:00"/>
        <d v="2026-02-21T00:00:00"/>
        <d v="2026-03-10T00:00:00"/>
        <d v="2024-01-20T00:00:00"/>
        <d v="2025-02-17T00:00:00"/>
        <d v="2026-05-23T00:00:00"/>
        <d v="2025-01-02T00:00:00"/>
        <d v="2026-09-15T00:00:00"/>
        <d v="2026-04-20T00:00:00"/>
        <d v="2026-09-26T00:00:00"/>
        <d v="2025-03-25T00:00:00"/>
        <d v="2026-04-06T00:00:00"/>
        <d v="2024-03-31T00:00:00"/>
        <d v="2025-10-03T00:00:00"/>
        <d v="2024-10-29T00:00:00"/>
        <d v="2025-02-07T00:00:00"/>
        <d v="2025-10-25T00:00:00"/>
        <d v="2024-03-23T00:00:00"/>
        <d v="2024-06-28T00:00:00"/>
        <d v="2025-11-25T00:00:00"/>
        <d v="2025-08-03T00:00:00"/>
        <d v="2024-06-13T00:00:00"/>
        <d v="2026-08-08T00:00:00"/>
        <d v="2025-03-01T00:00:00"/>
        <d v="2026-09-10T00:00:00"/>
        <d v="2025-05-17T00:00:00"/>
        <d v="2026-06-08T00:00:00"/>
        <d v="2024-05-18T00:00:00"/>
        <d v="2024-07-06T00:00:00"/>
        <d v="2026-07-27T00:00:00"/>
        <d v="2024-11-07T00:00:00"/>
        <d v="2025-05-10T00:00:00"/>
        <d v="2026-03-12T00:00:00"/>
        <d v="2024-04-11T00:00:00"/>
        <d v="2025-09-06T00:00:00"/>
        <d v="2026-09-25T00:00:00"/>
        <d v="2026-03-31T00:00:00"/>
        <d v="2026-01-25T00:00:00"/>
        <d v="2025-05-14T00:00:00"/>
        <d v="2024-10-18T00:00:00"/>
        <d v="2025-07-05T00:00:00"/>
        <d v="2026-04-07T00:00:00"/>
        <d v="2025-10-12T00:00:00"/>
        <d v="2024-10-06T00:00:00"/>
        <d v="2025-10-01T00:00:00"/>
        <d v="2025-10-15T00:00:00"/>
        <d v="2026-05-30T00:00:00"/>
        <d v="2026-04-27T00:00:00"/>
        <d v="2025-08-21T00:00:00"/>
        <d v="2025-01-18T00:00:00"/>
        <d v="2026-07-15T00:00:00"/>
        <d v="2025-12-02T00:00:00"/>
        <d v="2024-07-07T00:00:00"/>
        <d v="2025-12-03T00:00:00"/>
        <d v="2025-12-31T00:00:00"/>
        <d v="2024-07-12T00:00:00"/>
        <d v="2025-04-27T00:00:00"/>
        <d v="2026-08-06T00:00:00"/>
        <d v="2026-08-03T00:00:00"/>
        <d v="2025-11-10T00:00:00"/>
        <d v="2025-11-28T00:00:00"/>
        <d v="2024-01-06T00:00:00"/>
        <d v="2024-02-26T00:00:00"/>
        <d v="2026-09-04T00:00:00"/>
        <d v="2025-04-05T00:00:00"/>
        <d v="2025-11-02T00:00:00"/>
        <d v="2026-02-27T00:00:00"/>
        <d v="2025-02-13T00:00:00"/>
        <d v="2024-04-29T00:00:00"/>
        <d v="2024-03-29T00:00:00"/>
        <d v="2026-02-26T00:00:00"/>
        <d v="2024-02-12T00:00:00"/>
        <d v="2025-01-07T00:00:00"/>
        <d v="2026-09-01T00:00:00"/>
        <d v="2026-06-26T00:00:00"/>
        <d v="2024-08-29T00:00:00"/>
        <d v="2025-04-01T00:00:00"/>
        <d v="2025-03-02T00:00:00"/>
        <d v="2026-08-24T00:00:00"/>
        <d v="2025-05-31T00:00:00"/>
        <d v="2025-06-18T00:00:00"/>
        <d v="2025-06-30T00:00:00"/>
        <d v="2024-04-27T00:00:00"/>
        <d v="2025-08-23T00:00:00"/>
        <d v="2025-05-08T00:00:00"/>
        <d v="2025-02-08T00:00:00"/>
        <d v="2024-12-27T00:00:00"/>
        <d v="2025-12-27T00:00:00"/>
        <d v="2024-05-10T00:00:00"/>
        <d v="2025-03-13T00:00:00"/>
        <d v="2026-07-29T00:00:00"/>
        <d v="2024-09-10T00:00:00"/>
        <d v="2025-08-15T00:00:00"/>
        <d v="2024-05-09T00:00:00"/>
        <d v="2024-07-19T00:00:00"/>
        <d v="2026-09-02T00:00:00"/>
        <d v="2024-01-31T00:00:00"/>
        <d v="2024-01-22T00:00:00"/>
        <d v="2025-08-24T00:00:00"/>
        <d v="2025-05-09T00:00:00"/>
        <d v="2025-03-18T00:00:00"/>
        <d v="2026-04-15T00:00:00"/>
        <d v="2025-03-05T00:00:00"/>
        <d v="2026-05-12T00:00:00"/>
        <d v="2026-08-26T00:00:00"/>
        <d v="2025-02-25T00:00:00"/>
        <d v="2026-01-29T00:00:00"/>
        <d v="2024-02-18T00:00:00"/>
        <d v="2024-08-11T00:00:00"/>
        <d v="2025-10-17T00:00:00"/>
        <d v="2024-08-22T00:00:00"/>
        <d v="2025-05-18T00:00:00"/>
        <d v="2025-04-23T00:00:00"/>
        <d v="2026-09-22T00:00:00"/>
        <d v="2024-03-26T00:00:00"/>
        <d v="2024-02-09T00:00:00"/>
        <d v="2025-04-11T00:00:00"/>
        <d v="2025-08-09T00:00:00"/>
        <d v="2024-03-01T00:00:00"/>
        <d v="2024-05-05T00:00:00"/>
        <d v="2026-05-27T00:00:00"/>
        <d v="2026-08-09T00:00:00"/>
        <d v="2024-12-06T00:00:00"/>
        <d v="2024-04-24T00:00:00"/>
        <d v="2024-02-23T00:00:00"/>
        <d v="2025-06-24T00:00:00"/>
        <d v="2024-06-16T00:00:00"/>
        <d v="2026-09-20T00:00:00"/>
        <d v="2026-06-04T00:00:00"/>
        <d v="2024-07-31T00:00:00"/>
        <d v="2026-05-21T00:00:00"/>
        <d v="2025-03-31T00:00:00"/>
        <d v="2025-09-08T00:00:00"/>
        <d v="2024-06-06T00:00:00"/>
        <d v="2026-03-07T00:00:00"/>
        <d v="2024-09-30T00:00:00"/>
        <d v="2026-01-05T00:00:00"/>
        <d v="2024-02-28T00:00:00"/>
        <d v="2025-09-23T00:00:00"/>
        <d v="2026-07-02T00:00:00"/>
        <d v="2026-03-30T00:00:00"/>
        <d v="2026-04-29T00:00:00"/>
        <d v="2025-03-12T00:00:00"/>
        <d v="2024-01-01T00:00:00"/>
        <d v="2024-01-14T00:00:00"/>
        <d v="2026-09-18T00:00:00"/>
        <d v="2024-10-07T00:00:00"/>
        <d v="2026-08-27T00:00:00"/>
        <d v="2025-06-23T00:00:00"/>
        <d v="2026-08-19T00:00:00"/>
        <d v="2024-11-10T00:00:00"/>
        <d v="2026-07-23T00:00:00"/>
        <d v="2024-04-22T00:00:00"/>
        <d v="2025-06-27T00:00:00"/>
        <d v="2026-09-09T00:00:00"/>
        <d v="2024-05-27T00:00:00"/>
        <d v="2025-04-26T00:00:00"/>
        <d v="2025-10-30T00:00:00"/>
        <d v="2025-07-08T00:00:00"/>
        <d v="2024-01-16T00:00:00"/>
        <d v="2024-07-02T00:00:00"/>
        <d v="2024-09-07T00:00:00"/>
        <d v="2025-10-19T00:00:00"/>
        <d v="2025-11-14T00:00:00"/>
        <d v="2025-05-30T00:00:00"/>
        <d v="2025-10-11T00:00:00"/>
        <d v="2025-01-05T00:00:00"/>
        <d v="2025-09-13T00:00:00"/>
        <d v="2026-04-26T00:00:00"/>
        <d v="2024-11-17T00:00:00"/>
        <d v="2025-05-25T00:00:00"/>
        <d v="2026-06-07T00:00:00"/>
        <d v="2024-03-17T00:00:00"/>
        <d v="2024-11-15T00:00:00"/>
        <d v="2026-09-08T00:00:00"/>
        <d v="2026-06-21T00:00:00"/>
        <d v="2024-10-24T00:00:00"/>
        <d v="2025-04-14T00:00:00"/>
        <d v="2024-02-01T00:00:00"/>
        <d v="2025-11-11T00:00:00"/>
        <d v="2024-04-10T00:00:00"/>
        <d v="2025-08-17T00:00:00"/>
        <d v="2024-03-27T00:00:00"/>
        <d v="2024-05-03T00:00:00"/>
        <d v="2026-05-11T00:00:00"/>
        <d v="2024-10-23T00:00:00"/>
        <d v="2025-04-13T00:00:00"/>
        <d v="2024-06-11T00:00:00"/>
        <d v="2026-02-19T00:00:00"/>
        <d v="2025-08-25T00:00:00"/>
        <d v="2024-08-25T00:00:00"/>
        <d v="2025-11-26T00:00:00"/>
        <d v="2026-07-03T00:00:00"/>
        <d v="2025-04-30T00:00:00"/>
        <d v="2024-08-24T00:00:00"/>
        <d v="2026-08-12T00:00:00"/>
        <d v="2025-05-05T00:00:00"/>
        <d v="2024-10-26T00:00:00"/>
        <d v="2026-07-18T00:00:00"/>
        <d v="2024-09-12T00:00:00"/>
        <d v="2025-08-16T00:00:00"/>
        <d v="2024-06-02T00:00:00"/>
        <d v="2026-02-05T00:00:00"/>
        <d v="2024-08-23T00:00:00"/>
        <d v="2024-05-31T00:00:00"/>
        <d v="2024-05-01T00:00:00"/>
        <d v="2025-05-03T00:00:00"/>
        <d v="2026-07-30T00:00:00"/>
        <d v="2024-08-15T00:00:00"/>
        <d v="2025-12-05T00:00:00"/>
        <d v="2025-10-07T00:00:00"/>
        <d v="2025-11-09T00:00:00"/>
        <d v="2025-12-04T00:00:00"/>
        <d v="2024-02-25T00:00:00"/>
        <d v="2024-02-06T00:00:00"/>
        <d v="2026-01-01T00:00:00"/>
        <d v="2024-11-14T00:00:00"/>
        <d v="2026-06-09T00:00:00"/>
        <d v="2024-10-28T00:00:00"/>
        <d v="2025-04-28T00:00:00"/>
        <d v="2026-06-23T00:00:00"/>
        <d v="2025-01-04T00:00:00"/>
        <d v="2025-02-11T00:00:00"/>
        <d v="2024-01-30T00:00:00"/>
        <d v="2026-03-18T00:00:00"/>
        <d v="2025-01-23T00:00:00"/>
        <d v="2025-12-17T00:00:00"/>
        <d v="2025-04-29T00:00:00"/>
        <d v="2026-03-03T00:00:00"/>
        <d v="2026-04-19T00:00:00"/>
        <d v="2025-03-11T00:00:00"/>
        <d v="2025-04-20T00:00:00"/>
        <d v="2024-05-28T00:00:00"/>
        <d v="2024-11-30T00:00:00"/>
        <d v="2024-09-20T00:00:00"/>
        <d v="2026-03-11T00:00:00"/>
        <d v="2025-09-15T00:00:00"/>
        <d v="2025-06-26T00:00:00"/>
        <d v="2024-01-24T00:00:00"/>
        <d v="2025-06-29T00:00:00"/>
        <d v="2026-01-19T00:00:00"/>
        <d v="2025-04-15T00:00:00"/>
        <d v="2026-09-12T00:00:00"/>
        <d v="2026-06-20T00:00:00"/>
        <d v="2026-07-10T00:00:00"/>
        <d v="2026-05-16T00:00:00"/>
        <d v="2024-02-27T00:00:00"/>
        <d v="2024-11-03T00:00:00"/>
        <d v="2025-02-03T00:00:00"/>
        <d v="2026-04-16T00:00:00"/>
        <d v="2025-04-24T00:00:00"/>
        <d v="2024-03-02T00:00:00"/>
        <d v="2025-06-02T00:00:00"/>
        <d v="2025-02-28T00:00:00"/>
        <d v="2024-07-08T00:00:00"/>
        <d v="2026-02-08T00:00:00"/>
        <d v="2026-01-08T00:00:00"/>
        <d v="2024-05-25T00:00:00"/>
        <d v="2025-09-16T00:00:00"/>
        <d v="2025-12-09T00:00:00"/>
        <d v="2024-04-20T00:00:00"/>
        <d v="2024-02-10T00:00:00"/>
        <d v="2024-07-26T00:00:00"/>
        <d v="2026-01-04T00:00:00"/>
        <d v="2024-09-11T00:00:00"/>
        <d v="2024-12-25T00:00:00"/>
        <d v="2025-06-25T00:00:00"/>
        <d v="2026-07-31T00:00:00"/>
        <d v="2025-10-20T00:00:00"/>
        <d v="2026-01-26T00:00:00"/>
        <d v="2024-07-29T00:00:00"/>
        <d v="2025-09-28T00:00:00"/>
        <d v="2026-07-12T00:00:00"/>
        <d v="2025-08-06T00:00:00"/>
        <d v="2024-05-26T00:00:00"/>
        <d v="2026-07-09T00:00:00"/>
        <d v="2025-03-07T00:00:00"/>
        <d v="2024-08-10T00:00:00"/>
        <d v="2025-08-11T00:00:00"/>
        <d v="2026-03-16T00:00:00"/>
        <d v="2025-01-06T00:00:00"/>
        <d v="2024-11-24T00:00:00"/>
        <d v="2024-02-02T00:00:00"/>
        <d v="2024-07-09T00:00:00"/>
        <d v="2025-12-20T00:00:00"/>
        <d v="2024-11-28T00:00:00"/>
        <d v="2026-06-10T00:00:00"/>
        <d v="2024-04-18T00:00:00"/>
        <d v="2025-01-13T00:00:00"/>
        <d v="2024-12-05T00:00:00"/>
        <d v="2024-07-28T00:00:00"/>
        <d v="2025-02-26T00:00:00"/>
        <d v="2024-11-26T00:00:00"/>
        <d v="2025-10-29T00:00:00"/>
        <d v="2024-04-19T00:00:00"/>
        <d v="2024-07-14T00:00:00"/>
        <d v="2025-07-11T00:00:00"/>
        <d v="2026-01-11T00:00:00"/>
        <d v="2024-04-07T00:00:00"/>
        <d v="2026-06-15T00:00:00"/>
        <d v="2025-11-03T00:00:00"/>
        <d v="2025-07-20T00:00:00"/>
        <d v="2026-06-06T00:00:00"/>
        <d v="2025-12-22T00:00:00"/>
        <d v="2025-04-18T00:00:00"/>
        <d v="2024-05-07T00:00:00"/>
        <d v="2026-02-22T00:00:00"/>
        <d v="2025-01-16T00:00:00"/>
        <d v="2026-06-17T00:00:00"/>
        <d v="2026-07-20T00:00:00"/>
        <d v="2024-06-05T00:00:00"/>
        <d v="2025-06-20T00:00:00"/>
        <d v="2024-11-02T00:00:00"/>
        <d v="2026-07-07T00:00:00"/>
        <d v="2026-02-15T00:00:00"/>
        <d v="2024-05-16T00:00:00"/>
        <d v="2024-09-21T00:00:00"/>
        <d v="2026-05-14T00:00:00"/>
        <d v="2025-09-30T00:00:00"/>
        <d v="2025-05-13T00:00:00"/>
        <d v="2025-08-19T00:00:00"/>
        <d v="2024-12-08T00:00:00"/>
        <d v="2026-08-30T00:00:00"/>
        <d v="2024-07-27T00:00:00"/>
        <d v="2024-03-08T00:00:00"/>
        <d v="2024-04-04T00:00:00"/>
        <d v="2024-07-22T00:00:00"/>
        <d v="2024-03-28T00:00:00"/>
        <d v="2026-01-17T00:00:00"/>
        <d v="2024-10-10T00:00:00"/>
        <d v="2024-01-21T00:00:00"/>
        <d v="2024-01-04T00:00:00"/>
        <d v="2025-10-05T00:00:00"/>
        <d v="2026-04-22T00:00:00"/>
        <d v="2026-01-13T00:00:00"/>
        <d v="2024-06-10T00:00:00"/>
        <d v="2025-07-19T00:00:00"/>
        <d v="2026-03-19T00:00:00"/>
        <d v="2024-12-11T00:00:00"/>
        <d v="2026-03-24T00:00:00"/>
        <d v="2026-02-25T00:00:00"/>
        <d v="2024-10-02T00:00:00"/>
        <d v="2024-03-03T00:00:00"/>
        <d v="2025-10-21T00:00:00"/>
        <d v="2025-07-02T00:00:00"/>
        <d v="2024-04-08T00:00:00"/>
        <d v="2026-09-13T00:00:00"/>
        <d v="2024-08-05T00:00:00"/>
        <d v="2026-05-19T00:00:00"/>
        <d v="2025-09-05T00:00:00"/>
        <d v="2026-08-07T00:00:00"/>
        <d v="2024-12-09T00:00:00"/>
        <d v="2026-03-28T00:00:00"/>
        <d v="2025-05-19T00:00:00"/>
        <d v="2025-06-28T00:00:00"/>
        <d v="2025-09-26T00:00:00"/>
        <d v="2026-01-27T00:00:00"/>
        <d v="2026-01-28T00:00:00"/>
        <d v="2026-06-18T00:00:00"/>
        <d v="2026-05-26T00:00:00"/>
        <d v="2025-08-07T00:00:00"/>
        <d v="2024-06-26T00:00:00"/>
        <d v="2025-02-01T00:00:00"/>
        <d v="2025-01-10T00:00:00"/>
        <d v="2025-08-20T00:00:00"/>
        <d v="2026-08-04T00:00:00"/>
        <d v="2024-06-14T00:00:00"/>
        <d v="2025-08-27T00:00:00"/>
        <d v="2025-06-04T00:00:00"/>
        <d v="2026-09-05T00:00:00"/>
        <d v="2025-03-26T00:00:00"/>
        <d v="2026-09-17T00:00:00"/>
        <d v="2026-02-12T00:00:00"/>
        <d v="2024-10-04T00:00:00"/>
        <d v="2024-03-13T00:00:00"/>
        <d v="2024-11-01T00:00:00"/>
        <d v="2024-05-17T00:00:00"/>
        <d v="2025-09-27T00:00:00"/>
        <d v="2025-07-22T00:00:00"/>
        <d v="2024-06-25T00:00:00"/>
        <d v="2025-04-12T00:00:00"/>
        <d v="2024-05-04T00:00:00"/>
        <d v="2025-10-18T00:00:00"/>
        <d v="2026-08-02T00:00:00"/>
        <d v="2024-05-24T00:00:00"/>
        <d v="2025-11-29T00:00:00"/>
        <d v="2025-08-29T00:00:00"/>
        <d v="2025-06-16T00:00:00"/>
        <d v="2024-02-03T00:00:00"/>
        <d v="2024-12-01T00:00:00"/>
        <d v="2026-03-27T00:00:00"/>
        <d v="2025-10-06T00:00:00"/>
        <d v="2026-04-04T00:00:00"/>
        <d v="2026-03-02T00:00:00"/>
        <d v="2025-01-31T00:00:00"/>
        <d v="2025-12-16T00:00:00"/>
        <d v="2026-09-07T00:00:00"/>
        <d v="2026-02-11T00:00:00"/>
        <d v="2025-12-28T00:00:00"/>
        <d v="2025-01-22T00:00:00"/>
        <d v="2025-03-03T00:00:00"/>
        <d v="2025-08-18T00:00:00"/>
        <d v="2024-05-30T00:00:00"/>
        <d v="2024-07-24T00:00:00"/>
        <d v="2024-09-02T00:00:00"/>
        <d v="2026-04-14T00:00:00"/>
        <d v="2026-09-11T00:00:00"/>
        <d v="2026-04-28T00:00:00"/>
        <d v="2024-12-28T00:00:00"/>
        <d v="2024-05-08T00:00:00"/>
        <d v="2025-12-10T00:00:00"/>
        <d v="2026-02-10T00:00:00"/>
        <d v="2026-01-22T00:00:00"/>
        <d v="2024-12-13T00:00:00"/>
        <d v="2025-09-29T00:00:00"/>
        <d v="2024-10-30T00:00:00"/>
        <d v="2024-04-16T00:00:00"/>
        <d v="2024-06-30T00:00:00"/>
        <d v="2026-04-12T00:00:00"/>
        <d v="2025-11-27T00:00:00"/>
        <d v="2024-10-22T00:00:00"/>
        <d v="2024-11-19T00:00:00"/>
        <d v="2025-05-06T00:00:00"/>
        <d v="2024-11-16T00:00:00"/>
        <d v="2024-08-02T00:00:00"/>
        <d v="2024-04-28T00:00:00"/>
        <d v="2024-09-22T00:00:00"/>
        <d v="2025-09-17T00:00:00"/>
        <d v="2025-01-26T00:00:00"/>
        <d v="2025-04-21T00:00:00"/>
        <d v="2025-04-17T00:00:00"/>
        <d v="2024-04-23T00:00:00"/>
        <d v="2024-12-03T00:00:00"/>
        <d v="2024-06-03T00:00:00"/>
        <d v="2025-11-15T00:00:00"/>
        <d v="2025-04-22T00:00:00"/>
        <d v="2025-12-24T00:00:00"/>
        <d v="2025-11-20T00:00:00"/>
        <d v="2024-06-09T00:00:00"/>
        <d v="2026-06-28T00:00:00"/>
        <d v="2025-02-16T00:00:00"/>
        <d v="2024-01-09T00:00:00"/>
        <d v="2026-03-08T00:00:00"/>
        <d v="2026-01-10T00:00:00"/>
        <d v="2026-04-09T00:00:00"/>
        <d v="2024-04-02T00:00:00"/>
        <d v="2025-02-15T00:00:00"/>
        <d v="2025-03-09T00:00:00"/>
        <d v="2024-12-29T00:00:00"/>
        <d v="2024-07-20T00:00:00"/>
        <d v="2024-09-19T00:00:00"/>
        <d v="2025-03-06T00:00:00"/>
        <d v="2024-01-25T00:00:00"/>
        <d v="2025-12-11T00:00:00"/>
        <d v="2026-07-08T00:00:00"/>
        <d v="2024-02-21T00:00:00"/>
        <d v="2025-06-21T00:00:00"/>
        <d v="2024-11-08T00:00:00"/>
        <d v="2024-01-07T00:00:00"/>
        <d v="2024-04-09T00:00:00"/>
        <d v="2025-04-04T00:00:00"/>
        <d v="2025-01-15T00:00:00"/>
        <d v="2026-05-20T00:00:00"/>
        <d v="2024-09-25T00:00:00"/>
        <d v="2024-10-19T00:00:00"/>
        <d v="2025-05-21T00:00:00"/>
        <d v="2024-01-11T00:00:00"/>
        <d v="2026-04-11T00:00:00"/>
        <d v="2026-01-31T00:00:00"/>
        <d v="2025-07-26T00:00:00"/>
        <d v="2024-01-29T00:00:00"/>
        <d v="2026-03-23T00:00:00"/>
        <d v="2026-03-05T00:00:00"/>
        <d v="2025-05-27T00:00:00"/>
        <d v="2024-08-13T00:00:00"/>
        <d v="2026-03-13T00:00:00"/>
        <d v="2025-09-14T00:00:00"/>
        <d v="2026-08-16T00:00:00"/>
        <d v="2024-08-20T00:00:00"/>
        <d v="2025-03-10T00:00:00"/>
        <d v="2026-03-06T00:00:00"/>
        <d v="2024-05-11T00:00:00"/>
        <d v="2024-09-26T00:00:00"/>
        <d v="2024-11-23T00:00:00"/>
        <d v="2024-04-26T00:00:00"/>
        <d v="2025-10-13T00:00:00"/>
        <d v="2024-04-03T00:00:00"/>
        <d v="2026-07-05T00:00:00"/>
        <d v="2025-06-06T00:00:00"/>
        <d v="2025-05-23T00:00:00"/>
        <d v="2026-04-18T00:00:00"/>
        <d v="2025-05-28T00:00:00"/>
      </sharedItems>
      <fieldGroup par="25"/>
    </cacheField>
    <cacheField name="Year" numFmtId="0">
      <sharedItems containsSemiMixedTypes="0" containsString="0" containsNumber="1" containsInteger="1" minValue="2024" maxValue="2026" count="3">
        <n v="2025"/>
        <n v="2024"/>
        <n v="2026"/>
      </sharedItems>
    </cacheField>
    <cacheField name="Month" numFmtId="0">
      <sharedItems count="12">
        <s v="Oct"/>
        <s v="Aug"/>
        <s v="May"/>
        <s v="Sep"/>
        <s v="Jan"/>
        <s v="Jun"/>
        <s v="Jul"/>
        <s v="Feb"/>
        <s v="Nov"/>
        <s v="Dec"/>
        <s v="Mar"/>
        <s v="Apr"/>
      </sharedItems>
    </cacheField>
    <cacheField name="Quarter" numFmtId="0">
      <sharedItems/>
    </cacheField>
    <cacheField name="Region" numFmtId="0">
      <sharedItems count="5">
        <s v="East"/>
        <s v="Asia Pacific"/>
        <s v="Central"/>
        <s v="Europe"/>
        <s v="West"/>
      </sharedItems>
    </cacheField>
    <cacheField name="Country" numFmtId="0">
      <sharedItems count="8">
        <s v="Canada"/>
        <s v="Singapore"/>
        <s v="Japan"/>
        <s v="Australia"/>
        <s v="Germany"/>
        <s v="USA"/>
        <s v="France"/>
        <s v="United Kingdom"/>
      </sharedItems>
    </cacheField>
    <cacheField name="Customer Segment" numFmtId="0">
      <sharedItems count="4">
        <s v="Enterprise"/>
        <s v="Consumer"/>
        <s v="Small Business"/>
        <s v="Government"/>
      </sharedItems>
    </cacheField>
    <cacheField name="Department" numFmtId="0">
      <sharedItems count="4">
        <s v="Office Solutions"/>
        <s v="Technology"/>
        <s v="Professional Services"/>
        <s v="Support"/>
      </sharedItems>
    </cacheField>
    <cacheField name="Product" numFmtId="0">
      <sharedItems count="9">
        <s v="Office Bundle"/>
        <s v="Device Package"/>
        <s v="Cloud Platform"/>
        <s v="Analytics Suite"/>
        <s v="Consulting"/>
        <s v="Security Package"/>
        <s v="Premium Support"/>
        <s v="Standard Support"/>
        <s v="Implementation"/>
      </sharedItems>
    </cacheField>
    <cacheField name="Units Sold" numFmtId="0">
      <sharedItems containsSemiMixedTypes="0" containsString="0" containsNumber="1" containsInteger="1" minValue="1" maxValue="85"/>
    </cacheField>
    <cacheField name="Unit Price" numFmtId="165">
      <sharedItems containsSemiMixedTypes="0" containsString="0" containsNumber="1" minValue="100.37" maxValue="3490.04"/>
    </cacheField>
    <cacheField name="Discount %" numFmtId="9">
      <sharedItems containsSemiMixedTypes="0" containsString="0" containsNumber="1" minValue="0" maxValue="0.2"/>
    </cacheField>
    <cacheField name="Unit Cost" numFmtId="165">
      <sharedItems containsSemiMixedTypes="0" containsString="0" containsNumber="1" minValue="24.6" maxValue="1203.69"/>
    </cacheField>
    <cacheField name="Revenue" numFmtId="165">
      <sharedItems containsSemiMixedTypes="0" containsString="0" containsNumber="1" minValue="118.2042" maxValue="239138.13920000001" count="1800">
        <n v="1863.6659999999999"/>
        <n v="4698.8567999999996"/>
        <n v="8658.5400000000009"/>
        <n v="32392.871999999999"/>
        <n v="2446.6860000000001"/>
        <n v="77083.322999999989"/>
        <n v="32517.216000000004"/>
        <n v="4788.9072000000006"/>
        <n v="44202.284"/>
        <n v="10137.121200000001"/>
        <n v="95192.622000000003"/>
        <n v="4208.4629999999997"/>
        <n v="230.73599999999999"/>
        <n v="32735.182400000002"/>
        <n v="11411.100400000001"/>
        <n v="11240.0496"/>
        <n v="15369.525"/>
        <n v="4685.2000000000007"/>
        <n v="7542.5039999999999"/>
        <n v="18829.439999999999"/>
        <n v="4299.6399999999994"/>
        <n v="4821.775200000001"/>
        <n v="112416.921"/>
        <n v="16917.824000000001"/>
        <n v="18041.1852"/>
        <n v="16879.903999999999"/>
        <n v="11664.312"/>
        <n v="2855.2568000000001"/>
        <n v="14898.936"/>
        <n v="33481.092000000004"/>
        <n v="2919.375"/>
        <n v="79062.790499999988"/>
        <n v="7482.0949999999993"/>
        <n v="2852.415"/>
        <n v="20439.0144"/>
        <n v="28068.6"/>
        <n v="17086.788"/>
        <n v="10803.1"/>
        <n v="13714.800000000001"/>
        <n v="3830.3999999999996"/>
        <n v="9951.5597999999991"/>
        <n v="33194.25"/>
        <n v="2739.6863999999996"/>
        <n v="84149.253600000011"/>
        <n v="4888.0259999999998"/>
        <n v="3054.3449999999998"/>
        <n v="2476.9344000000001"/>
        <n v="9732.5328000000009"/>
        <n v="1462.7360000000001"/>
        <n v="11725.7868"/>
        <n v="6927.2320000000009"/>
        <n v="9044.4000000000015"/>
        <n v="435.88799999999998"/>
        <n v="10825.244999999999"/>
        <n v="18885.600000000002"/>
        <n v="2782.2916"/>
        <n v="1395.4159999999999"/>
        <n v="20485.353500000001"/>
        <n v="2165.3759999999997"/>
        <n v="2479.5"/>
        <n v="30506.722999999994"/>
        <n v="3122.0420000000004"/>
        <n v="81423.320000000007"/>
        <n v="31102.020000000004"/>
        <n v="27747.126400000005"/>
        <n v="13162.288"/>
        <n v="19953.108"/>
        <n v="2480.982"/>
        <n v="6938.2109999999993"/>
        <n v="26636.148000000001"/>
        <n v="76159.881599999993"/>
        <n v="10662.300000000001"/>
        <n v="8302.7199999999993"/>
        <n v="62646.126400000001"/>
        <n v="1357.9567999999999"/>
        <n v="54437.503999999994"/>
        <n v="2135.4839999999999"/>
        <n v="23081.742000000002"/>
        <n v="8265.4640000000018"/>
        <n v="11927.391599999999"/>
        <n v="13050.729199999998"/>
        <n v="8619.2960000000003"/>
        <n v="41372.676000000007"/>
        <n v="26223.078000000001"/>
        <n v="10401.245999999999"/>
        <n v="3783.65"/>
        <n v="16403.967999999997"/>
        <n v="6666.2111999999997"/>
        <n v="42358.03"/>
        <n v="8793.1619999999984"/>
        <n v="4388.4179999999997"/>
        <n v="14348.320000000002"/>
        <n v="38711.930400000005"/>
        <n v="10565.450999999999"/>
        <n v="29319.052"/>
        <n v="6908.058"/>
        <n v="64734.144000000015"/>
        <n v="6858.81"/>
        <n v="9059.01"/>
        <n v="5000.38"/>
        <n v="7643.5440000000008"/>
        <n v="37171.197"/>
        <n v="67572.305500000002"/>
        <n v="16544.009600000001"/>
        <n v="9200.3472000000002"/>
        <n v="4706.9760000000006"/>
        <n v="1667.4875"/>
        <n v="12236.569399999998"/>
        <n v="5951.3129999999992"/>
        <n v="39179.635199999997"/>
        <n v="7192.07"/>
        <n v="8310.7139999999981"/>
        <n v="10001.969999999999"/>
        <n v="12913.1376"/>
        <n v="13277.467499999999"/>
        <n v="1757.008"/>
        <n v="13212.534000000001"/>
        <n v="7217.8232000000007"/>
        <n v="11299.365"/>
        <n v="4998.7649999999994"/>
        <n v="29538.568800000001"/>
        <n v="2524.92"/>
        <n v="20389.830999999998"/>
        <n v="1597.8000000000002"/>
        <n v="78229.232999999993"/>
        <n v="28840.032499999998"/>
        <n v="1493.0432000000001"/>
        <n v="10032.379200000001"/>
        <n v="3222.5533999999998"/>
        <n v="2873.9936000000002"/>
        <n v="177310.80000000002"/>
        <n v="18953.856"/>
        <n v="1101.9690000000001"/>
        <n v="4452.6720000000005"/>
        <n v="5324.9120000000003"/>
        <n v="32583.936000000002"/>
        <n v="9000.5310000000009"/>
        <n v="7648.9168000000009"/>
        <n v="5581.6032000000005"/>
        <n v="23068.055"/>
        <n v="9651.5249999999996"/>
        <n v="8822.232"/>
        <n v="5181.6239999999998"/>
        <n v="11342.848"/>
        <n v="7751.0879999999997"/>
        <n v="15495.297999999999"/>
        <n v="631.54320000000007"/>
        <n v="88293.92"/>
        <n v="30427.055999999997"/>
        <n v="26606.659200000002"/>
        <n v="5767.7651999999998"/>
        <n v="15359.637999999999"/>
        <n v="56631.4"/>
        <n v="5102.55"/>
        <n v="84221.676000000007"/>
        <n v="4299.6000000000004"/>
        <n v="1406.2849999999999"/>
        <n v="44276.032499999994"/>
        <n v="1731.3530000000001"/>
        <n v="21943.745999999999"/>
        <n v="23802.5196"/>
        <n v="81392.256999999998"/>
        <n v="3745.8119999999999"/>
        <n v="34510.915999999997"/>
        <n v="3778.7960000000003"/>
        <n v="13841.3"/>
        <n v="18760.8"/>
        <n v="2452.8419999999996"/>
        <n v="2415.5009999999997"/>
        <n v="47075.397600000004"/>
        <n v="13856.670000000002"/>
        <n v="15220.197"/>
        <n v="1956.4480000000001"/>
        <n v="6309.3888000000006"/>
        <n v="14254.56"/>
        <n v="13593.184000000001"/>
        <n v="5345.4953999999998"/>
        <n v="792.97350000000006"/>
        <n v="6803.8880000000008"/>
        <n v="4614.12"/>
        <n v="11221.371000000001"/>
        <n v="25531.7664"/>
        <n v="25109.411999999997"/>
        <n v="19773.18"/>
        <n v="25400.232"/>
        <n v="11196.468000000001"/>
        <n v="10854.09"/>
        <n v="7714.3104000000012"/>
        <n v="30204.35"/>
        <n v="8545.0409999999993"/>
        <n v="8297.8020000000015"/>
        <n v="854.74800000000005"/>
        <n v="32599.934000000001"/>
        <n v="17112.409599999999"/>
        <n v="17991.014999999999"/>
        <n v="6180.6239999999998"/>
        <n v="6480.9360000000006"/>
        <n v="4574.9615999999996"/>
        <n v="1688.6232"/>
        <n v="6339.5999999999995"/>
        <n v="18598.374"/>
        <n v="11865.234"/>
        <n v="6018.8040000000001"/>
        <n v="499.86149999999992"/>
        <n v="2260.192"/>
        <n v="161494.33440000002"/>
        <n v="12785.264799999999"/>
        <n v="13375.619999999999"/>
        <n v="20407.411199999999"/>
        <n v="99476.520000000019"/>
        <n v="9823.68"/>
        <n v="10648.207999999999"/>
        <n v="453.08699999999999"/>
        <n v="60205.177199999998"/>
        <n v="4123.5200000000004"/>
        <n v="24775.609199999999"/>
        <n v="32194.305000000004"/>
        <n v="23317.920999999998"/>
        <n v="3316.4068000000002"/>
        <n v="9022.6560000000009"/>
        <n v="11028.3272"/>
        <n v="39100.199999999997"/>
        <n v="4011.3920000000003"/>
        <n v="1748.3040000000001"/>
        <n v="8010.576"/>
        <n v="8959.1256000000012"/>
        <n v="12543.8266"/>
        <n v="4429.1376"/>
        <n v="92769.599999999991"/>
        <n v="4283.4714999999997"/>
        <n v="88202.255999999994"/>
        <n v="57662.824000000001"/>
        <n v="14125.5144"/>
        <n v="9915.1649999999991"/>
        <n v="6990.3660000000009"/>
        <n v="2098.056"/>
        <n v="252.5676"/>
        <n v="22174.8704"/>
        <n v="6906.8609999999999"/>
        <n v="20678.361600000004"/>
        <n v="4508.3175000000001"/>
        <n v="13156.800000000001"/>
        <n v="2749.9500000000003"/>
        <n v="84906.36"/>
        <n v="308.04699999999997"/>
        <n v="9789.9750000000004"/>
        <n v="6705.6960000000008"/>
        <n v="4409.6815000000006"/>
        <n v="11058.550999999999"/>
        <n v="12341.775599999999"/>
        <n v="19507.831200000001"/>
        <n v="33743.300000000003"/>
        <n v="3288.7529999999997"/>
        <n v="18260.748000000003"/>
        <n v="9241.2143999999989"/>
        <n v="33369.835200000001"/>
        <n v="3352.0871999999999"/>
        <n v="2380.2791999999999"/>
        <n v="3432.2256000000002"/>
        <n v="5329.152"/>
        <n v="5741.9709999999995"/>
        <n v="8335.9583999999995"/>
        <n v="2984.5536000000002"/>
        <n v="5464.3584000000001"/>
        <n v="2319.8904000000002"/>
        <n v="1173.1019999999999"/>
        <n v="25640.850000000002"/>
        <n v="6422.88"/>
        <n v="12286.208000000001"/>
        <n v="15361.119999999999"/>
        <n v="14574.384"/>
        <n v="7189.7140000000009"/>
        <n v="10262.840499999998"/>
        <n v="80084.872000000018"/>
        <n v="27134.352000000003"/>
        <n v="39669.120000000003"/>
        <n v="2347.7696000000001"/>
        <n v="1787.886"/>
        <n v="31179.279999999999"/>
        <n v="10601.04"/>
        <n v="4496.7295999999997"/>
        <n v="6509.7864"/>
        <n v="45966.696000000004"/>
        <n v="56717.659999999996"/>
        <n v="44748.990000000005"/>
        <n v="35919.109200000006"/>
        <n v="6452.3430000000008"/>
        <n v="12507.427599999999"/>
        <n v="8231.06"/>
        <n v="9189.9455999999991"/>
        <n v="10938.888000000001"/>
        <n v="15290.079000000002"/>
        <n v="4605.8850000000002"/>
        <n v="14362.764000000001"/>
        <n v="3112.0739999999996"/>
        <n v="12437.34"/>
        <n v="33101.25"/>
        <n v="4711.8996000000006"/>
        <n v="303.81119999999999"/>
        <n v="17134.416000000001"/>
        <n v="3578.0040000000004"/>
        <n v="8659.481600000001"/>
        <n v="85334.392000000007"/>
        <n v="2213.5660000000003"/>
        <n v="11656.385999999999"/>
        <n v="418.04699999999997"/>
        <n v="51667.487999999998"/>
        <n v="23180.874"/>
        <n v="3612"/>
        <n v="5252.0649999999996"/>
        <n v="68468.97600000001"/>
        <n v="21910.087499999998"/>
        <n v="7665.4400000000005"/>
        <n v="2150.1480000000001"/>
        <n v="2782.5119999999997"/>
        <n v="23942.344800000003"/>
        <n v="6817.4567999999999"/>
        <n v="64843.4375"/>
        <n v="69534.7408"/>
        <n v="16444.593000000001"/>
        <n v="1649.7360000000001"/>
        <n v="3663.1363999999999"/>
        <n v="20795.472000000002"/>
        <n v="26333.239999999998"/>
        <n v="24948.79"/>
        <n v="19015.238000000001"/>
        <n v="2240.0927999999999"/>
        <n v="25873.055999999997"/>
        <n v="57916.398999999998"/>
        <n v="107511.74280000002"/>
        <n v="40560.794399999999"/>
        <n v="3902.7920000000008"/>
        <n v="12433.248"/>
        <n v="3886.2979999999998"/>
        <n v="26604.560000000001"/>
        <n v="39542.952000000005"/>
        <n v="9171.7560000000012"/>
        <n v="9390.56"/>
        <n v="4836.4560000000001"/>
        <n v="9293.94"/>
        <n v="12013.056"/>
        <n v="20491.728000000003"/>
        <n v="64873.439999999995"/>
        <n v="19193.407199999998"/>
        <n v="31897.079999999998"/>
        <n v="11490.230399999999"/>
        <n v="22034.763599999998"/>
        <n v="39804.499200000006"/>
        <n v="7695.5472000000009"/>
        <n v="5894"/>
        <n v="16362.75"/>
        <n v="1050.9312"/>
        <n v="8769.1949999999997"/>
        <n v="5682.0488000000005"/>
        <n v="7724.8080000000009"/>
        <n v="15121.824699999999"/>
        <n v="1188.7065"/>
        <n v="21982.896000000004"/>
        <n v="82805.842000000004"/>
        <n v="4170.2624999999998"/>
        <n v="9288.137999999999"/>
        <n v="3977.7120000000004"/>
        <n v="42234.815000000002"/>
        <n v="6459.23"/>
        <n v="117381.68"/>
        <n v="4312.6656000000003"/>
        <n v="7245.0990000000002"/>
        <n v="814.45"/>
        <n v="21363.4005"/>
        <n v="2013.88"/>
        <n v="8190.0900000000011"/>
        <n v="4600.4400000000005"/>
        <n v="41633.536000000007"/>
        <n v="20146.436000000002"/>
        <n v="10253.232000000002"/>
        <n v="15878.7"/>
        <n v="9805.41"/>
        <n v="911.80799999999999"/>
        <n v="14494.149000000001"/>
        <n v="1419.5609999999999"/>
        <n v="503.84719999999999"/>
        <n v="62234.688000000009"/>
        <n v="14033.448"/>
        <n v="29136.03"/>
        <n v="38331.744000000006"/>
        <n v="1309.0140000000001"/>
        <n v="43269.127199999995"/>
        <n v="3584.2575999999999"/>
        <n v="45897.174400000004"/>
        <n v="7985.5907999999999"/>
        <n v="1896.1947999999998"/>
        <n v="6392.5133999999998"/>
        <n v="8657.133600000001"/>
        <n v="6287.3888000000006"/>
        <n v="16525.86"/>
        <n v="27306.612000000001"/>
        <n v="20453.090400000001"/>
        <n v="3738.5739999999996"/>
        <n v="53969.08"/>
        <n v="1531.8239999999998"/>
        <n v="14589.562400000003"/>
        <n v="11784.42"/>
        <n v="5268.0603000000001"/>
        <n v="5829.3"/>
        <n v="1248.5320000000002"/>
        <n v="4066.569"/>
        <n v="27196.438499999997"/>
        <n v="9425.152"/>
        <n v="5499.84"/>
        <n v="1389.7888000000003"/>
        <n v="7079.52"/>
        <n v="8836.0272000000004"/>
        <n v="19065.407499999998"/>
        <n v="2653.3056000000001"/>
        <n v="5005.746000000001"/>
        <n v="5349.8249999999998"/>
        <n v="4697.8008"/>
        <n v="2393.7869999999998"/>
        <n v="90018.504000000001"/>
        <n v="19342.800000000003"/>
        <n v="1988.8960000000004"/>
        <n v="12123.783000000001"/>
        <n v="1914.0219999999999"/>
        <n v="1789.3519999999999"/>
        <n v="13499.8974"/>
        <n v="5759.9639999999999"/>
        <n v="12849.760000000002"/>
        <n v="11266.920000000002"/>
        <n v="1934.6496000000002"/>
        <n v="21716.350000000002"/>
        <n v="17035.444800000001"/>
        <n v="2624.82"/>
        <n v="4112.4799999999996"/>
        <n v="10507.133"/>
        <n v="2181.2000000000003"/>
        <n v="18836.742400000003"/>
        <n v="1009.766"/>
        <n v="7239.4465000000009"/>
        <n v="4418.3887999999997"/>
        <n v="491.03599999999994"/>
        <n v="5178.5787999999993"/>
        <n v="278.53000000000003"/>
        <n v="6059.3191999999999"/>
        <n v="76075.199999999997"/>
        <n v="8132.4749999999995"/>
        <n v="42015.355499999998"/>
        <n v="2327.6"/>
        <n v="4065.7529999999997"/>
        <n v="27764.57"/>
        <n v="3944.1504"/>
        <n v="88179.713999999993"/>
        <n v="20361.088000000003"/>
        <n v="609"/>
        <n v="21829.171200000001"/>
        <n v="14403.44"/>
        <n v="3807.7696000000001"/>
        <n v="8689.9292999999998"/>
        <n v="7117.8240000000005"/>
        <n v="392.52989999999994"/>
        <n v="3372.1128000000003"/>
        <n v="68986.444499999998"/>
        <n v="1191.2436"/>
        <n v="72995.45"/>
        <n v="25306.44"/>
        <n v="31854.825000000001"/>
        <n v="2952.6190000000001"/>
        <n v="36741.25"/>
        <n v="1232.3171"/>
        <n v="1118.8856000000001"/>
        <n v="762.36"/>
        <n v="37090.17"/>
        <n v="3444.6251999999999"/>
        <n v="22455.149999999998"/>
        <n v="4701.9392000000007"/>
        <n v="3631.654"/>
        <n v="4470.3540000000003"/>
        <n v="1403.556"/>
        <n v="24346.751999999997"/>
        <n v="44859.568000000007"/>
        <n v="31407.288000000004"/>
        <n v="3983.6736000000001"/>
        <n v="14634.575999999997"/>
        <n v="1502.28"/>
        <n v="3832.9500000000003"/>
        <n v="40127.929599999996"/>
        <n v="13697.798399999998"/>
        <n v="29791.771200000003"/>
        <n v="8558.1144999999997"/>
        <n v="13832.770399999999"/>
        <n v="45953.568000000007"/>
        <n v="1015.5124000000001"/>
        <n v="23402.803499999998"/>
        <n v="11281.2595"/>
        <n v="5804.1598999999997"/>
        <n v="16267.062"/>
        <n v="40397.324999999997"/>
        <n v="18496.450499999999"/>
        <n v="1642.6079999999999"/>
        <n v="37759.867200000001"/>
        <n v="5274.027000000001"/>
        <n v="10399.8048"/>
        <n v="4680.1679999999997"/>
        <n v="2476.36"/>
        <n v="134921.568"/>
        <n v="1860.5179999999998"/>
        <n v="33163.68"/>
        <n v="4008.5831999999996"/>
        <n v="4443.7579999999998"/>
        <n v="107194.1375"/>
        <n v="14108.64"/>
        <n v="4674.741"/>
        <n v="5594.4096"/>
        <n v="1677.0864000000001"/>
        <n v="7444.3850000000002"/>
        <n v="22778.34"/>
        <n v="1548.1675"/>
        <n v="3193.7220000000002"/>
        <n v="3517.9375"/>
        <n v="20266.137200000005"/>
        <n v="7849.1399999999994"/>
        <n v="1201.203"/>
        <n v="11368.782999999999"/>
        <n v="855.84069999999997"/>
        <n v="5644.2231999999995"/>
        <n v="13902.447999999999"/>
        <n v="10857.169999999998"/>
        <n v="30219.3024"/>
        <n v="28761.532800000001"/>
        <n v="6135.5209999999997"/>
        <n v="3731.0760000000005"/>
        <n v="19762.16"/>
        <n v="7763.5259999999998"/>
        <n v="1026.2469999999998"/>
        <n v="4730.7871999999998"/>
        <n v="541.71899999999994"/>
        <n v="5078.3844999999992"/>
        <n v="19443.962499999998"/>
        <n v="28479.120000000003"/>
        <n v="14030.34"/>
        <n v="57216.096000000005"/>
        <n v="28357.119999999999"/>
        <n v="52962.1368"/>
        <n v="13165.2"/>
        <n v="3044.05"/>
        <n v="20463.255799999999"/>
        <n v="4428.16"/>
        <n v="9847.1647999999986"/>
        <n v="21490.515000000003"/>
        <n v="11655.45"/>
        <n v="24459.131999999998"/>
        <n v="3144.6330000000003"/>
        <n v="4509.6499999999996"/>
        <n v="26546.201499999996"/>
        <n v="4439.3128000000006"/>
        <n v="12290.4"/>
        <n v="14225.560000000001"/>
        <n v="5870.5290000000005"/>
        <n v="41619.839999999997"/>
        <n v="14302.09"/>
        <n v="5581.8140000000003"/>
        <n v="1478.4899999999998"/>
        <n v="22256.512000000002"/>
        <n v="21925.200000000001"/>
        <n v="35275.856"/>
        <n v="2279.9164000000001"/>
        <n v="2703.9775"/>
        <n v="10559.16"/>
        <n v="46222.809600000008"/>
        <n v="12659.68"/>
        <n v="1648.6679999999997"/>
        <n v="6034.3499999999995"/>
        <n v="644.51199999999994"/>
        <n v="1336.7784000000001"/>
        <n v="128048.54400000001"/>
        <n v="588.22200000000009"/>
        <n v="548.79600000000005"/>
        <n v="8878.8832000000002"/>
        <n v="12754.291200000001"/>
        <n v="8550.36"/>
        <n v="72869.75"/>
        <n v="18992.203999999998"/>
        <n v="2210.4656000000004"/>
        <n v="3231.1304999999993"/>
        <n v="28431.22"/>
        <n v="4065.0689999999995"/>
        <n v="11684.8575"/>
        <n v="9534.4128000000001"/>
        <n v="17380.556999999997"/>
        <n v="78028.931200000006"/>
        <n v="2265.75"/>
        <n v="4564.6400000000003"/>
        <n v="40677.599999999999"/>
        <n v="11344.033599999999"/>
        <n v="7163.3407999999999"/>
        <n v="11847.1584"/>
        <n v="77798.16"/>
        <n v="56224.180800000002"/>
        <n v="407.07499999999999"/>
        <n v="10160.700000000001"/>
        <n v="6611.2874999999995"/>
        <n v="35396.639999999999"/>
        <n v="6526.6740000000009"/>
        <n v="12397.77"/>
        <n v="29855.602500000001"/>
        <n v="26477.696000000004"/>
        <n v="23461.152000000002"/>
        <n v="8198.713600000001"/>
        <n v="1322.3430000000001"/>
        <n v="6429.8159999999998"/>
        <n v="783.59400000000005"/>
        <n v="12338.257999999998"/>
        <n v="2533.8543999999997"/>
        <n v="7698.0815999999995"/>
        <n v="19856.935000000001"/>
        <n v="10554.684799999999"/>
        <n v="26928.51"/>
        <n v="387.04499999999996"/>
        <n v="69976.494000000006"/>
        <n v="723.48800000000006"/>
        <n v="18156.356400000001"/>
        <n v="872.81399999999985"/>
        <n v="18203.184000000001"/>
        <n v="21049.938000000002"/>
        <n v="4444.6000000000004"/>
        <n v="49266"/>
        <n v="29370.149599999997"/>
        <n v="4997.4900000000007"/>
        <n v="7726.9080000000013"/>
        <n v="42818.71"/>
        <n v="6639.6960000000008"/>
        <n v="3302.7455999999997"/>
        <n v="19163.439999999999"/>
        <n v="2647.1712000000002"/>
        <n v="19452.176299999999"/>
        <n v="137647.04200000002"/>
        <n v="12646.7264"/>
        <n v="2831.1390000000001"/>
        <n v="15200.532000000001"/>
        <n v="9698.85"/>
        <n v="617.40000000000009"/>
        <n v="12423.264000000003"/>
        <n v="15650.624"/>
        <n v="12944.186999999998"/>
        <n v="83062.531199999998"/>
        <n v="122418.56"/>
        <n v="46031.040000000001"/>
        <n v="4935.2480000000005"/>
        <n v="3132.54"/>
        <n v="11684.096000000001"/>
        <n v="6622.9620000000004"/>
        <n v="2728.88"/>
        <n v="15896.486800000001"/>
        <n v="8975.366399999999"/>
        <n v="9834.768"/>
        <n v="139468.4"/>
        <n v="4381.9048000000003"/>
        <n v="16453.906299999999"/>
        <n v="5473.9949999999999"/>
        <n v="8488"/>
        <n v="1483.2575999999999"/>
        <n v="12000.707999999999"/>
        <n v="1636.712"/>
        <n v="36923.9424"/>
        <n v="13026.825000000001"/>
        <n v="1436.82"/>
        <n v="7674.6319999999996"/>
        <n v="1203.8016"/>
        <n v="11808.8964"/>
        <n v="65156.405500000001"/>
        <n v="92862.36"/>
        <n v="4952.7556000000004"/>
        <n v="11688.119999999999"/>
        <n v="16386.66"/>
        <n v="51682.182000000001"/>
        <n v="1793.4839999999999"/>
        <n v="13716.432000000001"/>
        <n v="2467.44"/>
        <n v="1984.5"/>
        <n v="3050.2200000000003"/>
        <n v="67240.62"/>
        <n v="12487.7412"/>
        <n v="3885.4049999999997"/>
        <n v="56427.3"/>
        <n v="21145.422999999999"/>
        <n v="5418.4320000000007"/>
        <n v="3118.0139999999997"/>
        <n v="6422.4560000000001"/>
        <n v="3786.1550000000002"/>
        <n v="862.07999999999993"/>
        <n v="1045.6599999999999"/>
        <n v="59616.25"/>
        <n v="12532.02"/>
        <n v="27423.791999999998"/>
        <n v="5079.96"/>
        <n v="3977.9459999999999"/>
        <n v="5342.7263999999996"/>
        <n v="3922.5"/>
        <n v="15064.4208"/>
        <n v="8037.5034999999989"/>
        <n v="7135.746799999999"/>
        <n v="52641.307500000003"/>
        <n v="20736.8"/>
        <n v="8729.6352000000006"/>
        <n v="3471.9256"/>
        <n v="6106.1887999999999"/>
        <n v="1817.7600000000002"/>
        <n v="2018.2887000000001"/>
        <n v="15312.375"/>
        <n v="19713.54"/>
        <n v="20767.199999999997"/>
        <n v="14226.345000000001"/>
        <n v="708.43679999999995"/>
        <n v="5456.64"/>
        <n v="11664.99"/>
        <n v="24760.144"/>
        <n v="14907.64"/>
        <n v="11796.792000000001"/>
        <n v="2817.5576000000001"/>
        <n v="3727.386"/>
        <n v="4147.1280000000006"/>
        <n v="23930.462600000003"/>
        <n v="1604.865"/>
        <n v="76411.372800000012"/>
        <n v="1496.1869999999999"/>
        <n v="34089.606399999997"/>
        <n v="44549.049599999998"/>
        <n v="7192.56"/>
        <n v="19237.9264"/>
        <n v="6713.8200000000006"/>
        <n v="12032.640000000001"/>
        <n v="7251.66"/>
        <n v="2625.6984000000002"/>
        <n v="11087.3524"/>
        <n v="3870.4454999999994"/>
        <n v="41680"/>
        <n v="36942.948000000004"/>
        <n v="15774.436500000002"/>
        <n v="6324.2732000000005"/>
        <n v="10522.776"/>
        <n v="13831.294400000001"/>
        <n v="3689.3379999999997"/>
        <n v="17538.083999999999"/>
        <n v="1268.7996000000001"/>
        <n v="2046.9240000000002"/>
        <n v="13548.087"/>
        <n v="17486.118000000002"/>
        <n v="52940.744999999995"/>
        <n v="17048.025000000001"/>
        <n v="16900.065000000002"/>
        <n v="19551.105"/>
        <n v="3061.8335999999999"/>
        <n v="1982.3308"/>
        <n v="36597.599999999999"/>
        <n v="9993.9600000000009"/>
        <n v="10196.472"/>
        <n v="5868.52"/>
        <n v="7927.8"/>
        <n v="37038.974699999999"/>
        <n v="52214.279999999992"/>
        <n v="755.35680000000002"/>
        <n v="8089.9464000000007"/>
        <n v="21338.880000000001"/>
        <n v="15225.116800000002"/>
        <n v="40256.25"/>
        <n v="1560.4699999999998"/>
        <n v="1839.4559999999999"/>
        <n v="7133.808"/>
        <n v="52005.719999999994"/>
        <n v="17783.315999999999"/>
        <n v="6852.93"/>
        <n v="27203.472000000005"/>
        <n v="2295.9690000000001"/>
        <n v="19701.72"/>
        <n v="2586.636"/>
        <n v="43281.864000000001"/>
        <n v="36314.244000000006"/>
        <n v="7713.974400000001"/>
        <n v="16594.687999999998"/>
        <n v="20096.907999999999"/>
        <n v="1078.0409999999999"/>
        <n v="9265.8839999999982"/>
        <n v="13137.264000000001"/>
        <n v="10268.544"/>
        <n v="920.37000000000012"/>
        <n v="1006.8112"/>
        <n v="132844.302"/>
        <n v="50994.151999999995"/>
        <n v="6007.7999999999993"/>
        <n v="767.79520000000002"/>
        <n v="87635.196000000011"/>
        <n v="17267.984999999997"/>
        <n v="23429.4"/>
        <n v="30389.6976"/>
        <n v="11699.019200000001"/>
        <n v="18941.155200000001"/>
        <n v="31852.764000000003"/>
        <n v="2206.5280000000002"/>
        <n v="23181.237000000001"/>
        <n v="859.26479999999992"/>
        <n v="2116.636"/>
        <n v="7229.793999999999"/>
        <n v="57790.26"/>
        <n v="1619.4114999999997"/>
        <n v="8661.84"/>
        <n v="37995"/>
        <n v="7911.9040000000014"/>
        <n v="2823.9040000000005"/>
        <n v="26952.174000000003"/>
        <n v="5248.6311999999998"/>
        <n v="2171.19"/>
        <n v="14683.2"/>
        <n v="397.21600000000001"/>
        <n v="23393.331000000002"/>
        <n v="5115.4839999999995"/>
        <n v="61679.110999999997"/>
        <n v="4064.71"/>
        <n v="9583.7900000000009"/>
        <n v="3847.56"/>
        <n v="49536.36"/>
        <n v="93928.45"/>
        <n v="106013.44"/>
        <n v="14817.719999999998"/>
        <n v="28874.163199999999"/>
        <n v="2283.3272000000002"/>
        <n v="5215.4524999999994"/>
        <n v="38649.043600000005"/>
        <n v="26085.879000000001"/>
        <n v="2287.0271999999995"/>
        <n v="3487.32"/>
        <n v="26603.512500000001"/>
        <n v="16769.076999999997"/>
        <n v="145.31200000000001"/>
        <n v="15735.72"/>
        <n v="239138.13920000001"/>
        <n v="47740.879000000001"/>
        <n v="11003.861999999999"/>
        <n v="10163.200000000001"/>
        <n v="546.24"/>
        <n v="36246.196800000005"/>
        <n v="24983.550000000003"/>
        <n v="2574.48"/>
        <n v="6125.03"/>
        <n v="8839.9779999999992"/>
        <n v="3360.9432999999995"/>
        <n v="47491.573499999999"/>
        <n v="1422.252"/>
        <n v="70030.884000000005"/>
        <n v="59110.020000000004"/>
        <n v="5358.6720000000005"/>
        <n v="4129.8432000000003"/>
        <n v="3083.2799999999997"/>
        <n v="2183.6384000000003"/>
        <n v="17509.856"/>
        <n v="3480.8843999999999"/>
        <n v="4990.1067999999996"/>
        <n v="41423.993600000002"/>
        <n v="10823.064"/>
        <n v="38392.298999999999"/>
        <n v="2186.2919999999999"/>
        <n v="31665.9728"/>
        <n v="80741.873999999996"/>
        <n v="2447.694"/>
        <n v="77690.228000000017"/>
        <n v="6984.18"/>
        <n v="22420.75"/>
        <n v="36073"/>
        <n v="33838.112000000001"/>
        <n v="2116.1035000000002"/>
        <n v="11347.83"/>
        <n v="10818.884999999998"/>
        <n v="5991.2243999999992"/>
        <n v="4659.1099999999997"/>
        <n v="3367.5840000000003"/>
        <n v="4556.6374999999998"/>
        <n v="17735.2032"/>
        <n v="3332.1024000000002"/>
        <n v="28065.600000000002"/>
        <n v="51213.516799999998"/>
        <n v="2404.404"/>
        <n v="62238.358800000002"/>
        <n v="7612.0379999999996"/>
        <n v="26214.192000000003"/>
        <n v="540.072"/>
        <n v="23705.136000000002"/>
        <n v="6971.2560000000003"/>
        <n v="10205.3465"/>
        <n v="5107.0985000000001"/>
        <n v="20215.413"/>
        <n v="14074.306999999999"/>
        <n v="12611.475499999999"/>
        <n v="7073.2439999999988"/>
        <n v="13702.986000000001"/>
        <n v="108060.942"/>
        <n v="1521.3"/>
        <n v="21219.817499999997"/>
        <n v="24449.040000000001"/>
        <n v="3089.5424999999996"/>
        <n v="35395.879999999997"/>
        <n v="6396.1920000000009"/>
        <n v="597.50059999999996"/>
        <n v="6600.7919999999995"/>
        <n v="16899.3"/>
        <n v="22641.654000000002"/>
        <n v="4903.6063999999997"/>
        <n v="1163.624"/>
        <n v="974.75840000000005"/>
        <n v="15963.5088"/>
        <n v="2282.0688"/>
        <n v="6749.16"/>
        <n v="35576.877500000002"/>
        <n v="2344.9535999999998"/>
        <n v="679.39519999999993"/>
        <n v="8319.2000000000007"/>
        <n v="3113.3628000000003"/>
        <n v="19400.853600000002"/>
        <n v="435.89040000000006"/>
        <n v="4407.5439999999999"/>
        <n v="216.2336"/>
        <n v="15710.84"/>
        <n v="2573.0407999999998"/>
        <n v="56338.734899999996"/>
        <n v="2534.4"/>
        <n v="111177.035"/>
        <n v="106772.7705"/>
        <n v="9969.06"/>
        <n v="5290.7195000000002"/>
        <n v="1713.184"/>
        <n v="4975.4152000000004"/>
        <n v="17080.847999999998"/>
        <n v="56468.22"/>
        <n v="1814.2559999999999"/>
        <n v="58920.728999999999"/>
        <n v="45163.430400000005"/>
        <n v="4942.5839999999998"/>
        <n v="81472.550999999992"/>
        <n v="3361.3759999999997"/>
        <n v="1645.5329999999999"/>
        <n v="19470.375"/>
        <n v="14313.8752"/>
        <n v="7790.8739999999998"/>
        <n v="3027.5519999999997"/>
        <n v="2131.596"/>
        <n v="15117.192000000001"/>
        <n v="2461.44"/>
        <n v="20173.896000000001"/>
        <n v="33870.6"/>
        <n v="46294.2"/>
        <n v="3116.3040000000005"/>
        <n v="10002.52"/>
        <n v="32103.350400000003"/>
        <n v="26668.116000000002"/>
        <n v="54652.971899999997"/>
        <n v="27552"/>
        <n v="1705.05"/>
        <n v="4917.9704000000002"/>
        <n v="9363.8755999999994"/>
        <n v="22637.7"/>
        <n v="708.69600000000003"/>
        <n v="12467.998399999999"/>
        <n v="144996.60560000001"/>
        <n v="1287.9180000000001"/>
        <n v="24264.432000000001"/>
        <n v="25640.005600000004"/>
        <n v="12200.966400000003"/>
        <n v="9431.0644999999986"/>
        <n v="13165.650000000001"/>
        <n v="776.36699999999996"/>
        <n v="5481.1151999999993"/>
        <n v="43333.186000000002"/>
        <n v="31010.513600000002"/>
        <n v="4398.2928000000002"/>
        <n v="5947.4939999999997"/>
        <n v="9364.68"/>
        <n v="1820.9880000000003"/>
        <n v="3946.1576000000005"/>
        <n v="10255.266999999998"/>
        <n v="1403.4159999999999"/>
        <n v="2179.92"/>
        <n v="19639.568499999998"/>
        <n v="14308.542000000001"/>
        <n v="5934.2080000000005"/>
        <n v="26645.144"/>
        <n v="26795.791200000003"/>
        <n v="38266.005299999997"/>
        <n v="960.96299999999997"/>
        <n v="1067.508"/>
        <n v="598"/>
        <n v="5035.6000000000004"/>
        <n v="14162.13"/>
        <n v="2011.2639999999999"/>
        <n v="47590.740000000005"/>
        <n v="5964.025599999999"/>
        <n v="6687.4279999999999"/>
        <n v="1850.5854000000002"/>
        <n v="67766.832000000009"/>
        <n v="59745.971999999994"/>
        <n v="8275.467200000001"/>
        <n v="32604.066000000006"/>
        <n v="11182.029600000002"/>
        <n v="2255.85"/>
        <n v="10790.208000000001"/>
        <n v="33563.476800000004"/>
        <n v="1913.0480000000002"/>
        <n v="668.46749999999997"/>
        <n v="1968.9119999999998"/>
        <n v="14941.589"/>
        <n v="14163.105599999999"/>
        <n v="9200.220800000001"/>
        <n v="29613.480000000003"/>
        <n v="11978.905499999999"/>
        <n v="6240.3769999999995"/>
        <n v="3770.6944000000003"/>
        <n v="5898.5990999999995"/>
        <n v="9566.9279999999999"/>
        <n v="12708.2544"/>
        <n v="6773.6519999999991"/>
        <n v="16177.460000000001"/>
        <n v="1729.39"/>
        <n v="4948.0470000000005"/>
        <n v="14872.26"/>
        <n v="15197.045499999998"/>
        <n v="21226.86"/>
        <n v="8567.6219999999994"/>
        <n v="62668.944000000003"/>
        <n v="42894.966399999998"/>
        <n v="7656.6160000000009"/>
        <n v="3596.8319999999999"/>
        <n v="2044.6080000000002"/>
        <n v="89273.919999999998"/>
        <n v="41412.800000000003"/>
        <n v="10443.543799999999"/>
        <n v="595.44099999999992"/>
        <n v="3636.7519999999995"/>
        <n v="2192.4672"/>
        <n v="332.68049999999999"/>
        <n v="2653.7307999999998"/>
        <n v="9134.5869999999995"/>
        <n v="14762.598400000001"/>
        <n v="806.58240000000001"/>
        <n v="15942.312"/>
        <n v="6472.7300000000005"/>
        <n v="2258.5584999999996"/>
        <n v="15389.300000000001"/>
        <n v="11629.351500000001"/>
        <n v="6660.6875"/>
        <n v="17852.937300000001"/>
        <n v="9004.3062999999984"/>
        <n v="4091.0720000000001"/>
        <n v="12537.18"/>
        <n v="10943.696"/>
        <n v="27355.879999999997"/>
        <n v="3242.07"/>
        <n v="4168.2240000000002"/>
        <n v="22319.87"/>
        <n v="5278.4198999999999"/>
        <n v="12416.55"/>
        <n v="18408.077600000001"/>
        <n v="1568.52"/>
        <n v="1114.4328"/>
        <n v="507.22399999999993"/>
        <n v="9097.9812000000002"/>
        <n v="25878.193499999998"/>
        <n v="2625.259"/>
        <n v="5509.62"/>
        <n v="750.30600000000004"/>
        <n v="111869.19749999999"/>
        <n v="36789.760000000002"/>
        <n v="6295.74"/>
        <n v="4269.7275"/>
        <n v="36475.401599999997"/>
        <n v="30541.8"/>
        <n v="8820.0944999999992"/>
        <n v="11575.44"/>
        <n v="41056.200000000004"/>
        <n v="35727.25"/>
        <n v="4683.6140000000005"/>
        <n v="29902.209399999996"/>
        <n v="3560.904"/>
        <n v="39059.318999999996"/>
        <n v="23647.788"/>
        <n v="6946.3120000000017"/>
        <n v="61639.310000000005"/>
        <n v="67998.32160000001"/>
        <n v="527.25319999999988"/>
        <n v="5761.6650000000009"/>
        <n v="867.57439999999997"/>
        <n v="12905.82"/>
        <n v="35700.596999999994"/>
        <n v="2415.3939999999998"/>
        <n v="53167.32"/>
        <n v="18983.22"/>
        <n v="6000.96"/>
        <n v="27268.514999999996"/>
        <n v="6744.1088"/>
        <n v="45294.876000000004"/>
        <n v="2158.7616000000007"/>
        <n v="17839.272000000001"/>
        <n v="26167.944000000003"/>
        <n v="8895.42"/>
        <n v="10470.299999999999"/>
        <n v="6179.652"/>
        <n v="438.92"/>
        <n v="19201.903499999997"/>
        <n v="9701.5599999999977"/>
        <n v="45471.259999999995"/>
        <n v="22104.103999999999"/>
        <n v="14111.572499999998"/>
        <n v="6595.6004999999996"/>
        <n v="14301.436800000001"/>
        <n v="11429.091"/>
        <n v="8600.4879999999994"/>
        <n v="1757.0819999999999"/>
        <n v="58318.109999999993"/>
        <n v="1451.1376"/>
        <n v="13374.3104"/>
        <n v="133218.01799999998"/>
        <n v="74460.866999999998"/>
        <n v="38625.048000000003"/>
        <n v="681.51229999999998"/>
        <n v="94545.453800000003"/>
        <n v="1642.36"/>
        <n v="2291.66"/>
        <n v="1098.5039999999999"/>
        <n v="8489.844000000001"/>
        <n v="35225.1"/>
        <n v="5537.924"/>
        <n v="5246.8680000000004"/>
        <n v="1884.9599999999998"/>
        <n v="30034.804799999998"/>
        <n v="8953.3425000000007"/>
        <n v="7982.1630000000005"/>
        <n v="13246.32"/>
        <n v="9309.5536000000011"/>
        <n v="37941.542999999998"/>
        <n v="62632.336000000003"/>
        <n v="19049.500799999998"/>
        <n v="30759.360000000001"/>
        <n v="32806.625500000002"/>
        <n v="59307.811200000004"/>
        <n v="783.10320000000002"/>
        <n v="7085.1239999999998"/>
        <n v="5123.2878000000001"/>
        <n v="4289.82"/>
        <n v="14899.6024"/>
        <n v="517.13100000000009"/>
        <n v="73512.377499999988"/>
        <n v="2709.21"/>
        <n v="35584.817999999999"/>
        <n v="6251"/>
        <n v="6472.0700000000006"/>
        <n v="26575.3488"/>
        <n v="47523.75"/>
        <n v="2308.92"/>
        <n v="6304.9223999999995"/>
        <n v="6363.0511999999999"/>
        <n v="31239.648000000001"/>
        <n v="35056.560000000005"/>
        <n v="2759.19"/>
        <n v="13814.131200000002"/>
        <n v="5925.7484999999997"/>
        <n v="11227.882400000002"/>
        <n v="3155.1600000000003"/>
        <n v="6306.1639999999998"/>
        <n v="23747.919999999998"/>
        <n v="2245.3199999999997"/>
        <n v="50076.190999999999"/>
        <n v="31030.080000000005"/>
        <n v="24183.83"/>
        <n v="11943.6152"/>
        <n v="9923.2650000000012"/>
        <n v="3692.3039999999992"/>
        <n v="24695.21"/>
        <n v="2541.7260000000006"/>
        <n v="7266.5460000000003"/>
        <n v="12321.9"/>
        <n v="72289.783500000005"/>
        <n v="1379.6288"/>
        <n v="3582.45"/>
        <n v="2632.5259999999998"/>
        <n v="7941.9600000000009"/>
        <n v="34062.487499999996"/>
        <n v="8598.6"/>
        <n v="18854.973000000002"/>
        <n v="1878.492"/>
        <n v="38290.6944"/>
        <n v="168436.62449999998"/>
        <n v="5308.0560000000005"/>
        <n v="9568.9599999999991"/>
        <n v="468.26400000000007"/>
        <n v="1230.3720000000001"/>
        <n v="4601.3249999999998"/>
        <n v="3505.3149999999996"/>
        <n v="7991.8432000000012"/>
        <n v="8573.5760000000009"/>
        <n v="6726.6167999999998"/>
        <n v="4051.0819999999999"/>
        <n v="10957.41"/>
        <n v="27670.649999999998"/>
        <n v="7555.24"/>
        <n v="625.78"/>
        <n v="24357.013499999997"/>
        <n v="27221.732800000002"/>
        <n v="33193.968000000001"/>
        <n v="7371.0559999999987"/>
        <n v="723.18"/>
        <n v="14552.720000000001"/>
        <n v="11140.059200000002"/>
        <n v="1606.4664000000002"/>
        <n v="2117.8872000000001"/>
        <n v="15477.342999999999"/>
        <n v="15579.519200000001"/>
        <n v="1655.1996000000001"/>
        <n v="6417.1104000000005"/>
        <n v="17500.275000000001"/>
        <n v="8674.56"/>
        <n v="24393.024000000001"/>
        <n v="49616.9064"/>
        <n v="8877.5279999999984"/>
        <n v="1095.9448"/>
        <n v="3318.5869999999995"/>
        <n v="14479.5816"/>
        <n v="5206.2240000000011"/>
        <n v="25993.496000000003"/>
        <n v="2032.7707999999998"/>
        <n v="3398.3928000000001"/>
        <n v="20437.434000000001"/>
        <n v="3994.6928000000007"/>
        <n v="26268.216"/>
        <n v="5220.7936"/>
        <n v="12782.66"/>
        <n v="179285.56559999997"/>
        <n v="34817.42"/>
        <n v="21056.76"/>
        <n v="5858.973"/>
        <n v="660.60879999999997"/>
        <n v="13261.392"/>
        <n v="23185.26"/>
        <n v="2017.7049999999995"/>
        <n v="1676.9941999999999"/>
        <n v="1698.3680000000002"/>
        <n v="3776.63"/>
        <n v="24334.091999999997"/>
        <n v="44116.56"/>
        <n v="2908.7"/>
        <n v="9775.4760000000006"/>
        <n v="4977.4207999999999"/>
        <n v="52210.998400000004"/>
        <n v="9130.9680000000008"/>
        <n v="48439.705599999994"/>
        <n v="54841.067999999999"/>
        <n v="3462.5174999999995"/>
        <n v="11299.4"/>
        <n v="22228.901999999998"/>
        <n v="51449.274000000005"/>
        <n v="105604.45"/>
        <n v="1711.125"/>
        <n v="33722.163"/>
        <n v="7555.463999999999"/>
        <n v="7147.6971999999996"/>
        <n v="7271.4959999999992"/>
        <n v="10049.6844"/>
        <n v="10185.489600000001"/>
        <n v="4382.8224"/>
        <n v="33730.019999999997"/>
        <n v="63270.257899999997"/>
        <n v="6546.72"/>
        <n v="1686.0160000000001"/>
        <n v="24336.752"/>
        <n v="6108.6519999999991"/>
        <n v="13389.011999999999"/>
        <n v="60787.885999999999"/>
        <n v="48101.504000000001"/>
        <n v="17386.98"/>
        <n v="13778.951999999999"/>
        <n v="18476.2"/>
        <n v="15398.056"/>
        <n v="29485.599000000002"/>
        <n v="13524.494499999999"/>
        <n v="15663.681"/>
        <n v="42303.974999999999"/>
        <n v="4373.7524999999996"/>
        <n v="3880.4400000000005"/>
        <n v="5382.2879999999996"/>
        <n v="1499.6319999999998"/>
        <n v="4083.9812000000006"/>
        <n v="2459.7583999999997"/>
        <n v="53867.66"/>
        <n v="13090.348800000002"/>
        <n v="12098.484"/>
        <n v="22175.621999999996"/>
        <n v="24469.957200000001"/>
        <n v="3127.3500000000004"/>
        <n v="8637.8369999999995"/>
        <n v="119770.54319999999"/>
        <n v="11986.0455"/>
        <n v="30146.192000000003"/>
        <n v="2266.752"/>
        <n v="3687.9759999999997"/>
        <n v="13831.162400000001"/>
        <n v="14421.96"/>
        <n v="12167.515200000002"/>
        <n v="179487.5656"/>
        <n v="3327.6216000000004"/>
        <n v="2533.8780000000002"/>
        <n v="3055.9789999999998"/>
        <n v="14567.059200000002"/>
        <n v="18436.293000000001"/>
        <n v="5426.8"/>
        <n v="41598.304000000004"/>
        <n v="9439.9979999999996"/>
        <n v="43702.298999999999"/>
        <n v="27809.046000000002"/>
        <n v="26377.88"/>
        <n v="16949.412"/>
        <n v="4675.348"/>
        <n v="18936.36"/>
        <n v="44555.728799999997"/>
        <n v="2725.047"/>
        <n v="9046.0239999999994"/>
        <n v="11690.244000000001"/>
        <n v="22143.664000000001"/>
        <n v="19150.755000000001"/>
        <n v="54375.68"/>
        <n v="3799.5"/>
        <n v="13521.12"/>
        <n v="184523.70599999998"/>
        <n v="218.11500000000001"/>
        <n v="3490.29"/>
        <n v="1223.3340000000001"/>
        <n v="5225.232"/>
        <n v="11844.539999999999"/>
        <n v="32033.82"/>
        <n v="1885.8000000000002"/>
        <n v="4644.2979999999998"/>
        <n v="3071.6927999999998"/>
        <n v="3185.3271999999997"/>
        <n v="13320.2"/>
        <n v="8469.8865000000005"/>
        <n v="27311.065499999997"/>
        <n v="4242.9546"/>
        <n v="63684.023000000001"/>
        <n v="13864.704000000002"/>
        <n v="8674.9234000000015"/>
        <n v="3384.3559999999998"/>
        <n v="6565.92"/>
        <n v="8344.4600000000009"/>
        <n v="18768.993600000002"/>
        <n v="34977.517"/>
        <n v="12227.488000000001"/>
        <n v="2797.4407999999999"/>
        <n v="41081.598000000005"/>
        <n v="13282.672"/>
        <n v="17211.055"/>
        <n v="16039.392"/>
        <n v="1998.3509999999999"/>
        <n v="38250.810000000005"/>
        <n v="2188.4580000000001"/>
        <n v="26818.595999999998"/>
        <n v="2132.174"/>
        <n v="48830.985000000001"/>
        <n v="31905.654999999992"/>
        <n v="7762.9463999999989"/>
        <n v="264.54599999999999"/>
        <n v="3673.2541999999999"/>
        <n v="42681.884999999995"/>
        <n v="5257.1399999999994"/>
        <n v="11595.574000000001"/>
        <n v="13032.182799999999"/>
        <n v="4319.8785000000007"/>
        <n v="11747.994499999999"/>
        <n v="20011.763200000001"/>
        <n v="21109.275000000001"/>
        <n v="743.45600000000002"/>
        <n v="35211.455999999998"/>
        <n v="998.22300000000007"/>
        <n v="37602.557999999997"/>
        <n v="29548.080000000002"/>
        <n v="25198.692999999999"/>
        <n v="14402.503500000001"/>
        <n v="1108.4528"/>
        <n v="7468.32"/>
        <n v="1906.7184"/>
        <n v="5348.8890000000001"/>
        <n v="7962.6909999999998"/>
        <n v="12028.300800000001"/>
        <n v="43302.7716"/>
        <n v="17930.5056"/>
        <n v="6026.4880000000012"/>
        <n v="710.08199999999999"/>
        <n v="2837.1639999999998"/>
        <n v="27754.325999999997"/>
        <n v="5181.7920000000004"/>
        <n v="1668.8892000000001"/>
        <n v="19858.831999999999"/>
        <n v="26209.512000000002"/>
        <n v="18185.64"/>
        <n v="18720.0825"/>
        <n v="22051.711500000001"/>
        <n v="3200.2460000000001"/>
        <n v="16428.439999999999"/>
        <n v="36070.664000000004"/>
        <n v="47492.608"/>
        <n v="25527.15"/>
        <n v="118.2042"/>
        <n v="3133.7820000000006"/>
        <n v="35706.58"/>
        <n v="7097.0129999999999"/>
        <n v="16098.480000000003"/>
        <n v="21349.692000000003"/>
        <n v="57853.318500000001"/>
        <n v="30826.835600000002"/>
        <n v="4349.0499999999993"/>
        <n v="9381.7919999999995"/>
        <n v="11989.5512"/>
        <n v="539.75199999999995"/>
        <n v="1929.672"/>
        <n v="1749.98"/>
        <n v="47114.717999999993"/>
        <n v="8393.9328000000005"/>
        <n v="1582.0560000000003"/>
        <n v="28888.625999999997"/>
        <n v="3246.8850000000002"/>
        <n v="386.59349999999995"/>
        <n v="13793.961499999999"/>
        <n v="22131.331199999997"/>
        <n v="11269.698"/>
        <n v="11853.404999999999"/>
        <n v="3023.7739999999999"/>
        <n v="4145.28"/>
        <n v="1576.5119999999997"/>
        <n v="29414.802500000002"/>
        <n v="20083.86"/>
        <n v="23272.283200000002"/>
        <n v="5829.1665000000003"/>
        <n v="2564.4816000000001"/>
        <n v="25412.841999999997"/>
        <n v="28707.9"/>
        <n v="464.39200000000005"/>
        <n v="4793.2356"/>
        <n v="14640.768"/>
        <n v="226308.42"/>
        <n v="26244.688600000001"/>
        <n v="149032.576"/>
        <n v="7146"/>
        <n v="6818.7960000000003"/>
        <n v="16374.336000000001"/>
        <n v="47829.599999999999"/>
        <n v="50196.996000000006"/>
        <n v="28582.960000000003"/>
        <n v="40403.437599999997"/>
        <n v="16921.240000000002"/>
        <n v="2526.81"/>
        <n v="11573.928"/>
        <n v="19393.986000000001"/>
        <n v="36030.668399999995"/>
        <n v="15154.271199999999"/>
        <n v="4415.0616000000009"/>
        <n v="46069.195499999994"/>
        <n v="11254.584000000001"/>
        <n v="10978.182000000001"/>
        <n v="36920.556799999998"/>
        <n v="9048.521999999999"/>
        <n v="10533.263999999999"/>
        <n v="7379.2530000000006"/>
        <n v="1185.5488000000003"/>
        <n v="10605.220499999999"/>
        <n v="15083.6224"/>
        <n v="11885.544"/>
        <n v="4432.9560000000001"/>
        <n v="6529.98"/>
        <n v="12254.781499999999"/>
        <n v="8648.5245000000014"/>
        <n v="39922.119999999995"/>
        <n v="26883.227999999999"/>
        <n v="76820.362500000003"/>
        <n v="25702.866000000002"/>
        <n v="8117.9236000000001"/>
        <n v="14096.614399999999"/>
        <n v="7904.2945"/>
        <n v="1610.5634999999997"/>
        <n v="90617.7"/>
        <n v="2543.7632000000003"/>
        <n v="869.63400000000001"/>
        <n v="28263.062400000003"/>
        <n v="28692.6194"/>
        <n v="44017.952000000005"/>
        <n v="18230.328999999998"/>
        <n v="1045.3980000000001"/>
        <n v="8147.42"/>
        <n v="1910.8100000000002"/>
        <n v="1899.3600000000001"/>
        <n v="5469.5630000000001"/>
        <n v="7351.3293000000003"/>
        <n v="264.44139999999999"/>
        <n v="31536.971999999994"/>
        <n v="5445.6374999999998"/>
        <n v="10275.84"/>
        <n v="11653.564499999999"/>
        <n v="17505.953999999998"/>
        <n v="2557.3524999999995"/>
        <n v="3753.7110000000002"/>
        <n v="672.12000000000012"/>
        <n v="4569.424"/>
        <n v="2707.1968000000002"/>
        <n v="17485.151999999998"/>
        <n v="19013.4545"/>
        <n v="2601.3919999999998"/>
        <n v="3869.2799999999997"/>
        <n v="4304.2560000000003"/>
        <n v="12889.668"/>
        <n v="10254.366"/>
        <n v="5618.1179999999995"/>
        <n v="11119.7088"/>
        <n v="61873.020000000004"/>
        <n v="3662.2530000000002"/>
        <n v="900.06399999999996"/>
        <n v="22456.033499999998"/>
        <n v="10303.920000000002"/>
        <n v="54373.987200000003"/>
        <n v="6548.9549999999999"/>
        <n v="4815.4098000000004"/>
        <n v="22051.847999999998"/>
        <n v="6356.5039999999999"/>
        <n v="12430.331999999999"/>
        <n v="15457.913600000002"/>
        <n v="135818.01499999998"/>
        <n v="7682.42"/>
        <n v="24422.199999999997"/>
        <n v="13361.179999999998"/>
        <n v="24921.467999999997"/>
        <n v="27688.5664"/>
        <n v="65563.199999999997"/>
        <n v="3950.6399999999994"/>
        <n v="4714.6364999999996"/>
        <n v="66359.462400000004"/>
        <n v="3320.2400000000002"/>
        <n v="2281.1759999999999"/>
        <n v="2179.5167999999999"/>
        <n v="16371.378699999999"/>
        <n v="3016.5119999999997"/>
        <n v="11946.126499999998"/>
        <n v="49934.843999999997"/>
        <n v="114656.88"/>
        <n v="30854.362499999999"/>
        <n v="12333.816000000001"/>
        <n v="10214.700000000001"/>
        <n v="14141.900499999998"/>
        <n v="19621.224000000002"/>
        <n v="12988.1752"/>
        <n v="11454.633"/>
        <n v="1894.76"/>
        <n v="3422.0823999999998"/>
        <n v="108678.315"/>
        <n v="29685.599999999999"/>
        <n v="20919.541499999999"/>
        <n v="7822.2999999999993"/>
        <n v="7963.6049999999996"/>
        <n v="2778.1324999999997"/>
        <n v="6710.0175999999992"/>
        <n v="15913.6448"/>
        <n v="29139.786"/>
        <n v="19740.420000000002"/>
        <n v="30115.800000000003"/>
        <n v="18502.274699999998"/>
        <n v="11717.352000000001"/>
        <n v="7790.3231999999998"/>
        <n v="11209.904999999999"/>
        <n v="16377.552"/>
        <n v="10810.5888"/>
        <n v="3379.7455999999997"/>
        <n v="1621.9349999999999"/>
        <n v="7889.4720000000007"/>
        <n v="129838.01599999999"/>
        <n v="12888.432000000001"/>
        <n v="40359.869999999995"/>
        <n v="6068.66"/>
        <n v="5236.5479999999998"/>
        <n v="880.96500000000003"/>
        <n v="28178.26"/>
        <n v="532.26599999999996"/>
        <n v="8712.7744000000002"/>
        <n v="17225.049600000002"/>
        <n v="3343.14"/>
        <n v="60294.229999999996"/>
        <n v="81732.600000000006"/>
        <n v="1880.52"/>
        <n v="3940.0559999999996"/>
        <n v="5496.6779999999999"/>
        <n v="182203.58960000001"/>
        <n v="4559.3855999999996"/>
        <n v="836.57849999999996"/>
        <n v="3449.9520000000002"/>
        <n v="7545.6599999999989"/>
        <n v="4471.5509999999995"/>
        <n v="2980.44"/>
        <n v="13427.58"/>
        <n v="2667.96"/>
        <n v="26638.956000000006"/>
        <n v="7618.38"/>
        <n v="15847.1325"/>
        <n v="3687.4059999999999"/>
        <n v="5567.6399999999994"/>
        <n v="1230.8009999999999"/>
        <n v="9056.5019999999986"/>
        <n v="1527.068"/>
        <n v="4592.3760000000002"/>
        <n v="185098.54439999998"/>
        <n v="12309.369600000002"/>
        <n v="20515.95"/>
        <n v="7770.3300000000008"/>
        <n v="13725.936"/>
        <n v="12511.18"/>
        <n v="4690.3440000000001"/>
        <n v="23706.5"/>
        <n v="168807.1"/>
        <n v="6109.0208000000002"/>
        <n v="21740.892"/>
        <n v="11168.640000000001"/>
        <n v="3025.6379999999999"/>
        <n v="36121.275000000001"/>
        <n v="178.18199999999999"/>
        <n v="13665.352800000001"/>
        <n v="3552.1925000000001"/>
        <n v="1549.6469999999999"/>
        <n v="9079.4"/>
        <n v="6631.2000000000007"/>
        <n v="20581.135999999999"/>
        <n v="829.01050000000009"/>
        <n v="4674.2400000000007"/>
        <n v="9267.84"/>
        <n v="4246.2089999999998"/>
        <n v="11501.838"/>
        <n v="9030.06"/>
        <n v="8820.4427999999989"/>
        <n v="33508.446400000001"/>
        <n v="2674.5390000000002"/>
        <n v="11497.2032"/>
        <n v="9668.16"/>
        <n v="71433.680899999992"/>
        <n v="2479.6759999999999"/>
        <n v="1336.6212"/>
        <n v="4682.4800000000005"/>
        <n v="5553.0359999999991"/>
        <n v="56379.814399999996"/>
        <n v="38531.087999999996"/>
        <n v="736.452"/>
        <n v="12606.839999999998"/>
        <n v="50014.144"/>
        <n v="6902.6670000000013"/>
        <n v="4779.6480000000001"/>
        <n v="11189.178000000002"/>
        <n v="29495.663"/>
        <n v="13112.2816"/>
        <n v="2041.4592000000002"/>
        <n v="3996.6745000000001"/>
        <n v="1213.7008000000001"/>
        <n v="52181.253499999999"/>
        <n v="6677.28"/>
        <n v="11330.748000000001"/>
        <n v="4478.616"/>
        <n v="3863.7525000000001"/>
        <n v="20887.960599999999"/>
        <n v="19303.596399999999"/>
        <n v="34193.61"/>
        <n v="777.59399999999994"/>
        <n v="15663.960000000001"/>
        <n v="29481.660000000003"/>
        <n v="1064.2860000000001"/>
        <n v="3451.9584"/>
        <n v="2096.1311999999998"/>
        <n v="6433.56"/>
        <n v="8456.4724999999999"/>
        <n v="472.49200000000002"/>
        <n v="2083.1039999999998"/>
        <n v="30503.533499999994"/>
        <n v="2180.8710000000001"/>
        <n v="4851.6936000000005"/>
        <n v="3320.2309999999998"/>
        <n v="55732.091999999997"/>
        <n v="951.52639999999997"/>
        <n v="39398.608999999997"/>
        <n v="41231.64"/>
        <n v="13794.199499999999"/>
        <n v="3116.7979999999998"/>
        <n v="7880.1120000000001"/>
        <n v="1940.3559999999998"/>
        <n v="3849.7400000000002"/>
        <n v="21581.339999999997"/>
        <n v="9196.2000000000007"/>
        <n v="50599.852800000001"/>
        <n v="6801.03"/>
        <n v="61385.01"/>
        <n v="40406.784"/>
        <n v="2434.3920000000003"/>
        <n v="3197.0223999999998"/>
        <n v="10054.529999999999"/>
        <n v="22024.42"/>
        <n v="10207.584000000001"/>
        <n v="2786.1030000000001"/>
        <n v="10154.3344"/>
        <n v="12463.7"/>
        <n v="20007.27"/>
        <n v="4231.8847999999998"/>
        <n v="2807.7795000000001"/>
        <n v="82503.827999999994"/>
        <n v="13052.316000000001"/>
        <n v="8064.7951999999996"/>
        <n v="5262.2712000000001"/>
        <n v="7160.7648000000008"/>
        <n v="385.91699999999997"/>
        <n v="2235.1308000000004"/>
        <n v="5416.268"/>
        <n v="2370.2420000000002"/>
        <n v="21936.7192"/>
        <n v="44526.9"/>
        <n v="20753.985000000001"/>
        <n v="4106.1090000000004"/>
        <n v="28736.639999999999"/>
        <n v="10163.7888"/>
        <n v="10322.592000000001"/>
        <n v="3266.2709999999997"/>
        <n v="3219.3789999999999"/>
        <n v="1266.192"/>
        <n v="3496.1224999999999"/>
        <n v="4138.579999999999"/>
        <n v="59462.04"/>
        <n v="2044.8"/>
        <n v="2504.3688000000002"/>
        <n v="23038.557300000004"/>
        <n v="11580.975"/>
        <n v="8681.6605"/>
        <n v="2427.7548000000002"/>
        <n v="27147.950499999995"/>
        <n v="16269.452999999998"/>
        <n v="31710.642799999998"/>
        <n v="8825.85"/>
        <n v="1859.0550000000001"/>
        <n v="1818.1800000000003"/>
        <n v="20457.948000000004"/>
        <n v="9678.9"/>
        <n v="1802.8031999999998"/>
        <n v="5012.45"/>
        <n v="1990.9735999999998"/>
        <n v="875.20500000000004"/>
        <n v="2010.7889999999998"/>
        <n v="1219.0115000000001"/>
        <n v="1044.2432000000001"/>
        <n v="64960.236000000012"/>
        <n v="5030.2530000000006"/>
        <n v="1771.4048"/>
        <n v="10902.884"/>
        <n v="9985.4315999999999"/>
        <n v="29755.9"/>
        <n v="18193.05"/>
        <n v="4059.6"/>
        <n v="305.75700000000001"/>
        <n v="41681.807999999997"/>
        <n v="8598.1672999999992"/>
        <n v="7742.4439999999995"/>
        <n v="8543.58"/>
        <n v="19568.252"/>
        <n v="7331.8874999999998"/>
        <n v="5235.6832000000004"/>
        <n v="10470.81"/>
        <n v="1457.19"/>
        <n v="4574.88"/>
        <n v="64693.637999999992"/>
        <n v="38446.044000000002"/>
        <n v="4701.0600000000004"/>
        <n v="30155.62"/>
        <n v="6253.6448"/>
        <n v="4652.3729999999996"/>
        <n v="9851.5095000000001"/>
        <n v="17437.68"/>
        <n v="928.76"/>
        <n v="9255.9599999999991"/>
        <n v="11412.5088"/>
        <n v="2896.0901999999996"/>
        <n v="3608.88"/>
        <n v="156358.95600000001"/>
        <n v="32595.536"/>
        <n v="12633.022999999999"/>
        <n v="100931.63519999999"/>
        <n v="5055.8715000000002"/>
        <n v="3410.44"/>
        <n v="38295.628799999999"/>
        <n v="6667.0939999999991"/>
        <n v="2199.4115000000002"/>
        <n v="39191.06"/>
        <n v="2208.8879999999999"/>
        <n v="67558.399999999994"/>
        <n v="20765.717499999999"/>
        <n v="3892.1879999999996"/>
        <n v="25293.440399999999"/>
        <n v="5089.2480000000005"/>
        <n v="3509.6490000000008"/>
        <n v="91994.96"/>
        <n v="1194.7488000000001"/>
        <n v="3373.5779999999995"/>
        <n v="6129.3936000000003"/>
      </sharedItems>
    </cacheField>
    <cacheField name="COGS" numFmtId="165">
      <sharedItems containsSemiMixedTypes="0" containsString="0" containsNumber="1" minValue="52.16" maxValue="89381.87000000001"/>
    </cacheField>
    <cacheField name="Operating Expense" numFmtId="165">
      <sharedItems containsSemiMixedTypes="0" containsString="0" containsNumber="1" minValue="464.14" maxValue="5376.98" count="1790">
        <n v="933.97"/>
        <n v="979.86"/>
        <n v="1529.02"/>
        <n v="1469.77"/>
        <n v="930.68"/>
        <n v="2040.92"/>
        <n v="2361.15"/>
        <n v="954.69"/>
        <n v="1823.46"/>
        <n v="1686.95"/>
        <n v="3784.12"/>
        <n v="1129.07"/>
        <n v="1014.37"/>
        <n v="2013.8"/>
        <n v="1467.25"/>
        <n v="1137.2"/>
        <n v="1428.38"/>
        <n v="1066.98"/>
        <n v="2550.0100000000002"/>
        <n v="1439.54"/>
        <n v="827.5"/>
        <n v="1045.48"/>
        <n v="2432.2199999999998"/>
        <n v="1662.17"/>
        <n v="1040.6500000000001"/>
        <n v="1436.77"/>
        <n v="1529"/>
        <n v="678.67"/>
        <n v="1125.46"/>
        <n v="3334.56"/>
        <n v="1227.93"/>
        <n v="3137.07"/>
        <n v="1311.69"/>
        <n v="844.96"/>
        <n v="2277.52"/>
        <n v="1275.74"/>
        <n v="1282.51"/>
        <n v="1543.08"/>
        <n v="3732.73"/>
        <n v="600.70000000000005"/>
        <n v="1594.56"/>
        <n v="3049.05"/>
        <n v="684.95"/>
        <n v="2225.21"/>
        <n v="992.88"/>
        <n v="1105.05"/>
        <n v="1147.57"/>
        <n v="735.98"/>
        <n v="1716.05"/>
        <n v="1526.47"/>
        <n v="939.92"/>
        <n v="1555.56"/>
        <n v="1352.55"/>
        <n v="917.16"/>
        <n v="1920.19"/>
        <n v="823.53"/>
        <n v="1508.04"/>
        <n v="1931.22"/>
        <n v="1502.73"/>
        <n v="1036.52"/>
        <n v="2436.85"/>
        <n v="1355.96"/>
        <n v="4328.93"/>
        <n v="3073.42"/>
        <n v="1973.59"/>
        <n v="2062.96"/>
        <n v="2692.97"/>
        <n v="1405.82"/>
        <n v="959.91"/>
        <n v="1659.44"/>
        <n v="3257.12"/>
        <n v="1665.76"/>
        <n v="3214.24"/>
        <n v="2441.83"/>
        <n v="1129.5999999999999"/>
        <n v="2102.09"/>
        <n v="1069.73"/>
        <n v="3237.38"/>
        <n v="1107.8499999999999"/>
        <n v="1837.47"/>
        <n v="863.38"/>
        <n v="1065.8699999999999"/>
        <n v="1866.02"/>
        <n v="1866.92"/>
        <n v="1659.51"/>
        <n v="2130.16"/>
        <n v="1128.01"/>
        <n v="1202.71"/>
        <n v="3116.3"/>
        <n v="1068.75"/>
        <n v="1716.01"/>
        <n v="1145.43"/>
        <n v="3214.68"/>
        <n v="1017.44"/>
        <n v="3633.87"/>
        <n v="1661.71"/>
        <n v="3241.35"/>
        <n v="1261.53"/>
        <n v="2330.11"/>
        <n v="1166.83"/>
        <n v="1138.06"/>
        <n v="2118.6"/>
        <n v="3354.34"/>
        <n v="562.48"/>
        <n v="1767.46"/>
        <n v="1668.48"/>
        <n v="976.98"/>
        <n v="1070.01"/>
        <n v="2677.94"/>
        <n v="1255.07"/>
        <n v="2760.01"/>
        <n v="889.15"/>
        <n v="2134.23"/>
        <n v="2758.93"/>
        <n v="2079.2800000000002"/>
        <n v="1363.53"/>
        <n v="1852.3"/>
        <n v="1676.31"/>
        <n v="1261.17"/>
        <n v="1804.65"/>
        <n v="2311.41"/>
        <n v="1083.57"/>
        <n v="1877.34"/>
        <n v="1013.62"/>
        <n v="3057.49"/>
        <n v="1575.98"/>
        <n v="992.31"/>
        <n v="1050.95"/>
        <n v="1068.6199999999999"/>
        <n v="1350.76"/>
        <n v="5015.26"/>
        <n v="2259.48"/>
        <n v="1859.6"/>
        <n v="883.59"/>
        <n v="1517.42"/>
        <n v="2336.7399999999998"/>
        <n v="1899.52"/>
        <n v="2661.24"/>
        <n v="1986.46"/>
        <n v="844.14"/>
        <n v="2249.35"/>
        <n v="2030.29"/>
        <n v="1847.52"/>
        <n v="1168.9000000000001"/>
        <n v="1905.29"/>
        <n v="1699.09"/>
        <n v="1380.17"/>
        <n v="4126.1099999999997"/>
        <n v="3446.5"/>
        <n v="1172.3699999999999"/>
        <n v="1661.13"/>
        <n v="1503.11"/>
        <n v="3261.24"/>
        <n v="2307.3000000000002"/>
        <n v="2775.7"/>
        <n v="1924.57"/>
        <n v="832.56"/>
        <n v="2766.54"/>
        <n v="780.18"/>
        <n v="1453"/>
        <n v="1979.54"/>
        <n v="1473.41"/>
        <n v="1284.9100000000001"/>
        <n v="3561.96"/>
        <n v="1301.76"/>
        <n v="1371.89"/>
        <n v="1534.33"/>
        <n v="1308.1500000000001"/>
        <n v="950.21"/>
        <n v="3455.86"/>
        <n v="2005.95"/>
        <n v="552.87"/>
        <n v="869.76"/>
        <n v="825.17"/>
        <n v="1868.19"/>
        <n v="3331.13"/>
        <n v="1655.6"/>
        <n v="1377.32"/>
        <n v="908.77"/>
        <n v="1067.81"/>
        <n v="1633.78"/>
        <n v="1242.29"/>
        <n v="3886.87"/>
        <n v="1367.79"/>
        <n v="2098.14"/>
        <n v="1182.82"/>
        <n v="641.61"/>
        <n v="845.93"/>
        <n v="1466.53"/>
        <n v="1604.88"/>
        <n v="1296.8599999999999"/>
        <n v="1024.92"/>
        <n v="2752.92"/>
        <n v="4454.66"/>
        <n v="2574.62"/>
        <n v="1712"/>
        <n v="1490.94"/>
        <n v="1053.1300000000001"/>
        <n v="1361.01"/>
        <n v="2346.1"/>
        <n v="1722.65"/>
        <n v="2270.61"/>
        <n v="657.04"/>
        <n v="925.58"/>
        <n v="781.03"/>
        <n v="2803.12"/>
        <n v="1366.27"/>
        <n v="2077.39"/>
        <n v="2200.96"/>
        <n v="4690.79"/>
        <n v="1080.26"/>
        <n v="2417.08"/>
        <n v="1130.3900000000001"/>
        <n v="2956.29"/>
        <n v="1567.66"/>
        <n v="3706.49"/>
        <n v="3964.12"/>
        <n v="1290.99"/>
        <n v="1913.27"/>
        <n v="1249.3"/>
        <n v="904.81"/>
        <n v="2011.98"/>
        <n v="608.88"/>
        <n v="1029.21"/>
        <n v="1221.3499999999999"/>
        <n v="2649.89"/>
        <n v="1764.19"/>
        <n v="612.29"/>
        <n v="4160.8900000000003"/>
        <n v="1353.44"/>
        <n v="3184.43"/>
        <n v="2816.36"/>
        <n v="1204.74"/>
        <n v="1126.1099999999999"/>
        <n v="1291.5"/>
        <n v="725.58"/>
        <n v="1121.24"/>
        <n v="1546"/>
        <n v="952.39"/>
        <n v="1970.11"/>
        <n v="1086.53"/>
        <n v="1579.78"/>
        <n v="1730.92"/>
        <n v="2909.11"/>
        <n v="836.87"/>
        <n v="1822.73"/>
        <n v="1438.78"/>
        <n v="994.15"/>
        <n v="796.72"/>
        <n v="1426.08"/>
        <n v="1523.5"/>
        <n v="3127.95"/>
        <n v="925.65"/>
        <n v="1382.74"/>
        <n v="1135.57"/>
        <n v="2262.52"/>
        <n v="1649.6"/>
        <n v="1214.93"/>
        <n v="945.6"/>
        <n v="1034.1500000000001"/>
        <n v="1693.59"/>
        <n v="1572.72"/>
        <n v="1063.55"/>
        <n v="816.25"/>
        <n v="1340.83"/>
        <n v="1432.45"/>
        <n v="2239.81"/>
        <n v="1432.19"/>
        <n v="1097.73"/>
        <n v="3351.53"/>
        <n v="1257.9000000000001"/>
        <n v="891.74"/>
        <n v="1505.62"/>
        <n v="2264.27"/>
        <n v="2210.75"/>
        <n v="1424.69"/>
        <n v="1118.3499999999999"/>
        <n v="1245.3499999999999"/>
        <n v="1060.72"/>
        <n v="2722.49"/>
        <n v="766.93"/>
        <n v="1247.6300000000001"/>
        <n v="2887.93"/>
        <n v="4096.63"/>
        <n v="2938.28"/>
        <n v="2550.2800000000002"/>
        <n v="803.31"/>
        <n v="1035.93"/>
        <n v="3444.28"/>
        <n v="1363.69"/>
        <n v="600.34"/>
        <n v="2906.06"/>
        <n v="654.25"/>
        <n v="1247.7"/>
        <n v="498"/>
        <n v="527.28"/>
        <n v="1740.47"/>
        <n v="1994.21"/>
        <n v="1864.86"/>
        <n v="695.37"/>
        <n v="1840.36"/>
        <n v="1798.71"/>
        <n v="3171.21"/>
        <n v="1438.28"/>
        <n v="2150.6799999999998"/>
        <n v="569.79"/>
        <n v="1924.82"/>
        <n v="2422.59"/>
        <n v="2499.65"/>
        <n v="2294.4899999999998"/>
        <n v="3362.29"/>
        <n v="1763.36"/>
        <n v="1333.67"/>
        <n v="1085.3699999999999"/>
        <n v="1108.05"/>
        <n v="1537.76"/>
        <n v="1357.6"/>
        <n v="3432.08"/>
        <n v="2585.7800000000002"/>
        <n v="1286.8"/>
        <n v="1471.87"/>
        <n v="934.72"/>
        <n v="1535.39"/>
        <n v="1893.78"/>
        <n v="593.46"/>
        <n v="1511.06"/>
        <n v="1012.23"/>
        <n v="1685.1"/>
        <n v="2163.84"/>
        <n v="5048.33"/>
        <n v="1644.34"/>
        <n v="733.95"/>
        <n v="1359.87"/>
        <n v="875.69"/>
        <n v="2418.83"/>
        <n v="1374.85"/>
        <n v="1390.11"/>
        <n v="781.21"/>
        <n v="1530.31"/>
        <n v="1060.58"/>
        <n v="2305.23"/>
        <n v="3754.55"/>
        <n v="3625.02"/>
        <n v="1386.08"/>
        <n v="3392.1"/>
        <n v="586.86"/>
        <n v="3471.84"/>
        <n v="4680.63"/>
        <n v="1031.49"/>
        <n v="870.35"/>
        <n v="1432.75"/>
        <n v="782.71"/>
        <n v="1070.71"/>
        <n v="2011.68"/>
        <n v="1364.91"/>
        <n v="885.48"/>
        <n v="773.73"/>
        <n v="1192.04"/>
        <n v="4642.3"/>
        <n v="1063.6300000000001"/>
        <n v="973.14"/>
        <n v="1059.97"/>
        <n v="2332.98"/>
        <n v="1518.43"/>
        <n v="2172.33"/>
        <n v="635.45000000000005"/>
        <n v="2275.15"/>
        <n v="658.66"/>
        <n v="1398.84"/>
        <n v="1075.3499999999999"/>
        <n v="1330.03"/>
        <n v="1946.86"/>
        <n v="2903.96"/>
        <n v="1321.24"/>
        <n v="2277.7199999999998"/>
        <n v="2601.69"/>
        <n v="1561.55"/>
        <n v="1216.6300000000001"/>
        <n v="1896.36"/>
        <n v="1080.78"/>
        <n v="956.01"/>
        <n v="2729.58"/>
        <n v="2381.56"/>
        <n v="2576.4499999999998"/>
        <n v="3677.43"/>
        <n v="1016.26"/>
        <n v="2492.62"/>
        <n v="920.37"/>
        <n v="3077.85"/>
        <n v="2527.96"/>
        <n v="2465.25"/>
        <n v="1218.7"/>
        <n v="677.78"/>
        <n v="1728.78"/>
        <n v="949.96"/>
        <n v="1893.54"/>
        <n v="1737.52"/>
        <n v="2264.3000000000002"/>
        <n v="1643.18"/>
        <n v="1005.76"/>
        <n v="1545.89"/>
        <n v="1486.54"/>
        <n v="2131"/>
        <n v="1576.23"/>
        <n v="857.86"/>
        <n v="2458.4"/>
        <n v="3255.69"/>
        <n v="1661.33"/>
        <n v="1659.32"/>
        <n v="1252.1099999999999"/>
        <n v="1716.45"/>
        <n v="627.75"/>
        <n v="2066.38"/>
        <n v="819.59"/>
        <n v="2998.36"/>
        <n v="1895.2"/>
        <n v="722.76"/>
        <n v="1336.05"/>
        <n v="2569.8000000000002"/>
        <n v="920.66"/>
        <n v="1737.81"/>
        <n v="1238.02"/>
        <n v="1312.42"/>
        <n v="668.66"/>
        <n v="1713.76"/>
        <n v="629.71"/>
        <n v="2977.51"/>
        <n v="1504.47"/>
        <n v="1671.93"/>
        <n v="1243.32"/>
        <n v="2349.5500000000002"/>
        <n v="948.9"/>
        <n v="1335.17"/>
        <n v="906.66"/>
        <n v="1287.3800000000001"/>
        <n v="1998.55"/>
        <n v="1546.91"/>
        <n v="974.7"/>
        <n v="923.69"/>
        <n v="761.65"/>
        <n v="1516.46"/>
        <n v="1098.78"/>
        <n v="1645.85"/>
        <n v="3485.62"/>
        <n v="1766.96"/>
        <n v="2417.02"/>
        <n v="935.97"/>
        <n v="1982.35"/>
        <n v="1848.92"/>
        <n v="868.23"/>
        <n v="3836.23"/>
        <n v="1742.06"/>
        <n v="544.23"/>
        <n v="926.28"/>
        <n v="2780.39"/>
        <n v="944.37"/>
        <n v="1075.1099999999999"/>
        <n v="1246.31"/>
        <n v="1385.59"/>
        <n v="1326.05"/>
        <n v="2555.13"/>
        <n v="847.16"/>
        <n v="3062.81"/>
        <n v="2205.09"/>
        <n v="2672.26"/>
        <n v="1315.26"/>
        <n v="3525.33"/>
        <n v="906.11"/>
        <n v="930.09"/>
        <n v="1351.64"/>
        <n v="1406.29"/>
        <n v="706.55"/>
        <n v="653.42999999999995"/>
        <n v="1266.26"/>
        <n v="667.39"/>
        <n v="1162.93"/>
        <n v="998.21"/>
        <n v="2070.66"/>
        <n v="1546.84"/>
        <n v="1364.12"/>
        <n v="1774.26"/>
        <n v="1807.21"/>
        <n v="505.13"/>
        <n v="1065.74"/>
        <n v="1543.29"/>
        <n v="2041.4"/>
        <n v="2843.41"/>
        <n v="1079.43"/>
        <n v="2141.3000000000002"/>
        <n v="2801.42"/>
        <n v="770.9"/>
        <n v="2469.62"/>
        <n v="1166.76"/>
        <n v="1648.41"/>
        <n v="1475.28"/>
        <n v="2255.87"/>
        <n v="1491.69"/>
        <n v="1224.3399999999999"/>
        <n v="2570.7800000000002"/>
        <n v="787.18"/>
        <n v="747.99"/>
        <n v="1118.3900000000001"/>
        <n v="1817.13"/>
        <n v="4141.46"/>
        <n v="788.32"/>
        <n v="1280.21"/>
        <n v="618.30999999999995"/>
        <n v="1978.72"/>
        <n v="5376.98"/>
        <n v="1407.76"/>
        <n v="1548.76"/>
        <n v="2293.84"/>
        <n v="1460.52"/>
        <n v="873.68"/>
        <n v="1433.96"/>
        <n v="882.64"/>
        <n v="1000.81"/>
        <n v="1340.21"/>
        <n v="2128.56"/>
        <n v="1155.55"/>
        <n v="805.79"/>
        <n v="2059.4499999999998"/>
        <n v="1666.93"/>
        <n v="1857.99"/>
        <n v="1773.05"/>
        <n v="1308.6400000000001"/>
        <n v="3731.66"/>
        <n v="2538.14"/>
        <n v="613.64"/>
        <n v="1149.78"/>
        <n v="3471.79"/>
        <n v="1803.29"/>
        <n v="682"/>
        <n v="1237.8599999999999"/>
        <n v="962.04"/>
        <n v="2083.54"/>
        <n v="2534.25"/>
        <n v="2282.27"/>
        <n v="2044.69"/>
        <n v="2974.85"/>
        <n v="1609.78"/>
        <n v="2375"/>
        <n v="1694.64"/>
        <n v="1453.53"/>
        <n v="1791.12"/>
        <n v="1308.76"/>
        <n v="1603.11"/>
        <n v="1102.3599999999999"/>
        <n v="1557.11"/>
        <n v="2322.3200000000002"/>
        <n v="1148.52"/>
        <n v="571.62"/>
        <n v="3327.78"/>
        <n v="1237.76"/>
        <n v="593.59"/>
        <n v="2153.69"/>
        <n v="1119.32"/>
        <n v="4095.01"/>
        <n v="2217.2399999999998"/>
        <n v="1293.6500000000001"/>
        <n v="605.17999999999995"/>
        <n v="1968.4"/>
        <n v="1932.13"/>
        <n v="3931.17"/>
        <n v="1519.76"/>
        <n v="2635.52"/>
        <n v="1208.92"/>
        <n v="2426.71"/>
        <n v="3581.31"/>
        <n v="1119.3800000000001"/>
        <n v="1744.16"/>
        <n v="837.45"/>
        <n v="1404.25"/>
        <n v="4125.08"/>
        <n v="1444.34"/>
        <n v="554.44000000000005"/>
        <n v="588.79999999999995"/>
        <n v="1684.55"/>
        <n v="1427.9"/>
        <n v="3588.11"/>
        <n v="1008.1"/>
        <n v="762.06"/>
        <n v="964.53"/>
        <n v="2327.29"/>
        <n v="1710.69"/>
        <n v="1984.23"/>
        <n v="759"/>
        <n v="1126.4000000000001"/>
        <n v="2554.16"/>
        <n v="1228.1199999999999"/>
        <n v="1047.53"/>
        <n v="3512.65"/>
        <n v="662.11"/>
        <n v="1182.21"/>
        <n v="1326.45"/>
        <n v="1760.78"/>
        <n v="2183.62"/>
        <n v="695.55"/>
        <n v="1079.3399999999999"/>
        <n v="919.35"/>
        <n v="3268.76"/>
        <n v="2042.38"/>
        <n v="1810"/>
        <n v="1621.1"/>
        <n v="1302.99"/>
        <n v="979.07"/>
        <n v="950.31"/>
        <n v="1006.91"/>
        <n v="1268.29"/>
        <n v="1060.6500000000001"/>
        <n v="1950.62"/>
        <n v="1227.78"/>
        <n v="1078.8699999999999"/>
        <n v="1774.49"/>
        <n v="1327.53"/>
        <n v="866.24"/>
        <n v="718.13"/>
        <n v="3004.07"/>
        <n v="464.14"/>
        <n v="1348.59"/>
        <n v="822.43"/>
        <n v="2326.09"/>
        <n v="2881.18"/>
        <n v="1365.7"/>
        <n v="899.25"/>
        <n v="1917.56"/>
        <n v="518.97"/>
        <n v="955.36"/>
        <n v="1450.62"/>
        <n v="1570.47"/>
        <n v="1499.53"/>
        <n v="2550.83"/>
        <n v="808.74"/>
        <n v="2289.4899999999998"/>
        <n v="3486.5"/>
        <n v="1762.88"/>
        <n v="1495.44"/>
        <n v="2610.9699999999998"/>
        <n v="1670.65"/>
        <n v="1427.18"/>
        <n v="2232.02"/>
        <n v="1209.8900000000001"/>
        <n v="1497.41"/>
        <n v="2262.27"/>
        <n v="2654.42"/>
        <n v="2265.42"/>
        <n v="1134.18"/>
        <n v="505.42"/>
        <n v="1932.22"/>
        <n v="2703.35"/>
        <n v="900.53"/>
        <n v="1374.58"/>
        <n v="1229.53"/>
        <n v="880.98"/>
        <n v="4673.05"/>
        <n v="1774.72"/>
        <n v="2681.64"/>
        <n v="1959.09"/>
        <n v="623.52"/>
        <n v="1300.7"/>
        <n v="3498.97"/>
        <n v="1554.73"/>
        <n v="2278.46"/>
        <n v="1120"/>
        <n v="724.3"/>
        <n v="1754.92"/>
        <n v="982.94"/>
        <n v="2607.25"/>
        <n v="3743.85"/>
        <n v="3513.9"/>
        <n v="1501.39"/>
        <n v="1500.18"/>
        <n v="805.27"/>
        <n v="2998.09"/>
        <n v="1571.29"/>
        <n v="1697.71"/>
        <n v="930.84"/>
        <n v="620.39"/>
        <n v="1699.98"/>
        <n v="2021.98"/>
        <n v="1002.42"/>
        <n v="896.64"/>
        <n v="5143.04"/>
        <n v="1891.19"/>
        <n v="1960.56"/>
        <n v="907.78"/>
        <n v="1474.51"/>
        <n v="1301.96"/>
        <n v="705.17"/>
        <n v="1048.94"/>
        <n v="1605.12"/>
        <n v="2411.0500000000002"/>
        <n v="2406.9"/>
        <n v="2431.65"/>
        <n v="1204.54"/>
        <n v="1485.26"/>
        <n v="1457"/>
        <n v="3502.47"/>
        <n v="1076.57"/>
        <n v="1216.4000000000001"/>
        <n v="3791.23"/>
        <n v="2588.37"/>
        <n v="1939.6"/>
        <n v="673.92"/>
        <n v="1567.87"/>
        <n v="1229.92"/>
        <n v="1309.9100000000001"/>
        <n v="1042.22"/>
        <n v="1682.58"/>
        <n v="1128.02"/>
        <n v="3620.45"/>
        <n v="1032.73"/>
        <n v="2010.48"/>
        <n v="2301.5500000000002"/>
        <n v="2162.5"/>
        <n v="678"/>
        <n v="1141.56"/>
        <n v="630"/>
        <n v="708.34"/>
        <n v="705.59"/>
        <n v="1514.71"/>
        <n v="1958.5"/>
        <n v="2980.19"/>
        <n v="699.17"/>
        <n v="2664.2"/>
        <n v="2136.0500000000002"/>
        <n v="2722.12"/>
        <n v="1223.29"/>
        <n v="1160.17"/>
        <n v="2363.31"/>
        <n v="1144.23"/>
        <n v="1381.82"/>
        <n v="2512.7199999999998"/>
        <n v="1767.58"/>
        <n v="3135.85"/>
        <n v="2015.26"/>
        <n v="1867.32"/>
        <n v="985.1"/>
        <n v="1631.38"/>
        <n v="3534.89"/>
        <n v="1282.99"/>
        <n v="1507.34"/>
        <n v="1949.86"/>
        <n v="589.15"/>
        <n v="1454.14"/>
        <n v="2120.81"/>
        <n v="2346.66"/>
        <n v="2755.39"/>
        <n v="1943.23"/>
        <n v="1478.73"/>
        <n v="2438.88"/>
        <n v="1301.47"/>
        <n v="1421.16"/>
        <n v="2155.71"/>
        <n v="1210.1600000000001"/>
        <n v="1147.25"/>
        <n v="2314.67"/>
        <n v="1919.75"/>
        <n v="2304.0700000000002"/>
        <n v="591.82000000000005"/>
        <n v="1025.5"/>
        <n v="2138.62"/>
        <n v="1857.57"/>
        <n v="2729.73"/>
        <n v="859.83"/>
        <n v="1213.07"/>
        <n v="1423.56"/>
        <n v="1205.9100000000001"/>
        <n v="1495.91"/>
        <n v="1078.6199999999999"/>
        <n v="2734.57"/>
        <n v="544.69000000000005"/>
        <n v="2738.35"/>
        <n v="2074.19"/>
        <n v="3759.56"/>
        <n v="1755.76"/>
        <n v="771.62"/>
        <n v="2519.29"/>
        <n v="1537.94"/>
        <n v="1034.1099999999999"/>
        <n v="747.55"/>
        <n v="1217.44"/>
        <n v="1105"/>
        <n v="895.99"/>
        <n v="606.04999999999995"/>
        <n v="2272.56"/>
        <n v="1752.6"/>
        <n v="1113.96"/>
        <n v="1753.14"/>
        <n v="4983.88"/>
        <n v="1749.09"/>
        <n v="1900.69"/>
        <n v="2177.5"/>
        <n v="1065.8599999999999"/>
        <n v="1024.81"/>
        <n v="3121.56"/>
        <n v="1411.32"/>
        <n v="1318.84"/>
        <n v="1208.4100000000001"/>
        <n v="690.36"/>
        <n v="2513.0300000000002"/>
        <n v="2571.36"/>
        <n v="1268.69"/>
        <n v="539.15"/>
        <n v="2891.43"/>
        <n v="1887.21"/>
        <n v="1313.38"/>
        <n v="2284.46"/>
        <n v="2023.44"/>
        <n v="820.77"/>
        <n v="1269.48"/>
        <n v="1203.79"/>
        <n v="1953.66"/>
        <n v="714.1"/>
        <n v="3669.01"/>
        <n v="1985.86"/>
        <n v="890.31"/>
        <n v="1446.96"/>
        <n v="3317.25"/>
        <n v="2696.98"/>
        <n v="5372.56"/>
        <n v="1658.52"/>
        <n v="1983.56"/>
        <n v="1026.93"/>
        <n v="1360.96"/>
        <n v="1987.74"/>
        <n v="3435.49"/>
        <n v="1376.35"/>
        <n v="1950.76"/>
        <n v="2798.56"/>
        <n v="1596.99"/>
        <n v="496.59"/>
        <n v="1657.83"/>
        <n v="3046.69"/>
        <n v="2662.91"/>
        <n v="1191.05"/>
        <n v="1473.22"/>
        <n v="503.09"/>
        <n v="1823.14"/>
        <n v="2474.5300000000002"/>
        <n v="1763.9"/>
        <n v="1708.17"/>
        <n v="2756.43"/>
        <n v="1389.94"/>
        <n v="2197.6999999999998"/>
        <n v="591.4"/>
        <n v="4193.2299999999996"/>
        <n v="2789.23"/>
        <n v="747.83"/>
        <n v="591.64"/>
        <n v="527.19000000000005"/>
        <n v="1342.56"/>
        <n v="2474.42"/>
        <n v="1050.79"/>
        <n v="1004.05"/>
        <n v="1604.84"/>
        <n v="1742.61"/>
        <n v="3357.17"/>
        <n v="824.88"/>
        <n v="2295.0300000000002"/>
        <n v="5181.8599999999997"/>
        <n v="1244.4100000000001"/>
        <n v="1756.08"/>
        <n v="1616.45"/>
        <n v="2318.59"/>
        <n v="2192.7399999999998"/>
        <n v="3742.83"/>
        <n v="2181.31"/>
        <n v="2684.68"/>
        <n v="672.43"/>
        <n v="1636.28"/>
        <n v="1366.56"/>
        <n v="477.69"/>
        <n v="824.6"/>
        <n v="1976.54"/>
        <n v="2340.9299999999998"/>
        <n v="3301.6"/>
        <n v="2210.1"/>
        <n v="1201.67"/>
        <n v="2965.87"/>
        <n v="2221.33"/>
        <n v="2471.17"/>
        <n v="757.67"/>
        <n v="2897.62"/>
        <n v="785.7"/>
        <n v="1315.49"/>
        <n v="1239.83"/>
        <n v="2088.66"/>
        <n v="801.22"/>
        <n v="1874.52"/>
        <n v="834.67"/>
        <n v="714.91"/>
        <n v="3187.23"/>
        <n v="1403.58"/>
        <n v="3055.7"/>
        <n v="2876.26"/>
        <n v="1333.12"/>
        <n v="1494.7"/>
        <n v="1816.33"/>
        <n v="737.15"/>
        <n v="1050.5999999999999"/>
        <n v="1223.98"/>
        <n v="1645.98"/>
        <n v="690.54"/>
        <n v="2037.41"/>
        <n v="1295.8900000000001"/>
        <n v="1272.82"/>
        <n v="1395.1"/>
        <n v="2431.1799999999998"/>
        <n v="3961.49"/>
        <n v="1238.3599999999999"/>
        <n v="593.99"/>
        <n v="1987.5"/>
        <n v="2054.5100000000002"/>
        <n v="2379.0300000000002"/>
        <n v="644.15"/>
        <n v="1264.73"/>
        <n v="717.55"/>
        <n v="1119.02"/>
        <n v="1218.3800000000001"/>
        <n v="2759.57"/>
        <n v="1191.42"/>
        <n v="4090.04"/>
        <n v="4940.38"/>
        <n v="1402.94"/>
        <n v="1176.3"/>
        <n v="1159.5999999999999"/>
        <n v="1352.8"/>
        <n v="1478.36"/>
        <n v="4972.68"/>
        <n v="889.42"/>
        <n v="3819.5"/>
        <n v="3565.47"/>
        <n v="870.43"/>
        <n v="4265.8999999999996"/>
        <n v="723.51"/>
        <n v="1056.3"/>
        <n v="1734.24"/>
        <n v="2057.7399999999998"/>
        <n v="1945.62"/>
        <n v="884.89"/>
        <n v="530.33000000000004"/>
        <n v="2644.02"/>
        <n v="1124.51"/>
        <n v="1185.28"/>
        <n v="2921.99"/>
        <n v="3648.72"/>
        <n v="1410.38"/>
        <n v="2162.19"/>
        <n v="1475.34"/>
        <n v="1038.5"/>
        <n v="4731.07"/>
        <n v="1352.4"/>
        <n v="1012.14"/>
        <n v="982.28"/>
        <n v="3312.57"/>
        <n v="2585.4"/>
        <n v="829.37"/>
        <n v="1000.36"/>
        <n v="4118.8599999999997"/>
        <n v="1683"/>
        <n v="2295.9299999999998"/>
        <n v="1808.57"/>
        <n v="1602.86"/>
        <n v="749.6"/>
        <n v="1003.97"/>
        <n v="2010.85"/>
        <n v="1165.67"/>
        <n v="1995.09"/>
        <n v="2279.1"/>
        <n v="686.27"/>
        <n v="2107.58"/>
        <n v="1981.07"/>
        <n v="1425.34"/>
        <n v="1367.23"/>
        <n v="1780.95"/>
        <n v="1317.5"/>
        <n v="891.46"/>
        <n v="1991.67"/>
        <n v="3849.98"/>
        <n v="789.7"/>
        <n v="3523.94"/>
        <n v="3048.95"/>
        <n v="929.78"/>
        <n v="977.06"/>
        <n v="697.36"/>
        <n v="743.1"/>
        <n v="2155.25"/>
        <n v="1632.35"/>
        <n v="860.6"/>
        <n v="3949.89"/>
        <n v="784.81"/>
        <n v="1088.69"/>
        <n v="967.55"/>
        <n v="4868.42"/>
        <n v="2143.81"/>
        <n v="886.81"/>
        <n v="1941.42"/>
        <n v="919.42"/>
        <n v="741.48"/>
        <n v="2039.85"/>
        <n v="2279.58"/>
        <n v="712.15"/>
        <n v="627.46"/>
        <n v="1106.33"/>
        <n v="989.11"/>
        <n v="2377.86"/>
        <n v="1799.11"/>
        <n v="2486.9699999999998"/>
        <n v="1136.03"/>
        <n v="880.23"/>
        <n v="1120.67"/>
        <n v="892.52"/>
        <n v="1384.29"/>
        <n v="2590.8000000000002"/>
        <n v="1842.11"/>
        <n v="3739.64"/>
        <n v="995.65"/>
        <n v="1327.21"/>
        <n v="1354.6"/>
        <n v="2413.0500000000002"/>
        <n v="2043.52"/>
        <n v="653.02"/>
        <n v="1721.92"/>
        <n v="1572.89"/>
        <n v="1433.53"/>
        <n v="1367.15"/>
        <n v="1003.43"/>
        <n v="4747.53"/>
        <n v="2429.0100000000002"/>
        <n v="1981.11"/>
        <n v="673.84"/>
        <n v="1060.6300000000001"/>
        <n v="917.39"/>
        <n v="874.69"/>
        <n v="1331.08"/>
        <n v="891.1"/>
        <n v="767.56"/>
        <n v="509.67"/>
        <n v="1486.38"/>
        <n v="1184.99"/>
        <n v="849.94"/>
        <n v="1006.56"/>
        <n v="869.7"/>
        <n v="880.24"/>
        <n v="1975.07"/>
        <n v="1033.92"/>
        <n v="2486.58"/>
        <n v="1032.32"/>
        <n v="2094.4"/>
        <n v="1492.98"/>
        <n v="1156.2"/>
        <n v="1187.01"/>
        <n v="1925.84"/>
        <n v="1022.27"/>
        <n v="1248.5999999999999"/>
        <n v="3233.68"/>
        <n v="495.23"/>
        <n v="522.29"/>
        <n v="805.52"/>
        <n v="1490.48"/>
        <n v="1572.11"/>
        <n v="1109.3599999999999"/>
        <n v="949.68"/>
        <n v="2670.46"/>
        <n v="2500.17"/>
        <n v="940.43"/>
        <n v="883.05"/>
        <n v="3763.54"/>
        <n v="3256.07"/>
        <n v="741.58"/>
        <n v="1087.6199999999999"/>
        <n v="2549.14"/>
        <n v="2468.71"/>
        <n v="927.19"/>
        <n v="1219.56"/>
        <n v="1085.8499999999999"/>
        <n v="3315.08"/>
        <n v="1437.66"/>
        <n v="1068.5899999999999"/>
        <n v="1941.22"/>
        <n v="4819.33"/>
        <n v="543.99"/>
        <n v="2116.44"/>
        <n v="712.93"/>
        <n v="2715.95"/>
        <n v="1851.05"/>
        <n v="802.18"/>
        <n v="5284.65"/>
        <n v="2493.11"/>
        <n v="1235.6600000000001"/>
        <n v="1042.0999999999999"/>
        <n v="1040.92"/>
        <n v="1422.02"/>
        <n v="1126.08"/>
        <n v="656.82"/>
        <n v="3138.53"/>
        <n v="1969.43"/>
        <n v="1751.01"/>
        <n v="2283.58"/>
        <n v="1365.9"/>
        <n v="1629.22"/>
        <n v="1135.46"/>
        <n v="3825.44"/>
        <n v="1278.7"/>
        <n v="1413.97"/>
        <n v="1390.47"/>
        <n v="1561.98"/>
        <n v="1287.8900000000001"/>
        <n v="1801.95"/>
        <n v="1337.71"/>
        <n v="2206.7199999999998"/>
        <n v="1786.71"/>
        <n v="839.21"/>
        <n v="2996.21"/>
        <n v="3721.34"/>
        <n v="2667.58"/>
        <n v="1168.9100000000001"/>
        <n v="2239.56"/>
        <n v="1126.53"/>
        <n v="1511.75"/>
        <n v="866.54"/>
        <n v="1265.54"/>
        <n v="3934.93"/>
        <n v="1597.35"/>
        <n v="2257.83"/>
        <n v="984.2"/>
        <n v="1198.06"/>
        <n v="2245.75"/>
        <n v="1111.2"/>
        <n v="1769.76"/>
        <n v="1071.21"/>
        <n v="1940.19"/>
        <n v="1789.34"/>
        <n v="2103.7399999999998"/>
        <n v="1212.53"/>
        <n v="1781.91"/>
        <n v="2393.15"/>
        <n v="1718.89"/>
        <n v="2287.5"/>
        <n v="911.29"/>
        <n v="948.22"/>
        <n v="2266.1999999999998"/>
        <n v="660.46"/>
        <n v="2915.04"/>
        <n v="2639.92"/>
        <n v="2518.37"/>
        <n v="3064"/>
        <n v="2882.48"/>
        <n v="1643.79"/>
        <n v="2109.09"/>
        <n v="2479.79"/>
        <n v="940.77"/>
        <n v="1061.9100000000001"/>
        <n v="1864.44"/>
        <n v="1424.2"/>
        <n v="762.07"/>
        <n v="1973.94"/>
        <n v="2043.64"/>
        <n v="569.32000000000005"/>
        <n v="1054.22"/>
        <n v="2477.4699999999998"/>
        <n v="1724.01"/>
        <n v="4753.32"/>
        <n v="3757.24"/>
        <n v="2657.62"/>
        <n v="2265.5500000000002"/>
        <n v="610.54999999999995"/>
        <n v="1258"/>
        <n v="1245.57"/>
        <n v="1460.95"/>
        <n v="864.09"/>
        <n v="1731.75"/>
        <n v="3518.91"/>
        <n v="792.28"/>
        <n v="494.66"/>
        <n v="1496.44"/>
        <n v="1187.53"/>
        <n v="2508.66"/>
        <n v="2997.99"/>
        <n v="2311.7399999999998"/>
        <n v="1099.3399999999999"/>
        <n v="2807.64"/>
        <n v="2312.63"/>
        <n v="1935.96"/>
        <n v="982.4"/>
        <n v="1093.53"/>
        <n v="1003.05"/>
        <n v="1313.36"/>
        <n v="2260.3200000000002"/>
        <n v="1395.9"/>
        <n v="1023.41"/>
        <n v="2576.6999999999998"/>
        <n v="1137.32"/>
        <n v="2264.19"/>
        <n v="2332.62"/>
        <n v="1322.32"/>
        <n v="1356.71"/>
        <n v="1516.63"/>
        <n v="1734.27"/>
        <n v="2567.4"/>
        <n v="1472.95"/>
        <n v="2221.7600000000002"/>
        <n v="1316.8"/>
        <n v="1590.02"/>
        <n v="1608.96"/>
        <n v="1079.32"/>
        <n v="1749.32"/>
        <n v="1826"/>
        <n v="1691.29"/>
        <n v="2548.12"/>
        <n v="3140.69"/>
        <n v="1367.84"/>
        <n v="2374.73"/>
        <n v="1721.01"/>
        <n v="1750.8"/>
        <n v="930.73"/>
        <n v="1138.71"/>
        <n v="782.49"/>
        <n v="1570.68"/>
        <n v="4249.03"/>
        <n v="707.25"/>
        <n v="678.17"/>
        <n v="1921.31"/>
        <n v="1309.81"/>
        <n v="2070.33"/>
        <n v="3038.12"/>
        <n v="1468.11"/>
        <n v="3511.08"/>
        <n v="3460.12"/>
        <n v="2083.7399999999998"/>
        <n v="1657.26"/>
        <n v="759.22"/>
        <n v="1213.05"/>
        <n v="3481.06"/>
        <n v="1246.98"/>
        <n v="801.78"/>
        <n v="1821.56"/>
        <n v="1403.72"/>
        <n v="2335.16"/>
        <n v="2396.81"/>
        <n v="877.75"/>
        <n v="1369.23"/>
        <n v="773.97"/>
        <n v="3169.86"/>
        <n v="1376.55"/>
        <n v="2881.8"/>
        <n v="3875.91"/>
        <n v="797.82"/>
        <n v="1756.01"/>
        <n v="2530.36"/>
        <n v="2048.61"/>
        <n v="3547.54"/>
        <n v="1118.49"/>
        <n v="3357.86"/>
        <n v="2081.56"/>
        <n v="973.41"/>
        <n v="2490.54"/>
        <n v="834.11"/>
        <n v="1515"/>
        <n v="1323.36"/>
        <n v="3401.99"/>
        <n v="2402.9699999999998"/>
        <n v="2354.3000000000002"/>
        <n v="1058.68"/>
        <n v="1719.23"/>
        <n v="1532.83"/>
        <n v="1974.68"/>
        <n v="4628.8599999999997"/>
        <n v="2190.25"/>
        <n v="1219.1500000000001"/>
        <n v="2515.9299999999998"/>
        <n v="2513.1"/>
        <n v="2684.54"/>
        <n v="1952.17"/>
        <n v="1377.23"/>
        <n v="2937.66"/>
        <n v="953.91"/>
        <n v="911.68"/>
        <n v="3431.44"/>
        <n v="995.2"/>
        <n v="1502.24"/>
        <n v="2036.83"/>
        <n v="3043.74"/>
        <n v="2345.84"/>
        <n v="1392.06"/>
        <n v="1082.51"/>
        <n v="3613.79"/>
        <n v="1105.1400000000001"/>
        <n v="2674.58"/>
        <n v="1870.6"/>
        <n v="4055.18"/>
        <n v="1420.63"/>
        <n v="1336.8"/>
        <n v="1840.23"/>
        <n v="971.7"/>
        <n v="1511.7"/>
        <n v="3022.66"/>
        <n v="1402.75"/>
        <n v="951.55"/>
        <n v="1374.8"/>
        <n v="3544.47"/>
        <n v="2344.0300000000002"/>
        <n v="2695.39"/>
        <n v="3678.68"/>
        <n v="1842.14"/>
        <n v="4986.93"/>
        <n v="1309.32"/>
        <n v="2021.68"/>
        <n v="1709.29"/>
        <n v="1015.91"/>
        <n v="1372.62"/>
        <n v="3351.81"/>
        <n v="1308.5899999999999"/>
        <n v="2689.43"/>
        <n v="2937.59"/>
        <n v="3315.73"/>
        <n v="3825.88"/>
        <n v="1479.85"/>
        <n v="1227.23"/>
        <n v="2516.4299999999998"/>
        <n v="5109.9399999999996"/>
        <n v="932.06"/>
        <n v="887.77"/>
        <n v="715.15"/>
        <n v="634.53"/>
        <n v="3531.06"/>
        <n v="2950.86"/>
        <n v="1065.81"/>
        <n v="1194.07"/>
        <n v="1325.66"/>
        <n v="840.82"/>
        <n v="1934.83"/>
        <n v="2487.52"/>
        <n v="1091.1500000000001"/>
        <n v="1617.51"/>
        <n v="3141.88"/>
        <n v="1710.05"/>
        <n v="1466.72"/>
        <n v="1072.53"/>
        <n v="1947.89"/>
        <n v="1323.27"/>
        <n v="2899.53"/>
        <n v="1612.16"/>
        <n v="1186.1199999999999"/>
        <n v="1008.27"/>
        <n v="827.84"/>
        <n v="1254.55"/>
        <n v="2568.98"/>
        <n v="1327.11"/>
        <n v="3456.59"/>
        <n v="2687.69"/>
        <n v="1808.09"/>
        <n v="2089.6999999999998"/>
        <n v="3758.12"/>
        <n v="2545.73"/>
        <n v="1033.31"/>
        <n v="682.07"/>
        <n v="675.29"/>
        <n v="3731.69"/>
        <n v="656.22"/>
        <n v="2940.76"/>
        <n v="1086.46"/>
        <n v="919.84"/>
        <n v="717.76"/>
        <n v="1263.3499999999999"/>
        <n v="1434.35"/>
        <n v="1380.54"/>
        <n v="3001.64"/>
        <n v="1038.3800000000001"/>
        <n v="1494.95"/>
        <n v="1840.1"/>
        <n v="2223.86"/>
        <n v="2092.71"/>
        <n v="881.65"/>
        <n v="1706.26"/>
        <n v="1178.45"/>
        <n v="1289.67"/>
        <n v="2084.2199999999998"/>
        <n v="2770.88"/>
        <n v="2899.16"/>
        <n v="858.43"/>
        <n v="1167.4000000000001"/>
        <n v="1330.78"/>
        <n v="1336.61"/>
        <n v="1006.2"/>
        <n v="926.72"/>
        <n v="4322.8900000000003"/>
        <n v="2172.86"/>
        <n v="2342.13"/>
        <n v="1310.33"/>
        <n v="1695.54"/>
        <n v="994.6"/>
        <n v="1125.3800000000001"/>
        <n v="1887.58"/>
        <n v="2790.7"/>
        <n v="1803.17"/>
        <n v="1098.93"/>
        <n v="1209.1600000000001"/>
        <n v="2241.64"/>
        <n v="2208.3200000000002"/>
        <n v="1869.06"/>
        <n v="1521.19"/>
        <n v="2731.72"/>
        <n v="1626.43"/>
        <n v="1928.58"/>
        <n v="3382.42"/>
        <n v="1347.21"/>
        <n v="555.67999999999995"/>
        <n v="1067.2"/>
        <n v="1623.55"/>
        <n v="3336.54"/>
        <n v="565.74"/>
        <n v="709.2"/>
        <n v="2252.77"/>
        <n v="1126.75"/>
        <n v="1072.1600000000001"/>
        <n v="2955.06"/>
        <n v="2864.47"/>
        <n v="1138.8"/>
        <n v="1337.02"/>
        <n v="790.85"/>
        <n v="1150.6300000000001"/>
        <n v="1024.6199999999999"/>
        <n v="1485.92"/>
        <n v="1815.42"/>
        <n v="1922.86"/>
        <n v="3105.34"/>
        <n v="1064.55"/>
        <n v="1121.1600000000001"/>
        <n v="1635.59"/>
        <n v="707.05"/>
        <n v="836.84"/>
        <n v="2552.83"/>
        <n v="4023.55"/>
        <n v="2516.35"/>
        <n v="3454.73"/>
        <n v="605.12"/>
        <n v="868.99"/>
        <n v="2643.84"/>
        <n v="1646.59"/>
        <n v="1195.9100000000001"/>
        <n v="3336.1"/>
        <n v="2088.27"/>
        <n v="878.34"/>
        <n v="1326.15"/>
        <n v="1790.38"/>
        <n v="2096.6"/>
        <n v="1831.48"/>
        <n v="2654.3"/>
        <n v="3066.92"/>
        <n v="1229.3699999999999"/>
        <n v="2620.34"/>
        <n v="2203.3200000000002"/>
        <n v="1951.86"/>
        <n v="1232.6500000000001"/>
        <n v="1997.09"/>
        <n v="1849.74"/>
        <n v="1667.92"/>
        <n v="2156.27"/>
        <n v="1532.16"/>
        <n v="1326.88"/>
        <n v="1498.98"/>
        <n v="3463.48"/>
        <n v="3197.75"/>
        <n v="2627.04"/>
        <n v="1607.16"/>
        <n v="1470.87"/>
        <n v="3715.26"/>
        <n v="2645.32"/>
        <n v="732.19"/>
        <n v="507.17"/>
        <n v="5316.68"/>
        <n v="1061.81"/>
        <n v="491.92"/>
        <n v="3901"/>
        <n v="1357.09"/>
        <n v="1778.98"/>
        <n v="1181.43"/>
        <n v="1500.37"/>
        <n v="3220.83"/>
        <n v="1147.19"/>
        <n v="1075.3599999999999"/>
        <n v="951.01"/>
        <n v="1525.79"/>
        <n v="1147.51"/>
        <n v="1249.6099999999999"/>
        <n v="2050.8200000000002"/>
        <n v="3357.52"/>
        <n v="1817.27"/>
        <n v="1194.29"/>
        <n v="1591.57"/>
        <n v="732.93"/>
        <n v="1018.38"/>
        <n v="1583.95"/>
        <n v="1001.09"/>
        <n v="2751.8"/>
        <n v="2696.67"/>
        <n v="2100.02"/>
        <n v="1018.59"/>
        <n v="2085.29"/>
        <n v="2581.16"/>
        <n v="957.46"/>
        <n v="1146.99"/>
        <n v="1010.01"/>
        <n v="4044.35"/>
        <n v="1338.14"/>
        <n v="808.81"/>
        <n v="2509.64"/>
        <n v="2783.11"/>
        <n v="1844.57"/>
        <n v="1373.7"/>
        <n v="1567.37"/>
        <n v="1942.44"/>
        <n v="1256.9100000000001"/>
        <n v="1942.98"/>
        <n v="1421.59"/>
        <n v="3297.97"/>
        <n v="1910.14"/>
        <n v="2593.5"/>
        <n v="1891.11"/>
        <n v="1755.13"/>
        <n v="2025.74"/>
        <n v="1778.75"/>
        <n v="1539.22"/>
        <n v="748.33"/>
        <n v="1825.45"/>
        <n v="1708.25"/>
        <n v="2450.06"/>
        <n v="1072.96"/>
        <n v="2153.17"/>
        <n v="1320.04"/>
        <n v="1336.08"/>
        <n v="2991.94"/>
        <n v="4971.09"/>
        <n v="1346.62"/>
        <n v="3450"/>
        <n v="2514.44"/>
        <n v="1854.83"/>
        <n v="2023.01"/>
        <n v="900.42"/>
        <n v="1213.67"/>
        <n v="835.9"/>
        <n v="3746.61"/>
        <n v="2227.38"/>
        <n v="2002.62"/>
        <n v="982.44"/>
        <n v="1717.28"/>
        <n v="1613.65"/>
        <n v="930.37"/>
        <n v="1475.06"/>
        <n v="1777.17"/>
        <n v="2647.1"/>
        <n v="1980.9"/>
        <n v="1530.11"/>
        <n v="1918.47"/>
        <n v="3615.88"/>
        <n v="594.84"/>
        <n v="903.87"/>
        <n v="1303.1199999999999"/>
        <n v="1364.28"/>
        <n v="1844.9"/>
        <n v="2578.98"/>
        <n v="1030.99"/>
        <n v="3434.23"/>
        <n v="2703.55"/>
        <n v="1265.21"/>
        <n v="929.84"/>
        <n v="1699.3"/>
        <n v="494.78"/>
        <n v="662.51"/>
        <n v="2087.3000000000002"/>
        <n v="1090.1400000000001"/>
        <n v="2917.31"/>
        <n v="2995.8"/>
        <n v="580.70000000000005"/>
        <n v="658.42"/>
        <n v="724.9"/>
        <n v="3756.63"/>
        <n v="1093.33"/>
        <n v="1859.23"/>
        <n v="1104.19"/>
        <n v="1749.6"/>
        <n v="1212.8699999999999"/>
        <n v="1173.96"/>
        <n v="1081.83"/>
        <n v="634.09"/>
        <n v="1024.6600000000001"/>
        <n v="2198.1799999999998"/>
        <n v="1621.21"/>
        <n v="2088.91"/>
        <n v="1268.03"/>
        <n v="1147.1500000000001"/>
        <n v="1458.74"/>
        <n v="1014.95"/>
        <n v="684.29"/>
        <n v="3611.6"/>
        <n v="1150"/>
        <n v="3995.31"/>
        <n v="1056.01"/>
        <n v="1560.15"/>
        <n v="917.08"/>
        <n v="1975.83"/>
        <n v="1974.46"/>
        <n v="4724.8500000000004"/>
        <n v="2981.13"/>
        <n v="3160.07"/>
        <n v="1946.5"/>
        <n v="957.14"/>
        <n v="1848.7"/>
        <n v="1265.94"/>
        <n v="2224.56"/>
        <n v="1331.83"/>
        <n v="1249.72"/>
        <n v="1669.51"/>
        <n v="2326.86"/>
        <n v="2323.9299999999998"/>
        <n v="1322.69"/>
        <n v="1134.81"/>
        <n v="2451.62"/>
        <n v="1542.29"/>
        <n v="3484.85"/>
        <n v="1627.08"/>
        <n v="2663.61"/>
        <n v="1759.91"/>
        <n v="933.15"/>
        <n v="1118.1400000000001"/>
        <n v="897.91"/>
        <n v="2317.5300000000002"/>
        <n v="804.72"/>
        <n v="1572.43"/>
        <n v="1240.5999999999999"/>
        <n v="2170.4299999999998"/>
        <n v="3870.23"/>
        <n v="2933.59"/>
        <n v="1562.99"/>
        <n v="1369.73"/>
        <n v="2142.12"/>
        <n v="897.68"/>
        <n v="2499.92"/>
        <n v="3145.67"/>
        <n v="2700.89"/>
        <n v="919.16"/>
        <n v="1763.47"/>
        <n v="1375.74"/>
        <n v="1336.78"/>
        <n v="3952.67"/>
        <n v="2977.2"/>
        <n v="1216.46"/>
        <n v="793.81"/>
        <n v="2078.92"/>
        <n v="2456.61"/>
        <n v="2278.2399999999998"/>
        <n v="1756.77"/>
        <n v="800.78"/>
        <n v="1598.03"/>
        <n v="2558.71"/>
        <n v="1071.6500000000001"/>
        <n v="2640.99"/>
        <n v="1402.97"/>
        <n v="737.74"/>
        <n v="2569.29"/>
        <n v="504.97"/>
        <n v="1033.49"/>
        <n v="3378.59"/>
        <n v="1199.28"/>
        <n v="1362.28"/>
        <n v="2180.73"/>
        <n v="4638.67"/>
        <n v="1369.38"/>
        <n v="3073.48"/>
        <n v="3000.67"/>
        <n v="980.86"/>
        <n v="2010.83"/>
        <n v="1330.18"/>
        <n v="1673.63"/>
        <n v="2354.69"/>
        <n v="2392.7199999999998"/>
        <n v="2029.77"/>
        <n v="2160.2800000000002"/>
        <n v="799"/>
        <n v="2616.66"/>
        <n v="2316.21"/>
        <n v="1679.19"/>
        <n v="1184.3499999999999"/>
        <n v="1684.2"/>
        <n v="1600.55"/>
        <n v="1498.12"/>
        <n v="1240.08"/>
        <n v="1085.76"/>
        <n v="2030.51"/>
        <n v="1566.4"/>
        <n v="1805.84"/>
        <n v="521.04999999999995"/>
        <n v="4811.6099999999997"/>
        <n v="1198.6300000000001"/>
        <n v="2005.54"/>
        <n v="1003.69"/>
        <n v="1742.83"/>
        <n v="1444.06"/>
        <n v="998.72"/>
        <n v="3242.55"/>
        <n v="772.08"/>
        <n v="2566.85"/>
        <n v="3340.89"/>
        <n v="3636.31"/>
        <n v="1953.1"/>
        <n v="1287.8699999999999"/>
        <n v="1661.17"/>
        <n v="505.7"/>
        <n v="716.72"/>
        <n v="1769.67"/>
        <n v="785.43"/>
        <n v="1186.8399999999999"/>
        <n v="3542.46"/>
        <n v="2604.63"/>
        <n v="1085.8399999999999"/>
        <n v="867.32"/>
        <n v="1221.96"/>
        <n v="1963.69"/>
        <n v="864.43"/>
        <n v="1575.71"/>
        <n v="2205.7600000000002"/>
        <n v="1780.19"/>
        <n v="3775.89"/>
        <n v="1311.98"/>
        <n v="880.34"/>
        <n v="1345.04"/>
        <n v="3141.46"/>
        <n v="1409.32"/>
        <n v="1939.75"/>
        <n v="922.05"/>
        <n v="689.27"/>
        <n v="888.44"/>
        <n v="734.08"/>
        <n v="826.7"/>
        <n v="1339.51"/>
        <n v="1666.29"/>
        <n v="1764.4"/>
        <n v="965.87"/>
        <n v="2225.23"/>
        <n v="1264.5899999999999"/>
        <n v="1410.99"/>
        <n v="3039.3"/>
        <n v="767.07"/>
        <n v="1177.8499999999999"/>
        <n v="4289.1099999999997"/>
        <n v="1826.94"/>
        <n v="2217.4299999999998"/>
        <n v="1283.3499999999999"/>
        <n v="2621.0300000000002"/>
        <n v="1520.75"/>
        <n v="2664.78"/>
        <n v="1516.94"/>
        <n v="974.93"/>
        <n v="654.99"/>
        <n v="3976.56"/>
        <n v="4816.24"/>
        <n v="779.48"/>
        <n v="2245.63"/>
        <n v="1086.9000000000001"/>
        <n v="2049.34"/>
        <n v="2772.03"/>
        <n v="1908.21"/>
        <n v="1114.67"/>
        <n v="1570.04"/>
        <n v="1936.86"/>
        <n v="562.53"/>
        <n v="1604.12"/>
        <n v="5217.6000000000004"/>
        <n v="1792.66"/>
        <n v="2299.96"/>
        <n v="5030.0200000000004"/>
        <n v="1040.8699999999999"/>
        <n v="2504.14"/>
        <n v="1665.82"/>
        <n v="1562.83"/>
        <n v="654.04"/>
        <n v="2968.28"/>
        <n v="1321.61"/>
        <n v="2339.33"/>
        <n v="2629.17"/>
        <n v="1529.03"/>
        <n v="2353.13"/>
        <n v="1152.2"/>
        <n v="1098.29"/>
        <n v="3898.97"/>
        <n v="850.25"/>
        <n v="912.01"/>
        <n v="1961.81"/>
      </sharedItems>
    </cacheField>
    <cacheField name="Profit" numFmtId="165">
      <sharedItems containsSemiMixedTypes="0" containsString="0" containsNumber="1" minValue="-1729.3788" maxValue="146709.57919999998" count="1800">
        <n v="-359.28400000000011"/>
        <n v="303.04679999999928"/>
        <n v="2883.1400000000008"/>
        <n v="16029.092000000001"/>
        <n v="-348.43399999999986"/>
        <n v="36943.742999999988"/>
        <n v="18219.266000000003"/>
        <n v="1354.2972000000004"/>
        <n v="18531.784000000003"/>
        <n v="3097.3812000000016"/>
        <n v="56501.462"/>
        <n v="1753.5929999999996"/>
        <n v="-931.35400000000004"/>
        <n v="21006.442400000004"/>
        <n v="5956.2304000000013"/>
        <n v="4515.6496000000006"/>
        <n v="9678.2649999999994"/>
        <n v="2324.1800000000007"/>
        <n v="757.21399999999994"/>
        <n v="6860.4999999999991"/>
        <n v="2300.4999999999991"/>
        <n v="145.965200000001"/>
        <n v="69722.081000000006"/>
        <n v="6444.6139999999996"/>
        <n v="6059.5752000000011"/>
        <n v="7309.6939999999995"/>
        <n v="4362.1119999999992"/>
        <n v="1355.6568000000002"/>
        <n v="1375.7959999999994"/>
        <n v="16951.812000000002"/>
        <n v="838.84500000000003"/>
        <n v="49899.880499999992"/>
        <n v="673.00499999999965"/>
        <n v="61.654999999999973"/>
        <n v="11432.454399999999"/>
        <n v="8506.06"/>
        <n v="2261.0779999999995"/>
        <n v="6002.77"/>
        <n v="3985.6700000000014"/>
        <n v="2272.2399999999998"/>
        <n v="2285.4797999999987"/>
        <n v="12305.95"/>
        <n v="135.93639999999937"/>
        <n v="52162.21360000001"/>
        <n v="2533.0059999999994"/>
        <n v="1146.7949999999998"/>
        <n v="-320.87559999999985"/>
        <n v="1776.2728000000002"/>
        <n v="-1115.3539999999998"/>
        <n v="4831.9567999999999"/>
        <n v="2422.9920000000006"/>
        <n v="3454.1400000000008"/>
        <n v="-1044.3420000000001"/>
        <n v="4395.1349999999993"/>
        <n v="1622.6100000000029"/>
        <n v="1184.3616"/>
        <n v="-862.38400000000001"/>
        <n v="9711.4535000000014"/>
        <n v="-517.27400000000034"/>
        <n v="819.36999999999989"/>
        <n v="16838.132999999994"/>
        <n v="952.48200000000043"/>
        <n v="47201.890000000007"/>
        <n v="17323.700000000004"/>
        <n v="4006.3364000000038"/>
        <n v="6356.0880000000006"/>
        <n v="10412.878000000001"/>
        <n v="210.86200000000008"/>
        <n v="929.83099999999911"/>
        <n v="14112.428000000002"/>
        <n v="47352.841599999992"/>
        <n v="357.34000000000219"/>
        <n v="1006.7199999999993"/>
        <n v="33815.856399999997"/>
        <n v="-193.52319999999997"/>
        <n v="31567.563999999995"/>
        <n v="-350.60600000000022"/>
        <n v="11170.342000000001"/>
        <n v="1579.4640000000022"/>
        <n v="3201.3215999999993"/>
        <n v="4034.1391999999978"/>
        <n v="4973.5860000000002"/>
        <n v="18358.456000000006"/>
        <n v="14412.348000000002"/>
        <n v="5951.695999999999"/>
        <n v="645.34000000000015"/>
        <n v="10478.997999999998"/>
        <n v="3323.9011999999993"/>
        <n v="17631.57"/>
        <n v="3490.3219999999983"/>
        <n v="-147.11199999999985"/>
        <n v="6803.2100000000009"/>
        <n v="20276.720400000006"/>
        <n v="4422.110999999999"/>
        <n v="15204.922000000002"/>
        <n v="1564.0279999999998"/>
        <n v="28137.594000000019"/>
        <n v="3845.6000000000004"/>
        <n v="1852.7000000000003"/>
        <n v="401.86999999999989"/>
        <n v="523.96400000000131"/>
        <n v="21175.167000000001"/>
        <n v="36587.34550000001"/>
        <n v="3687.769600000001"/>
        <n v="-91.302799999999479"/>
        <n v="1292.2560000000003"/>
        <n v="-386.16250000000014"/>
        <n v="2439.9493999999977"/>
        <n v="1287.6729999999993"/>
        <n v="26708.405199999997"/>
        <n v="1845.9399999999996"/>
        <n v="1532.4439999999981"/>
        <n v="2807.3399999999988"/>
        <n v="4484.507599999999"/>
        <n v="3999.4574999999991"/>
        <n v="-581.40199999999993"/>
        <n v="6491.5340000000024"/>
        <n v="3228.5732000000003"/>
        <n v="6563.2950000000001"/>
        <n v="414.61499999999933"/>
        <n v="11313.5988"/>
        <n v="-504.89999999999986"/>
        <n v="5009.770999999997"/>
        <n v="-634.41999999999973"/>
        <n v="47063.932999999997"/>
        <n v="15673.282499999998"/>
        <n v="-490.80679999999984"/>
        <n v="5720.9492000000018"/>
        <n v="1287.3534"/>
        <n v="738.35360000000014"/>
        <n v="98121.290000000023"/>
        <n v="9502.5360000000001"/>
        <n v="-1059.9109999999998"/>
        <n v="318.56200000000047"/>
        <n v="2363.8919999999998"/>
        <n v="18183.816000000006"/>
        <n v="2231.7010000000005"/>
        <n v="1741.2868000000017"/>
        <n v="2034.2032000000008"/>
        <n v="5654.665"/>
        <n v="4865.0749999999989"/>
        <n v="3210.1019999999999"/>
        <n v="-103.17600000000039"/>
        <n v="3726.7479999999991"/>
        <n v="229.23799999999937"/>
        <n v="2112.3279999999995"/>
        <n v="-920.07680000000005"/>
        <n v="50986.53"/>
        <n v="17074.795999999995"/>
        <n v="16368.529200000001"/>
        <n v="298.96519999999964"/>
        <n v="6358.4079999999985"/>
        <n v="27604.640000000007"/>
        <n v="1288.75"/>
        <n v="47343.236000000012"/>
        <n v="1181.7500000000007"/>
        <n v="-327.77500000000009"/>
        <n v="23143.102499999994"/>
        <n v="502.93300000000011"/>
        <n v="4831.3260000000009"/>
        <n v="10657.2196"/>
        <n v="23175.666999999998"/>
        <n v="1505.5820000000001"/>
        <n v="18254.735999999997"/>
        <n v="1477.9960000000003"/>
        <n v="8570.57"/>
        <n v="8349.51"/>
        <n v="-156.32800000000043"/>
        <n v="-485.78900000000021"/>
        <n v="20408.237600000004"/>
        <n v="4525.9800000000023"/>
        <n v="2877.3270000000002"/>
        <n v="-371.65200000000004"/>
        <n v="3425.3788000000004"/>
        <n v="7508.909999999998"/>
        <n v="5208.1340000000009"/>
        <n v="1759.3353999999999"/>
        <n v="-840.30649999999991"/>
        <n v="115.57800000000088"/>
        <n v="797.17000000000007"/>
        <n v="5459.3410000000013"/>
        <n v="12144.196400000001"/>
        <n v="11456.941999999999"/>
        <n v="4762.4699999999984"/>
        <n v="13362.812000000002"/>
        <n v="2401.2680000000009"/>
        <n v="2906.0900000000006"/>
        <n v="781.50040000000115"/>
        <n v="18826.16"/>
        <n v="4516.1009999999997"/>
        <n v="4654.2620000000015"/>
        <n v="-400.97199999999998"/>
        <n v="11952.134"/>
        <n v="5393.909599999999"/>
        <n v="8243.0750000000007"/>
        <n v="2818.8639999999996"/>
        <n v="3002.7960000000007"/>
        <n v="2023.0815999999995"/>
        <n v="-179.68679999999995"/>
        <n v="1676.8399999999997"/>
        <n v="7705.9240000000009"/>
        <n v="3637.824000000001"/>
        <n v="1214.3239999999996"/>
        <n v="-742.30850000000009"/>
        <n v="-374.11799999999994"/>
        <n v="100795.05440000002"/>
        <n v="5372.9447999999993"/>
        <n v="1795.8299999999995"/>
        <n v="8678.9311999999991"/>
        <n v="59615.980000000018"/>
        <n v="4331.9799999999996"/>
        <n v="2964.1679999999988"/>
        <n v="-803.42300000000012"/>
        <n v="34060.707199999997"/>
        <n v="92.220000000000482"/>
        <n v="7995.6892000000007"/>
        <n v="14699.785000000007"/>
        <n v="13002.750999999998"/>
        <n v="-319.56319999999982"/>
        <n v="4120.1560000000009"/>
        <n v="3011.6571999999992"/>
        <n v="16205.819999999996"/>
        <n v="2079.232"/>
        <n v="-463.78600000000006"/>
        <n v="1639.4660000000008"/>
        <n v="2088.2356000000013"/>
        <n v="1888.3966000000005"/>
        <n v="704.10760000000028"/>
        <n v="58755.94999999999"/>
        <n v="1685.0514999999996"/>
        <n v="54473.245999999992"/>
        <n v="21198.764000000003"/>
        <n v="4266.1944000000003"/>
        <n v="5420.7149999999992"/>
        <n v="3174.3060000000005"/>
        <n v="-254.48400000000004"/>
        <n v="-943.64239999999995"/>
        <n v="13560.250400000001"/>
        <n v="2837.3209999999999"/>
        <n v="5615.9516000000049"/>
        <n v="569.38750000000005"/>
        <n v="2569.8200000000006"/>
        <n v="155.02000000000021"/>
        <n v="49919.93"/>
        <n v="-616.94299999999998"/>
        <n v="5381.5450000000001"/>
        <n v="678.51600000000121"/>
        <n v="1997.8915000000002"/>
        <n v="2025.4909999999993"/>
        <n v="3214.1855999999998"/>
        <n v="10043.1512"/>
        <n v="17670.850000000002"/>
        <n v="143.61299999999994"/>
        <n v="2501.4480000000021"/>
        <n v="5135.6443999999992"/>
        <n v="18648.375199999999"/>
        <n v="869.6572000000001"/>
        <n v="-617.52080000000001"/>
        <n v="1561.6056000000003"/>
        <n v="1366.442"/>
        <n v="2385.2309999999998"/>
        <n v="1351.1883999999993"/>
        <n v="562.6836000000003"/>
        <n v="449.78840000000037"/>
        <n v="370.84040000000027"/>
        <n v="-933.26800000000014"/>
        <n v="13884.290000000003"/>
        <n v="2192.11"/>
        <n v="4464.6380000000008"/>
        <n v="5037.7899999999991"/>
        <n v="2505.2039999999993"/>
        <n v="1429.0540000000008"/>
        <n v="5557.990499999999"/>
        <n v="45524.412000000018"/>
        <n v="14207.842000000004"/>
        <n v="26707.790000000005"/>
        <n v="449.69960000000015"/>
        <n v="65.355999999999995"/>
        <n v="3107.5099999999993"/>
        <n v="2900.7500000000018"/>
        <n v="2384.8395999999998"/>
        <n v="1154.9363999999996"/>
        <n v="26124.116000000005"/>
        <n v="34255.629999999997"/>
        <n v="27043.810000000005"/>
        <n v="19860.659200000009"/>
        <n v="872.13300000000118"/>
        <n v="3306.3175999999985"/>
        <n v="1737.3299999999995"/>
        <n v="1019.9755999999984"/>
        <n v="2139.9580000000005"/>
        <n v="5300.5790000000034"/>
        <n v="951.57500000000027"/>
        <n v="5548.5440000000017"/>
        <n v="125.21399999999949"/>
        <n v="3028.38"/>
        <n v="8108.8799999999983"/>
        <n v="1466.7796000000008"/>
        <n v="-1729.3788"/>
        <n v="2600.7360000000017"/>
        <n v="-644.57599999999934"/>
        <n v="3353.7716000000009"/>
        <n v="49102.462000000007"/>
        <n v="-74.083999999999605"/>
        <n v="3889.4659999999981"/>
        <n v="-431.74299999999999"/>
        <n v="9050.4279999999999"/>
        <n v="11878.044"/>
        <n v="-698.75000000000023"/>
        <n v="-149.92500000000018"/>
        <n v="35015.186000000009"/>
        <n v="8809.2474999999977"/>
        <n v="3800.3700000000008"/>
        <n v="-476.9219999999998"/>
        <n v="944.38199999999983"/>
        <n v="2460.8448000000044"/>
        <n v="1871.4668000000001"/>
        <n v="35473.607499999998"/>
        <n v="39870.440799999997"/>
        <n v="1490.9830000000013"/>
        <n v="-278.53399999999965"/>
        <n v="-12.013600000000451"/>
        <n v="7746.0020000000013"/>
        <n v="16937.059999999998"/>
        <n v="5872.0800000000008"/>
        <n v="11099.978000000001"/>
        <n v="-295.56720000000018"/>
        <n v="14177.955999999996"/>
        <n v="31341.028999999991"/>
        <n v="58117.572800000024"/>
        <n v="21437.104399999997"/>
        <n v="1961.8420000000008"/>
        <n v="4916.8980000000001"/>
        <n v="1946.4279999999994"/>
        <n v="13661.730000000001"/>
        <n v="26347.662000000004"/>
        <n v="5290.7460000000019"/>
        <n v="1617.4499999999989"/>
        <n v="673.88600000000042"/>
        <n v="4035.3100000000004"/>
        <n v="3438.4260000000008"/>
        <n v="4218.8380000000025"/>
        <n v="36668.159999999996"/>
        <n v="2076.2271999999975"/>
        <n v="17893.8"/>
        <n v="1869.5303999999983"/>
        <n v="10123.123599999999"/>
        <n v="19111.549200000005"/>
        <n v="4317.0372000000016"/>
        <n v="1649.25"/>
        <n v="7522.25"/>
        <n v="-29.218800000000101"/>
        <n v="1017.1449999999995"/>
        <n v="1853.5888000000002"/>
        <n v="4089.6580000000013"/>
        <n v="7210.7546999999995"/>
        <n v="99.076499999999896"/>
        <n v="13511.896000000004"/>
        <n v="43485.192000000003"/>
        <n v="1171.9824999999996"/>
        <n v="1612.5479999999993"/>
        <n v="300.34200000000033"/>
        <n v="20210.835000000003"/>
        <n v="3104.4999999999991"/>
        <n v="77872.37999999999"/>
        <n v="972.17560000000026"/>
        <n v="2026.319"/>
        <n v="-440.65"/>
        <n v="4502.8104999999996"/>
        <n v="339.43000000000029"/>
        <n v="996.67000000000166"/>
        <n v="166.68000000000052"/>
        <n v="13240.616000000005"/>
        <n v="12583.456000000002"/>
        <n v="2795.2120000000027"/>
        <n v="8813.61"/>
        <n v="635.45999999999935"/>
        <n v="-583.66200000000003"/>
        <n v="6652.2090000000017"/>
        <n v="-88.399000000000115"/>
        <n v="-762.54279999999994"/>
        <n v="37059.708000000013"/>
        <n v="4249.1080000000002"/>
        <n v="15449.14"/>
        <n v="14848.914000000008"/>
        <n v="-621.64599999999996"/>
        <n v="24723.747199999994"/>
        <n v="1394.7175999999999"/>
        <n v="24913.324400000005"/>
        <n v="3254.5007999999998"/>
        <n v="-1324.4352000000003"/>
        <n v="3413.3534"/>
        <n v="2054.3536000000013"/>
        <n v="299.18880000000058"/>
        <n v="5740.1000000000013"/>
        <n v="15573.552"/>
        <n v="11680.270400000001"/>
        <n v="22.493999999999687"/>
        <n v="28855.65"/>
        <n v="112.56399999999985"/>
        <n v="5256.3124000000016"/>
        <n v="4837.88"/>
        <n v="1751.7703000000001"/>
        <n v="2658.57"/>
        <n v="-395.92799999999977"/>
        <n v="477.16899999999987"/>
        <n v="14322.988499999994"/>
        <n v="4741.4220000000005"/>
        <n v="2442.1200000000008"/>
        <n v="-226.56119999999964"/>
        <n v="1887.6300000000003"/>
        <n v="5460.0372000000007"/>
        <n v="12061.317499999997"/>
        <n v="14.51560000000029"/>
        <n v="-93.453999999999269"/>
        <n v="861.6749999999995"/>
        <n v="512.24079999999981"/>
        <n v="361.75699999999983"/>
        <n v="53460.684000000001"/>
        <n v="5639.260000000002"/>
        <n v="-1022.7039999999995"/>
        <n v="779.72300000000041"/>
        <n v="52.921999999999798"/>
        <n v="516.01200000000006"/>
        <n v="5514.8173999999999"/>
        <n v="3431.2939999999999"/>
        <n v="4371.2500000000018"/>
        <n v="6336.3300000000017"/>
        <n v="-632.56039999999985"/>
        <n v="14245.530000000002"/>
        <n v="5649.1748000000016"/>
        <n v="120.74000000000035"/>
        <n v="1666.7499999999995"/>
        <n v="2011.9130000000005"/>
        <n v="-710.15999999999985"/>
        <n v="7578.5124000000023"/>
        <n v="-864.82400000000007"/>
        <n v="4230.8965000000017"/>
        <n v="2170.2287999999994"/>
        <n v="-563.55400000000009"/>
        <n v="203.35879999999952"/>
        <n v="-990.38999999999987"/>
        <n v="2608.3292000000006"/>
        <n v="44586.079999999994"/>
        <n v="2390.0149999999985"/>
        <n v="19511.985499999995"/>
        <n v="-102.05000000000018"/>
        <n v="474.89300000000003"/>
        <n v="16928.260000000002"/>
        <n v="699.20039999999972"/>
        <n v="49806.813999999984"/>
        <n v="11442.128000000002"/>
        <n v="-280.67"/>
        <n v="5116.0112000000017"/>
        <n v="4609.8500000000004"/>
        <n v="1210.0396000000001"/>
        <n v="5038.6093000000001"/>
        <n v="1771.5940000000005"/>
        <n v="-1094.3100999999999"/>
        <n v="1076.0428000000004"/>
        <n v="38699.074500000002"/>
        <n v="-469.15639999999996"/>
        <n v="38670.49"/>
        <n v="14218.829999999998"/>
        <n v="17058.565000000002"/>
        <n v="-97.910999999999831"/>
        <n v="15511.479999999998"/>
        <n v="-373.37289999999996"/>
        <n v="-438.90440000000001"/>
        <n v="-1072.8200000000002"/>
        <n v="18377.689999999995"/>
        <n v="365.3552000000002"/>
        <n v="4474.9699999999975"/>
        <n v="2257.7192000000005"/>
        <n v="1819.0940000000001"/>
        <n v="1885.8639999999998"/>
        <n v="6.3460000000000036"/>
        <n v="10190.651999999996"/>
        <n v="24805.728000000006"/>
        <n v="12867.868000000006"/>
        <n v="1114.2936000000002"/>
        <n v="5100.4459999999972"/>
        <n v="-18.649999999999977"/>
        <n v="1760.7100000000003"/>
        <n v="6653.2495999999928"/>
        <n v="4855.1883999999991"/>
        <n v="16834.761200000004"/>
        <n v="1437.7444999999991"/>
        <n v="7510.8103999999976"/>
        <n v="24462.868000000009"/>
        <n v="-22.707599999999843"/>
        <n v="7659.4434999999985"/>
        <n v="3853.2294999999995"/>
        <n v="2484.8899000000001"/>
        <n v="9389.4619999999995"/>
        <n v="16573.954999999998"/>
        <n v="10446.340499999998"/>
        <n v="-159.53199999999993"/>
        <n v="15726.4072"/>
        <n v="2922.6470000000013"/>
        <n v="1118.6748000000005"/>
        <n v="698.65799999999967"/>
        <n v="-410.12999999999988"/>
        <n v="77259.507999999987"/>
        <n v="-57.062000000000239"/>
        <n v="21384.190000000002"/>
        <n v="2281.4731999999995"/>
        <n v="595.35799999999949"/>
        <n v="55202.577499999999"/>
        <n v="5350.48"/>
        <n v="847.96100000000001"/>
        <n v="460.72959999999966"/>
        <n v="-587.76359999999988"/>
        <n v="4303.2449999999999"/>
        <n v="13747.18"/>
        <n v="258.47750000000008"/>
        <n v="1327.9920000000002"/>
        <n v="400.77750000000015"/>
        <n v="8256.6272000000063"/>
        <n v="4463.5699999999988"/>
        <n v="-405.04700000000003"/>
        <n v="6178.6629999999996"/>
        <n v="-1242.1493"/>
        <n v="708.68319999999972"/>
        <n v="3801.0779999999986"/>
        <n v="6404.0299999999979"/>
        <n v="14967.742399999999"/>
        <n v="13729.352800000001"/>
        <n v="617.12100000000044"/>
        <n v="761.09600000000046"/>
        <n v="4343.45"/>
        <n v="1893.076"/>
        <n v="-436.62300000000016"/>
        <n v="463.56719999999973"/>
        <n v="-686.31100000000004"/>
        <n v="279.19449999999915"/>
        <n v="8148.2124999999978"/>
        <n v="15640.810000000001"/>
        <n v="6565.9699999999993"/>
        <n v="31839.006000000001"/>
        <n v="4269.8399999999992"/>
        <n v="29568.926800000001"/>
        <n v="7837.2600000000011"/>
        <n v="739.77000000000021"/>
        <n v="7948.1758"/>
        <n v="362.28"/>
        <n v="5554.7747999999992"/>
        <n v="3925.4650000000047"/>
        <n v="4125.6400000000012"/>
        <n v="10934.011999999999"/>
        <n v="625.74300000000017"/>
        <n v="745.9799999999999"/>
        <n v="13567.351499999995"/>
        <n v="1832.1328000000005"/>
        <n v="3203.2099999999991"/>
        <n v="7020.9300000000021"/>
        <n v="3077.719000000001"/>
        <n v="18746.43"/>
        <n v="6685.83"/>
        <n v="2616.5639999999999"/>
        <n v="-128.81000000000029"/>
        <n v="11670.192000000003"/>
        <n v="12516.57"/>
        <n v="16907.606"/>
        <n v="135.6264000000001"/>
        <n v="-1386.2425000000001"/>
        <n v="5831.32"/>
        <n v="26093.149600000012"/>
        <n v="3210.77"/>
        <n v="79.32799999999952"/>
        <n v="1844.4599999999994"/>
        <n v="-366.38800000000009"/>
        <n v="-627.10159999999985"/>
        <n v="78573.224000000002"/>
        <n v="-1144.0079999999998"/>
        <n v="-359.76400000000001"/>
        <n v="1638.2731999999999"/>
        <n v="5338.1812000000018"/>
        <n v="1732.6600000000003"/>
        <n v="45249.919999999998"/>
        <n v="3529.7539999999976"/>
        <n v="780.81560000000036"/>
        <n v="174.32049999999913"/>
        <n v="15021.230000000003"/>
        <n v="943.11899999999923"/>
        <n v="1080.0675000000006"/>
        <n v="1022.0928000000004"/>
        <n v="8130.1569999999974"/>
        <n v="41098.45120000001"/>
        <n v="450.98"/>
        <n v="965.27000000000021"/>
        <n v="21673.25"/>
        <n v="2657.7635999999989"/>
        <n v="3781.1307999999999"/>
        <n v="957.08840000000123"/>
        <n v="14644.580000000007"/>
        <n v="26384.630800000006"/>
        <n v="-414.54499999999996"/>
        <n v="5976.1100000000006"/>
        <n v="2303.7374999999997"/>
        <n v="18145.119999999995"/>
        <n v="1323.304000000001"/>
        <n v="5370.18"/>
        <n v="17987.252500000002"/>
        <n v="15517.706000000004"/>
        <n v="1633.7220000000011"/>
        <n v="3179.863600000001"/>
        <n v="-72.866999999999848"/>
        <n v="1781.0459999999998"/>
        <n v="-815.25600000000009"/>
        <n v="1252.2679999999973"/>
        <n v="521.2343999999996"/>
        <n v="1014.6115999999993"/>
        <n v="9197.6250000000018"/>
        <n v="2060.4348"/>
        <n v="5815.2699999999986"/>
        <n v="-599.52500000000009"/>
        <n v="39375.484000000004"/>
        <n v="-394.92199999999991"/>
        <n v="10332.626400000001"/>
        <n v="-196.05600000000015"/>
        <n v="5202.6440000000002"/>
        <n v="9913.8880000000008"/>
        <n v="1031.6600000000005"/>
        <n v="11252.909999999996"/>
        <n v="4613.4095999999972"/>
        <n v="1435.8600000000008"/>
        <n v="1237.6280000000011"/>
        <n v="11227.590000000004"/>
        <n v="3145.9060000000009"/>
        <n v="-492.14440000000036"/>
        <n v="10841.49"/>
        <n v="89.07120000000009"/>
        <n v="11401.5463"/>
        <n v="86728.962000000029"/>
        <n v="770.52639999999974"/>
        <n v="584.28900000000021"/>
        <n v="7900.202000000003"/>
        <n v="2539.2000000000003"/>
        <n v="-971.66"/>
        <n v="2365.1440000000034"/>
        <n v="6569.3339999999998"/>
        <n v="3980.9169999999976"/>
        <n v="44849.071199999998"/>
        <n v="75575.14"/>
        <n v="29111.380000000005"/>
        <n v="-44.531999999999471"/>
        <n v="799.76"/>
        <n v="-328.44399999999837"/>
        <n v="1090.6920000000005"/>
        <n v="1127.9800000000002"/>
        <n v="2978.2668000000012"/>
        <n v="3175.2963999999993"/>
        <n v="5735.228000000001"/>
        <n v="75394.349999999991"/>
        <n v="1030.0648000000003"/>
        <n v="7510.5563000000002"/>
        <n v="783.30499999999961"/>
        <n v="1757.1200000000003"/>
        <n v="-223.76240000000007"/>
        <n v="3734.617999999999"/>
        <n v="-384.35800000000017"/>
        <n v="16392.042400000002"/>
        <n v="1569.3250000000007"/>
        <n v="-75.960000000000036"/>
        <n v="2504.1319999999996"/>
        <n v="-96.538400000000024"/>
        <n v="4879.9363999999996"/>
        <n v="27389.7255"/>
        <n v="56174.17"/>
        <n v="857.21560000000022"/>
        <n v="5881.2199999999984"/>
        <n v="4268.9299999999985"/>
        <n v="24287.491999999998"/>
        <n v="-270.16599999999994"/>
        <n v="8159.0420000000004"/>
        <n v="913.62"/>
        <n v="217.58000000000004"/>
        <n v="537.66000000000031"/>
        <n v="30181.03999999999"/>
        <n v="5064.9012000000002"/>
        <n v="1731.665"/>
        <n v="29938.6"/>
        <n v="4477.6529999999966"/>
        <n v="-168.36799999999903"/>
        <n v="229.63399999999956"/>
        <n v="3261.8860000000004"/>
        <n v="712.24500000000035"/>
        <n v="-483.41000000000008"/>
        <n v="-593.38000000000022"/>
        <n v="37038.879999999997"/>
        <n v="6930.97"/>
        <n v="9858.011999999997"/>
        <n v="804.66999999999962"/>
        <n v="977.41600000000017"/>
        <n v="1032.6663999999994"/>
        <n v="418.29999999999995"/>
        <n v="3192.9407999999999"/>
        <n v="4450.6334999999999"/>
        <n v="2905.4267999999988"/>
        <n v="25293.087500000005"/>
        <n v="9870.7900000000009"/>
        <n v="2762.1152000000006"/>
        <n v="537.04560000000004"/>
        <n v="1474.6388000000002"/>
        <n v="-826.43999999999983"/>
        <n v="216.07870000000003"/>
        <n v="2252.4049999999997"/>
        <n v="10424.31"/>
        <n v="4374.2199999999975"/>
        <n v="4461.9950000000008"/>
        <n v="-518.6332000000001"/>
        <n v="963.5600000000004"/>
        <n v="5815.5099999999993"/>
        <n v="14905.644"/>
        <n v="2571.8899999999994"/>
        <n v="6686.6520000000019"/>
        <n v="254.97760000000017"/>
        <n v="604.16599999999983"/>
        <n v="111.45800000000065"/>
        <n v="11012.052600000003"/>
        <n v="-1059.0549999999998"/>
        <n v="34702.702800000006"/>
        <n v="-166.28300000000013"/>
        <n v="17020.126399999997"/>
        <n v="26248.0396"/>
        <n v="1450.7900000000009"/>
        <n v="7635.916400000001"/>
        <n v="2049.6500000000005"/>
        <n v="3142.610000000001"/>
        <n v="2748.49"/>
        <n v="-2.2615999999995893"/>
        <n v="3298.6823999999992"/>
        <n v="597.07549999999947"/>
        <n v="18825.150000000001"/>
        <n v="20857.268000000007"/>
        <n v="9269.5965000000033"/>
        <n v="754.17320000000052"/>
        <n v="3659.9960000000001"/>
        <n v="3291.5044000000003"/>
        <n v="694.29799999999955"/>
        <n v="2400.1440000000002"/>
        <n v="-1357.4103999999998"/>
        <n v="172.21400000000028"/>
        <n v="5742.3469999999988"/>
        <n v="5586.7680000000037"/>
        <n v="24988.284999999996"/>
        <n v="7704.965000000002"/>
        <n v="5836.5550000000039"/>
        <n v="9611.3349999999991"/>
        <n v="-601.82640000000015"/>
        <n v="-233.29920000000016"/>
        <n v="19687.23"/>
        <n v="2809.4100000000008"/>
        <n v="1448.3919999999996"/>
        <n v="3072.9100000000008"/>
        <n v="2795.9799999999996"/>
        <n v="22339.054700000001"/>
        <n v="26877.409999999993"/>
        <n v="-443.6232"/>
        <n v="3568.0564000000013"/>
        <n v="13196.420000000002"/>
        <n v="9081.4868000000024"/>
        <n v="23677.47"/>
        <n v="228.5899999999998"/>
        <n v="62.385999999999967"/>
        <n v="3458.4479999999999"/>
        <n v="11382.509999999998"/>
        <n v="2474.5659999999989"/>
        <n v="1270.5100000000002"/>
        <n v="9062.1620000000057"/>
        <n v="132.12900000000013"/>
        <n v="9554.5700000000015"/>
        <n v="-1012.0340000000001"/>
        <n v="15640.264000000001"/>
        <n v="16953.964000000007"/>
        <n v="712.31440000000191"/>
        <n v="4348.3579999999974"/>
        <n v="10862.328"/>
        <n v="-737.20899999999995"/>
        <n v="593.17399999999839"/>
        <n v="5107.0040000000008"/>
        <n v="2612.7439999999997"/>
        <n v="-215.49999999999989"/>
        <n v="99.941199999999981"/>
        <n v="73201.042000000001"/>
        <n v="28778.821999999996"/>
        <n v="3176.1599999999989"/>
        <n v="-1211.1848"/>
        <n v="50864.666000000012"/>
        <n v="6969.6449999999968"/>
        <n v="14411.49"/>
        <n v="15330.677599999999"/>
        <n v="1362.0391999999999"/>
        <n v="7969.0052000000014"/>
        <n v="16692.444"/>
        <n v="134.20800000000031"/>
        <n v="3725.7970000000023"/>
        <n v="-857.91520000000014"/>
        <n v="-88.083999999999946"/>
        <n v="413.50399999999854"/>
        <n v="24311.55"/>
        <n v="-142.10850000000028"/>
        <n v="2097.8799999999997"/>
        <n v="17516.37"/>
        <n v="2144.4540000000011"/>
        <n v="558.16400000000021"/>
        <n v="14437.794000000002"/>
        <n v="538.55119999999988"/>
        <n v="126.68000000000006"/>
        <n v="40.919999999999618"/>
        <n v="-939.85399999999993"/>
        <n v="12634.121000000001"/>
        <n v="730.35399999999925"/>
        <n v="36297.360999999997"/>
        <n v="29.919999999999845"/>
        <n v="1947.6800000000007"/>
        <n v="1306.3199999999997"/>
        <n v="27597.51"/>
        <n v="57511.51999999999"/>
        <n v="58720.08"/>
        <n v="6228.5999999999967"/>
        <n v="12067.253200000001"/>
        <n v="504.17720000000031"/>
        <n v="1186.1924999999997"/>
        <n v="23941.513600000002"/>
        <n v="13038.289000000002"/>
        <n v="284.8171999999995"/>
        <n v="-164.74"/>
        <n v="12454.902500000002"/>
        <n v="6787.3469999999979"/>
        <n v="-444.20799999999997"/>
        <n v="5438.0399999999991"/>
        <n v="146709.57919999998"/>
        <n v="23837.689000000002"/>
        <n v="5034.2919999999995"/>
        <n v="2340.38"/>
        <n v="-278.89"/>
        <n v="21149.136800000004"/>
        <n v="8797.5200000000023"/>
        <n v="-393.83000000000015"/>
        <n v="2480.16"/>
        <n v="2773.8779999999992"/>
        <n v="968.44329999999945"/>
        <n v="28960.283499999998"/>
        <n v="357.21199999999999"/>
        <n v="39294.354000000007"/>
        <n v="33386.450000000004"/>
        <n v="314.68200000000058"/>
        <n v="427.62320000000034"/>
        <n v="840.92999999999961"/>
        <n v="158.47840000000042"/>
        <n v="5931.0159999999996"/>
        <n v="1428.6044000000002"/>
        <n v="2527.6767999999993"/>
        <n v="17585.513600000002"/>
        <n v="3243.2040000000006"/>
        <n v="16124.198999999999"/>
        <n v="783.13199999999995"/>
        <n v="17812.822800000002"/>
        <n v="39707.473999999995"/>
        <n v="103.39400000000001"/>
        <n v="16487.068000000021"/>
        <n v="-445.47000000000048"/>
        <n v="11906.94"/>
        <n v="20823.86"/>
        <n v="14241.201999999999"/>
        <n v="-878.40649999999982"/>
        <n v="5593.25"/>
        <n v="2148.6849999999981"/>
        <n v="2701.4643999999998"/>
        <n v="2138.1799999999998"/>
        <n v="487.65400000000051"/>
        <n v="536.7874999999998"/>
        <n v="1141.9832000000015"/>
        <n v="-57.387599999999566"/>
        <n v="11110.800000000003"/>
        <n v="32523.096799999999"/>
        <n v="493.53400000000011"/>
        <n v="36705.888800000001"/>
        <n v="1612.4579999999996"/>
        <n v="12243.182000000003"/>
        <n v="-576.75800000000004"/>
        <n v="10842.456000000002"/>
        <n v="823.0760000000007"/>
        <n v="2543.7864999999993"/>
        <n v="1705.0185000000001"/>
        <n v="7230.0930000000008"/>
        <n v="2767.0369999999975"/>
        <n v="3733.3354999999988"/>
        <n v="2020.0939999999982"/>
        <n v="3258.6260000000002"/>
        <n v="61501.27199999999"/>
        <n v="-258.48"/>
        <n v="9842.177499999998"/>
        <n v="8085.74"/>
        <n v="837.70249999999987"/>
        <n v="10567.659999999996"/>
        <n v="617.33200000000079"/>
        <n v="-576.31940000000009"/>
        <n v="3451.9419999999996"/>
        <n v="6562.7000000000007"/>
        <n v="11045.874000000002"/>
        <n v="390.08639999999968"/>
        <n v="-1511.546"/>
        <n v="-588.88160000000005"/>
        <n v="3023.8088000000007"/>
        <n v="-628.45119999999997"/>
        <n v="976.13000000000011"/>
        <n v="12219.217500000001"/>
        <n v="-430.78639999999996"/>
        <n v="-347.67480000000006"/>
        <n v="2681.6200000000008"/>
        <n v="-355.85719999999992"/>
        <n v="8249.8236000000015"/>
        <n v="-517.76959999999985"/>
        <n v="2000.4139999999998"/>
        <n v="-646.25639999999999"/>
        <n v="2638.0199999999991"/>
        <n v="608.9707999999996"/>
        <n v="27350.444899999999"/>
        <n v="-347.52"/>
        <n v="71032.415000000008"/>
        <n v="62251.530500000001"/>
        <n v="5252.5299999999988"/>
        <n v="449.32950000000005"/>
        <n v="-391.93599999999992"/>
        <n v="1533.3752000000006"/>
        <n v="6768.927999999999"/>
        <n v="27932.75"/>
        <n v="387.39599999999984"/>
        <n v="25980.109"/>
        <n v="20219.240400000002"/>
        <n v="2508.944"/>
        <n v="45988.890999999996"/>
        <n v="-46.934000000000424"/>
        <n v="176.37299999999982"/>
        <n v="7074.3850000000002"/>
        <n v="7434.1352000000006"/>
        <n v="3681.0140000000001"/>
        <n v="1286.1019999999999"/>
        <n v="221.71599999999978"/>
        <n v="5452.6320000000014"/>
        <n v="-399.70999999999981"/>
        <n v="3836.9360000000006"/>
        <n v="13329.76"/>
        <n v="21520.139999999996"/>
        <n v="-446.20599999999968"/>
        <n v="3006.2700000000009"/>
        <n v="18007.850400000003"/>
        <n v="3509.0560000000005"/>
        <n v="29593.301899999999"/>
        <n v="19187.78"/>
        <n v="160.88999999999999"/>
        <n v="2424.1104000000005"/>
        <n v="3041.0655999999994"/>
        <n v="11161.2"/>
        <n v="-588.55399999999997"/>
        <n v="1981.5383999999981"/>
        <n v="88308.095600000015"/>
        <n v="-1111.922"/>
        <n v="11514.462000000001"/>
        <n v="15769.365600000005"/>
        <n v="4759.1464000000033"/>
        <n v="901.82449999999824"/>
        <n v="2828.5299999999997"/>
        <n v="-1582.433"/>
        <n v="1549.6851999999994"/>
        <n v="24115.696000000004"/>
        <n v="16233.213600000001"/>
        <n v="2389.3827999999999"/>
        <n v="2255.0640000000003"/>
        <n v="4784.6500000000005"/>
        <n v="-163.13199999999961"/>
        <n v="1294.0076000000004"/>
        <n v="3245.1369999999979"/>
        <n v="-274.56400000000008"/>
        <n v="593.86000000000013"/>
        <n v="7548.6484999999975"/>
        <n v="3298.1720000000009"/>
        <n v="3101.0680000000002"/>
        <n v="12808.244000000001"/>
        <n v="12195.221200000004"/>
        <n v="10560.555299999995"/>
        <n v="-606.55700000000002"/>
        <n v="89.427999999999997"/>
        <n v="-546.90000000000009"/>
        <n v="645.07000000000016"/>
        <n v="7364.3799999999992"/>
        <n v="-143.09600000000012"/>
        <n v="20026.150000000009"/>
        <n v="3548.2355999999995"/>
        <n v="3717.1879999999996"/>
        <n v="354.67540000000031"/>
        <n v="38400.19200000001"/>
        <n v="36094.441999999995"/>
        <n v="714.57720000000108"/>
        <n v="18207.346000000005"/>
        <n v="3238.5596000000014"/>
        <n v="957.89999999999986"/>
        <n v="3283.1580000000008"/>
        <n v="15570.616800000005"/>
        <n v="626.89800000000025"/>
        <n v="-124.69250000000005"/>
        <n v="298.61199999999985"/>
        <n v="6684.9790000000003"/>
        <n v="4524.5655999999981"/>
        <n v="2836.390800000001"/>
        <n v="12545.580000000004"/>
        <n v="4350.9154999999992"/>
        <n v="308.94699999999966"/>
        <n v="538.98440000000028"/>
        <n v="2185.2090999999996"/>
        <n v="5137.9980000000005"/>
        <n v="4156.5743999999995"/>
        <n v="2104.0119999999988"/>
        <n v="5530.66"/>
        <n v="-294.03999999999985"/>
        <n v="1995.8870000000006"/>
        <n v="9421.3599999999988"/>
        <n v="6538.6654999999982"/>
        <n v="11493.02"/>
        <n v="2410.9219999999991"/>
        <n v="38560.064000000006"/>
        <n v="8952.0763999999981"/>
        <n v="1941.6860000000013"/>
        <n v="462.00199999999973"/>
        <n v="414.69800000000021"/>
        <n v="50831.67"/>
        <n v="25386.67"/>
        <n v="3434.2737999999999"/>
        <n v="-231.9190000000001"/>
        <n v="-209.15800000000081"/>
        <n v="-229.48279999999988"/>
        <n v="-634.25950000000012"/>
        <n v="-217.76920000000018"/>
        <n v="3695.9869999999996"/>
        <n v="2739.1984000000007"/>
        <n v="-254.93759999999992"/>
        <n v="9666.1319999999978"/>
        <n v="3219.0200000000004"/>
        <n v="796.79849999999965"/>
        <n v="2944.2400000000011"/>
        <n v="913.58150000000091"/>
        <n v="1518.6975"/>
        <n v="9734.1473000000024"/>
        <n v="1440.6762999999983"/>
        <n v="-358.26800000000003"/>
        <n v="5713.3600000000006"/>
        <n v="4433.0560000000005"/>
        <n v="8018.8799999999974"/>
        <n v="-237.20999999999981"/>
        <n v="180.09400000000028"/>
        <n v="14581.21"/>
        <n v="2721.9198999999999"/>
        <n v="3541.0199999999991"/>
        <n v="8718.8276000000005"/>
        <n v="95.649999999999977"/>
        <n v="-87.837199999999939"/>
        <n v="-626.49600000000009"/>
        <n v="3692.9512000000009"/>
        <n v="14922.533499999998"/>
        <n v="727.57899999999995"/>
        <n v="2229.6099999999997"/>
        <n v="-677.52399999999989"/>
        <n v="68308.417499999996"/>
        <n v="20726.950000000004"/>
        <n v="1075.2099999999996"/>
        <n v="2286.4274999999998"/>
        <n v="11806.301599999999"/>
        <n v="17166.73"/>
        <n v="5349.1444999999994"/>
        <n v="1297.7400000000007"/>
        <n v="21657.860000000008"/>
        <n v="20255.160000000003"/>
        <n v="666.64400000000023"/>
        <n v="18603.909399999993"/>
        <n v="1479.4140000000002"/>
        <n v="13504.488999999996"/>
        <n v="13219.248"/>
        <n v="958.74200000000133"/>
        <n v="38267.590000000004"/>
        <n v="34946.951600000015"/>
        <n v="-350.85680000000013"/>
        <n v="1970.8950000000009"/>
        <n v="-557.55560000000003"/>
        <n v="5265.79"/>
        <n v="7141.4669999999924"/>
        <n v="121.46399999999983"/>
        <n v="27570.029999999992"/>
        <n v="8669.01"/>
        <n v="3170.5600000000004"/>
        <n v="4528.6149999999961"/>
        <n v="3590.9488000000001"/>
        <n v="26676.196000000004"/>
        <n v="472.70160000000078"/>
        <n v="2912.3720000000008"/>
        <n v="13355.014000000001"/>
        <n v="1733.3499999999997"/>
        <n v="2701.0499999999993"/>
        <n v="579.93200000000024"/>
        <n v="-1036.74"/>
        <n v="8103.873499999997"/>
        <n v="3955.0099999999975"/>
        <n v="15826.219999999996"/>
        <n v="13762.563999999998"/>
        <n v="7707.1024999999981"/>
        <n v="586.59049999999957"/>
        <n v="5616.7368000000024"/>
        <n v="4410.2910000000002"/>
        <n v="219.67799999999875"/>
        <n v="-462.80800000000022"/>
        <n v="33605.089999999989"/>
        <n v="-1091.9124000000002"/>
        <n v="1645.1804000000002"/>
        <n v="81794.247999999978"/>
        <n v="38621.467000000004"/>
        <n v="20015.228000000003"/>
        <n v="-667.92770000000007"/>
        <n v="61314.563800000004"/>
        <n v="-372.17000000000007"/>
        <n v="-533.99"/>
        <n v="-531.59600000000012"/>
        <n v="2983.9540000000015"/>
        <n v="19221.53"/>
        <n v="479.97400000000016"/>
        <n v="827.48800000000028"/>
        <n v="-183.40000000000009"/>
        <n v="5780.8947999999964"/>
        <n v="2514.3425000000007"/>
        <n v="1087.9830000000009"/>
        <n v="5824.5599999999995"/>
        <n v="5178.423600000001"/>
        <n v="16776.793000000001"/>
        <n v="37215.496000000006"/>
        <n v="8664.6807999999983"/>
        <n v="19292.75"/>
        <n v="19908.925500000001"/>
        <n v="35670.911200000002"/>
        <n v="-1165.7068000000002"/>
        <n v="2609.8140000000003"/>
        <n v="1016.2778000000003"/>
        <n v="215.41999999999985"/>
        <n v="5950.0623999999998"/>
        <n v="-552.09899999999993"/>
        <n v="32337.017499999987"/>
        <n v="-1391.99"/>
        <n v="19606.647999999997"/>
        <n v="108.39999999999964"/>
        <n v="-114.32999999999947"/>
        <n v="10210.978800000001"/>
        <n v="12281.16"/>
        <n v="-1054.5099999999998"/>
        <n v="3642.3623999999995"/>
        <n v="716.34119999999962"/>
        <n v="18025.518000000004"/>
        <n v="13425.860000000004"/>
        <n v="1217.5299999999997"/>
        <n v="5328.5112000000008"/>
        <n v="955.18849999999998"/>
        <n v="3439.622400000002"/>
        <n v="217.79000000000008"/>
        <n v="3322.6439999999993"/>
        <n v="13164.1"/>
        <n v="-683.04000000000019"/>
        <n v="28126.131000000001"/>
        <n v="12269.390000000005"/>
        <n v="13351.120000000003"/>
        <n v="2923.1151999999993"/>
        <n v="2228.4950000000017"/>
        <n v="1222.3639999999991"/>
        <n v="16427.37"/>
        <n v="364.34600000000069"/>
        <n v="4058.4359999999997"/>
        <n v="2881.2"/>
        <n v="39898.843500000003"/>
        <n v="-293.37120000000004"/>
        <n v="909.24999999999977"/>
        <n v="-42.674000000000206"/>
        <n v="4514.3900000000012"/>
        <n v="18760.477499999997"/>
        <n v="2011.0100000000002"/>
        <n v="7890.273000000001"/>
        <n v="-320.76800000000003"/>
        <n v="20014.0344"/>
        <n v="107642.80449999997"/>
        <n v="1861.4960000000001"/>
        <n v="5771.0199999999995"/>
        <n v="-763.92599999999993"/>
        <n v="-115.02799999999991"/>
        <n v="570.96499999999992"/>
        <n v="-705.08500000000049"/>
        <n v="3992.0332000000012"/>
        <n v="1525.246000000001"/>
        <n v="1356.6167999999998"/>
        <n v="1790.6720000000003"/>
        <n v="4974.92"/>
        <n v="12364.029999999999"/>
        <n v="2972.5300000000007"/>
        <n v="-897.57"/>
        <n v="3308.3934999999992"/>
        <n v="15120.352800000001"/>
        <n v="17665.067999999999"/>
        <n v="3609.1059999999989"/>
        <n v="-1709.7000000000003"/>
        <n v="4899.2800000000016"/>
        <n v="4410.4292000000023"/>
        <n v="-460.43359999999984"/>
        <n v="-294.69279999999958"/>
        <n v="6359.683"/>
        <n v="5804.3192000000017"/>
        <n v="-816.7203999999997"/>
        <n v="554.59040000000095"/>
        <n v="5921.385000000002"/>
        <n v="2602.5199999999995"/>
        <n v="11818.614000000001"/>
        <n v="27978.536400000005"/>
        <n v="2569.7279999999982"/>
        <n v="-511.66520000000003"/>
        <n v="1211.0469999999996"/>
        <n v="8916.4715999999989"/>
        <n v="708.86400000000117"/>
        <n v="12536.466000000004"/>
        <n v="756.68079999999964"/>
        <n v="484.35280000000023"/>
        <n v="9603.9640000000018"/>
        <n v="1620.0428000000006"/>
        <n v="13880.046"/>
        <n v="-636.28639999999996"/>
        <n v="1649.8"/>
        <n v="116347.99559999998"/>
        <n v="19923.239999999998"/>
        <n v="9441.4199999999983"/>
        <n v="2599.8029999999999"/>
        <n v="-518.57120000000009"/>
        <n v="5055.5219999999999"/>
        <n v="10923.259999999998"/>
        <n v="-562.97500000000059"/>
        <n v="-131.38580000000024"/>
        <n v="-1205.7419999999997"/>
        <n v="1384.0000000000002"/>
        <n v="10295.381999999996"/>
        <n v="27238.389999999996"/>
        <n v="325.67999999999984"/>
        <n v="1706.2060000000006"/>
        <n v="2823.1307999999999"/>
        <n v="31041.878400000001"/>
        <n v="2772.3780000000015"/>
        <n v="19381.105599999995"/>
        <n v="18542.038"/>
        <n v="69.697499999999422"/>
        <n v="3957.3899999999994"/>
        <n v="10343.751999999997"/>
        <n v="7169.984000000004"/>
        <n v="67721.560000000012"/>
        <n v="96.884999999999991"/>
        <n v="16170.313000000002"/>
        <n v="1971.2439999999992"/>
        <n v="4070.6471999999994"/>
        <n v="794.04599999999937"/>
        <n v="1502.6944000000008"/>
        <n v="3349.0196000000014"/>
        <n v="1816.7423999999999"/>
        <n v="13930.389999999994"/>
        <n v="31242.717900000003"/>
        <n v="2410.0199999999995"/>
        <n v="-617.14400000000001"/>
        <n v="9811.7220000000016"/>
        <n v="2343.2619999999993"/>
        <n v="5335.6619999999984"/>
        <n v="33223.505999999994"/>
        <n v="24492.653999999999"/>
        <n v="4199.51"/>
        <n v="3056.5419999999999"/>
        <n v="5859.1"/>
        <n v="4864.9860000000017"/>
        <n v="14652.949000000001"/>
        <n v="4670.3244999999988"/>
        <n v="8477.9410000000007"/>
        <n v="24129.764999999999"/>
        <n v="603.4425"/>
        <n v="1704.8000000000006"/>
        <n v="-487.95200000000068"/>
        <n v="-462.12800000000016"/>
        <n v="449.61120000000051"/>
        <n v="-548.35160000000019"/>
        <n v="20921.180000000008"/>
        <n v="7249.2588000000014"/>
        <n v="7053.5040000000008"/>
        <n v="4663.131999999996"/>
        <n v="8719.7572"/>
        <n v="110.07000000000062"/>
        <n v="1040.2369999999994"/>
        <n v="66021.113199999978"/>
        <n v="4267.2654999999995"/>
        <n v="14733.912000000004"/>
        <n v="-496.51800000000026"/>
        <n v="1201.4159999999995"/>
        <n v="7575.3524000000016"/>
        <n v="7085.2999999999993"/>
        <n v="4073.2152000000024"/>
        <n v="115266.20559999999"/>
        <n v="876.01160000000027"/>
        <n v="-20.031999999999698"/>
        <n v="454.35899999999992"/>
        <n v="2635.0692000000013"/>
        <n v="10089.893000000002"/>
        <n v="356.71000000000049"/>
        <n v="13683.604000000007"/>
        <n v="2522.9379999999992"/>
        <n v="23640.008999999998"/>
        <n v="4567.5760000000009"/>
        <n v="8213.4000000000015"/>
        <n v="6249.4820000000009"/>
        <n v="222.33800000000008"/>
        <n v="3136.1400000000003"/>
        <n v="17731.498799999994"/>
        <n v="-348.29299999999989"/>
        <n v="1048.9540000000002"/>
        <n v="2279.8540000000003"/>
        <n v="7462.3240000000005"/>
        <n v="4875.6050000000005"/>
        <n v="34750.71"/>
        <n v="677.07999999999993"/>
        <n v="2972.690000000001"/>
        <n v="113793.08599999997"/>
        <n v="-775.28499999999997"/>
        <n v="-248.58000000000038"/>
        <n v="197.68400000000008"/>
        <n v="3060.7020000000002"/>
        <n v="2155.5799999999995"/>
        <n v="18964.28"/>
        <n v="331.35000000000036"/>
        <n v="718.78799999999956"/>
        <n v="908.86279999999965"/>
        <n v="-350.60280000000034"/>
        <n v="3096.5800000000013"/>
        <n v="2287.4165000000012"/>
        <n v="15983.785499999994"/>
        <n v="351.54460000000017"/>
        <n v="37378.472999999998"/>
        <n v="2769.9140000000016"/>
        <n v="1394.0434000000016"/>
        <n v="147.51599999999985"/>
        <n v="1748.43"/>
        <n v="1586.0500000000013"/>
        <n v="7825.343600000002"/>
        <n v="15246.846999999996"/>
        <n v="3889.3880000000017"/>
        <n v="733.45080000000007"/>
        <n v="9903.2380000000048"/>
        <n v="8287.5519999999997"/>
        <n v="1912.2750000000008"/>
        <n v="6454.3720000000012"/>
        <n v="72.020999999999958"/>
        <n v="19488.800000000007"/>
        <n v="-1317.0619999999999"/>
        <n v="3997.1559999999954"/>
        <n v="-1035.3259999999998"/>
        <n v="25656.895"/>
        <n v="15140.934999999994"/>
        <n v="675.7863999999995"/>
        <n v="-594.62400000000002"/>
        <n v="2031.2642000000001"/>
        <n v="17717.984999999997"/>
        <n v="1144.8799999999994"/>
        <n v="3815.9140000000007"/>
        <n v="2723.5027999999975"/>
        <n v="1959.4085000000005"/>
        <n v="2693.6044999999995"/>
        <n v="7988.5432000000019"/>
        <n v="5513.4250000000011"/>
        <n v="-882.36399999999992"/>
        <n v="17118.655999999999"/>
        <n v="-852.73700000000008"/>
        <n v="21297.927999999996"/>
        <n v="17452.54"/>
        <n v="13453.112999999998"/>
        <n v="7355.5035000000016"/>
        <n v="-56.357200000000034"/>
        <n v="3668.0599999999995"/>
        <n v="224.38840000000005"/>
        <n v="2258.5889999999999"/>
        <n v="2475.8909999999996"/>
        <n v="4533.1608000000015"/>
        <n v="19384.061599999997"/>
        <n v="8755.6455999999998"/>
        <n v="-123.46199999999919"/>
        <n v="-691.87800000000016"/>
        <n v="-771.56600000000003"/>
        <n v="5595.3159999999962"/>
        <n v="2351.9920000000002"/>
        <n v="-313.2808"/>
        <n v="6907.601999999998"/>
        <n v="13662.502000000002"/>
        <n v="9099.61"/>
        <n v="8461.2024999999994"/>
        <n v="13124.011500000001"/>
        <n v="-53.183999999999855"/>
        <n v="4398.0699999999988"/>
        <n v="15036.334000000004"/>
        <n v="19352.468000000001"/>
        <n v="14444.980000000001"/>
        <n v="-1054.0558000000001"/>
        <n v="958.14200000000051"/>
        <n v="20640.18"/>
        <n v="2582.2630000000004"/>
        <n v="4321.1400000000031"/>
        <n v="12694.382000000001"/>
        <n v="27065.628499999999"/>
        <n v="18145.7356"/>
        <n v="481.31999999999971"/>
        <n v="1369.1719999999987"/>
        <n v="5246.7312000000002"/>
        <n v="-401.91800000000001"/>
        <n v="-460.56799999999998"/>
        <n v="-314.54999999999995"/>
        <n v="26730.917999999994"/>
        <n v="1083.3928000000003"/>
        <n v="-198.98399999999992"/>
        <n v="15493.815999999995"/>
        <n v="1143.5450000000001"/>
        <n v="-907.05650000000014"/>
        <n v="3008.6114999999995"/>
        <n v="10893.501199999997"/>
        <n v="6544.0780000000004"/>
        <n v="870.18499999999813"/>
        <n v="72.283999999999992"/>
        <n v="1950.8499999999995"/>
        <n v="-611.22800000000007"/>
        <n v="16788.802499999998"/>
        <n v="7924.6399999999994"/>
        <n v="14056.7232"/>
        <n v="713.97649999999976"/>
        <n v="-355.83839999999987"/>
        <n v="12378.741999999997"/>
        <n v="5546.23"/>
        <n v="-415.69799999999987"/>
        <n v="450.1156000000002"/>
        <n v="5167.1379999999999"/>
        <n v="139962.37000000002"/>
        <n v="13614.828600000003"/>
        <n v="93941.046000000002"/>
        <n v="3953.2799999999997"/>
        <n v="1448.3560000000007"/>
        <n v="2848.0460000000003"/>
        <n v="18716.799999999996"/>
        <n v="29851.826000000008"/>
        <n v="8389.8900000000031"/>
        <n v="23394.577599999997"/>
        <n v="9737.5300000000025"/>
        <n v="-55.32000000000005"/>
        <n v="5714.7379999999994"/>
        <n v="4552.4059999999999"/>
        <n v="15004.098399999993"/>
        <n v="7441.2711999999992"/>
        <n v="125.4316000000008"/>
        <n v="25720.385499999989"/>
        <n v="5131.1140000000005"/>
        <n v="2208.6820000000007"/>
        <n v="18070.576799999999"/>
        <n v="3159.0919999999996"/>
        <n v="6177.3139999999985"/>
        <n v="463.47300000000018"/>
        <n v="-1317.8711999999996"/>
        <n v="3585.0204999999996"/>
        <n v="6145.1923999999999"/>
        <n v="4168.2840000000006"/>
        <n v="1690.7060000000001"/>
        <n v="636.07999999999993"/>
        <n v="1085.1015000000002"/>
        <n v="1431.5145000000007"/>
        <n v="20939.189999999995"/>
        <n v="10245.588"/>
        <n v="50529.202499999999"/>
        <n v="16866.036000000004"/>
        <n v="-74.356399999999667"/>
        <n v="3816.4143999999983"/>
        <n v="4577.2245000000003"/>
        <n v="-43.506500000000358"/>
        <n v="53136.52"/>
        <n v="-146.52679999999964"/>
        <n v="-285.26600000000002"/>
        <n v="8213.582400000003"/>
        <n v="6238.129399999998"/>
        <n v="20018.672000000006"/>
        <n v="3327.6589999999978"/>
        <n v="-1049.1319999999996"/>
        <n v="1654.8700000000008"/>
        <n v="-311.95999999999981"/>
        <n v="-371.99999999999977"/>
        <n v="2655.2629999999999"/>
        <n v="2643.8993"/>
        <n v="-960.36860000000001"/>
        <n v="7688.5819999999958"/>
        <n v="595.41749999999956"/>
        <n v="2042.1200000000003"/>
        <n v="3759.4944999999984"/>
        <n v="8809.0539999999964"/>
        <n v="-282.11750000000052"/>
        <n v="1964.2710000000002"/>
        <n v="-560.75999999999988"/>
        <n v="658.71399999999971"/>
        <n v="879.12680000000012"/>
        <n v="8536.7119999999995"/>
        <n v="8743.4544999999998"/>
        <n v="-518.36800000000017"/>
        <n v="284.60999999999979"/>
        <n v="-197.51399999999967"/>
        <n v="3956.3079999999991"/>
        <n v="5717.2460000000001"/>
        <n v="1632.2479999999998"/>
        <n v="2299.8588"/>
        <n v="35024.470000000008"/>
        <n v="1337.3230000000001"/>
        <n v="-621.476"/>
        <n v="12324.893499999998"/>
        <n v="3337.3700000000013"/>
        <n v="34145.417200000004"/>
        <n v="2157.3149999999996"/>
        <n v="687.17980000000034"/>
        <n v="11220.007999999998"/>
        <n v="65.99399999999946"/>
        <n v="1750.3719999999971"/>
        <n v="1943.3936000000015"/>
        <n v="76358.804999999978"/>
        <n v="1363.1499999999999"/>
        <n v="12572.399999999998"/>
        <n v="8014.3099999999986"/>
        <n v="9496.4479999999967"/>
        <n v="13740.386399999999"/>
        <n v="37104.849999999991"/>
        <n v="-57.580000000000609"/>
        <n v="2451.6464999999998"/>
        <n v="12367.852400000007"/>
        <n v="-342.30999999999995"/>
        <n v="-770.404"/>
        <n v="-600.02320000000009"/>
        <n v="5309.9886999999999"/>
        <n v="-201.92800000000034"/>
        <n v="6841.4564999999984"/>
        <n v="21701.103999999999"/>
        <n v="71725.790000000008"/>
        <n v="5660.8324999999995"/>
        <n v="2472.576"/>
        <n v="3226.5600000000009"/>
        <n v="7552.7604999999985"/>
        <n v="3565.0440000000026"/>
        <n v="5038.4651999999996"/>
        <n v="4726.5630000000001"/>
        <n v="207.4699999999998"/>
        <n v="131.14239999999984"/>
        <n v="64868.705000000002"/>
        <n v="17811.239999999994"/>
        <n v="3901.0114999999996"/>
        <n v="4513.3599999999988"/>
        <n v="3660.6249999999991"/>
        <n v="445.84249999999975"/>
        <n v="576.91759999999965"/>
        <n v="7330.9048000000003"/>
        <n v="16080.565999999997"/>
        <n v="4482.3100000000013"/>
        <n v="13418.440000000002"/>
        <n v="7771.3046999999988"/>
        <n v="5285.8020000000015"/>
        <n v="2790.0931999999993"/>
        <n v="2220.1249999999982"/>
        <n v="3318.6119999999992"/>
        <n v="4263.8387999999995"/>
        <n v="-387.09439999999995"/>
        <n v="-717.58500000000004"/>
        <n v="1404.9720000000002"/>
        <n v="80649.115999999995"/>
        <n v="5146.1420000000007"/>
        <n v="20559.439999999999"/>
        <n v="767.31"/>
        <n v="1032.6879999999996"/>
        <n v="-311.47500000000002"/>
        <n v="16497.670000000002"/>
        <n v="-293.95400000000001"/>
        <n v="1436.4044000000006"/>
        <n v="7143.9496000000026"/>
        <n v="1329.5999999999997"/>
        <n v="36830.119999999995"/>
        <n v="45775.8"/>
        <n v="260.62000000000012"/>
        <n v="1894.9159999999993"/>
        <n v="1264.538"/>
        <n v="115942.0996"/>
        <n v="967.5355999999997"/>
        <n v="-1497.4915000000001"/>
        <n v="1244.9720000000002"/>
        <n v="3903.059999999999"/>
        <n v="1148.2509999999993"/>
        <n v="903.44"/>
        <n v="8563.2800000000007"/>
        <n v="283.06999999999982"/>
        <n v="4285.7360000000044"/>
        <n v="2065.8799999999997"/>
        <n v="8421.5525000000016"/>
        <n v="-99.503999999999905"/>
        <n v="2653.29"/>
        <n v="-270.25900000000013"/>
        <n v="2373.3219999999983"/>
        <n v="53.837999999999965"/>
        <n v="733.42600000000039"/>
        <n v="114330.62439999999"/>
        <n v="936.56960000000254"/>
        <n v="9612.3900000000012"/>
        <n v="1949.0900000000004"/>
        <n v="4036.2660000000001"/>
        <n v="7358.65"/>
        <n v="-771.36599999999999"/>
        <n v="15058.86"/>
        <n v="102839.53"/>
        <n v="311.49080000000004"/>
        <n v="6403.9419999999991"/>
        <n v="3592.4600000000009"/>
        <n v="-15.962000000000103"/>
        <n v="22063.174999999999"/>
        <n v="-1139.9180000000001"/>
        <n v="5792.1828000000005"/>
        <n v="345.91250000000036"/>
        <n v="-736.71299999999997"/>
        <n v="3866.7899999999991"/>
        <n v="2309.5900000000006"/>
        <n v="10027.925999999998"/>
        <n v="-709.42949999999996"/>
        <n v="2149.9900000000007"/>
        <n v="2908.2200000000003"/>
        <n v="1484.509"/>
        <n v="3701.4879999999998"/>
        <n v="3023.4299999999994"/>
        <n v="1817.5727999999986"/>
        <n v="16956.356400000001"/>
        <n v="-326.03099999999984"/>
        <n v="4645.6431999999995"/>
        <n v="5430.73"/>
        <n v="43477.930899999992"/>
        <n v="877.65599999999972"/>
        <n v="-632.36879999999996"/>
        <n v="1956.8800000000006"/>
        <n v="94.725999999999203"/>
        <n v="34003.664399999994"/>
        <n v="18116.257999999998"/>
        <n v="-1066.4479999999999"/>
        <n v="4180.3899999999976"/>
        <n v="30786.424000000003"/>
        <n v="1540.4370000000022"/>
        <n v="700.22800000000007"/>
        <n v="3764.8180000000011"/>
        <n v="17508.773000000001"/>
        <n v="2294.5616000000009"/>
        <n v="-729.38079999999991"/>
        <n v="1293.6344999999999"/>
        <n v="-442.87919999999986"/>
        <n v="29088.963499999998"/>
        <n v="319.86000000000013"/>
        <n v="7068.1280000000015"/>
        <n v="2342.0859999999998"/>
        <n v="434.11250000000018"/>
        <n v="10988.070599999999"/>
        <n v="10779.026399999999"/>
        <n v="10031.489999999998"/>
        <n v="-483.74600000000004"/>
        <n v="8511.2199999999993"/>
        <n v="15587.730000000003"/>
        <n v="-306.404"/>
        <n v="-973.11159999999973"/>
        <n v="-356.95880000000034"/>
        <n v="1757.1200000000006"/>
        <n v="3567.3824999999997"/>
        <n v="-345.59800000000001"/>
        <n v="-529.04600000000028"/>
        <n v="15720.363499999996"/>
        <n v="369.58100000000013"/>
        <n v="181.17360000000076"/>
        <n v="46.18100000000004"/>
        <n v="31925.311999999998"/>
        <n v="-869.10360000000014"/>
        <n v="18067.268999999997"/>
        <n v="24352.22"/>
        <n v="3630.6394999999998"/>
        <n v="-428.83200000000011"/>
        <n v="1452.6020000000001"/>
        <n v="-313.91400000000021"/>
        <n v="192.19000000000005"/>
        <n v="10877.899999999998"/>
        <n v="4513.41"/>
        <n v="27567.972800000003"/>
        <n v="1406.9899999999998"/>
        <n v="38082.75"/>
        <n v="23215.074000000001"/>
        <n v="-761.56799999999976"/>
        <n v="-104.76760000000013"/>
        <n v="5104.0499999999984"/>
        <n v="10382.409999999998"/>
        <n v="3183.4840000000013"/>
        <n v="689.13300000000027"/>
        <n v="1253.0743999999997"/>
        <n v="6029.39"/>
        <n v="11128.820000000002"/>
        <n v="1224.4847999999995"/>
        <n v="302.31950000000006"/>
        <n v="42184.517999999996"/>
        <n v="5070.9860000000008"/>
        <n v="1404.6052"/>
        <n v="782.42120000000023"/>
        <n v="1633.2548000000011"/>
        <n v="-1177.903"/>
        <n v="-2.9791999999995369"/>
        <n v="-994.68200000000024"/>
        <n v="867.56200000000024"/>
        <n v="11441.839199999999"/>
        <n v="23223.560000000005"/>
        <n v="9117.3750000000018"/>
        <n v="767.87900000000036"/>
        <n v="6616.29"/>
        <n v="2973.4988000000003"/>
        <n v="484.07200000000086"/>
        <n v="454.89099999999985"/>
        <n v="-484.82100000000014"/>
        <n v="139.36200000000008"/>
        <n v="1427.4925000000001"/>
        <n v="-1428.440000000001"/>
        <n v="24356.91"/>
        <n v="-437.33999999999992"/>
        <n v="860.25880000000018"/>
        <n v="12353.727300000002"/>
        <n v="3206.4950000000013"/>
        <n v="5029.1705000000002"/>
        <n v="170.6848"/>
        <n v="13805.790499999996"/>
        <n v="5748.2829999999976"/>
        <n v="14849.642799999998"/>
        <n v="3544.3700000000003"/>
        <n v="-176.3950000000001"/>
        <n v="-94.419999999999618"/>
        <n v="8206.0580000000045"/>
        <n v="5132.18"/>
        <n v="-992.10680000000013"/>
        <n v="1809.8999999999999"/>
        <n v="720.63359999999966"/>
        <n v="-549.88499999999999"/>
        <n v="97.078999999999837"/>
        <n v="71.501500000000078"/>
        <n v="-600.06679999999983"/>
        <n v="13828.266000000011"/>
        <n v="1875.0130000000004"/>
        <n v="295.68479999999988"/>
        <n v="5642.8340000000007"/>
        <n v="2196.8915999999999"/>
        <n v="6386.4100000000017"/>
        <n v="7656.45"/>
        <n v="430.52999999999986"/>
        <n v="-957.42299999999989"/>
        <n v="20043.057999999997"/>
        <n v="1228.9972999999995"/>
        <n v="1180.3139999999999"/>
        <n v="2421.9499999999994"/>
        <n v="7270.7420000000002"/>
        <n v="3052.9974999999995"/>
        <n v="631.34320000000025"/>
        <n v="5375.0499999999993"/>
        <n v="-358.42999999999984"/>
        <n v="2542.29"/>
        <n v="28063.46799999999"/>
        <n v="18177.224000000002"/>
        <n v="2338.9800000000005"/>
        <n v="18510.349999999999"/>
        <n v="3191.7048"/>
        <n v="591.4729999999995"/>
        <n v="3557.1795000000006"/>
        <n v="8989.41"/>
        <n v="-463.95000000000005"/>
        <n v="4682.3599999999997"/>
        <n v="2950.5288"/>
        <n v="627.8801999999996"/>
        <n v="755.62000000000035"/>
        <n v="93943.436000000002"/>
        <n v="13143.615999999998"/>
        <n v="3611.802999999999"/>
        <n v="55662.895199999984"/>
        <n v="668.35150000000021"/>
        <n v="-980.89999999999986"/>
        <n v="20393.808799999999"/>
        <n v="2792.7239999999993"/>
        <n v="139.13150000000019"/>
        <n v="19234.77"/>
        <n v="244.07799999999997"/>
        <n v="44304.669999999991"/>
        <n v="12176.197499999998"/>
        <n v="976.93799999999987"/>
        <n v="11772.410399999997"/>
        <n v="1406.4880000000005"/>
        <n v="43.669000000000779"/>
        <n v="43493.87"/>
        <n v="-426.38119999999992"/>
        <n v="185.78799999999933"/>
        <n v="-86.136399999999867"/>
      </sharedItems>
    </cacheField>
    <cacheField name="Profit Margin %" numFmtId="166">
      <sharedItems containsSemiMixedTypes="0" containsString="0" containsNumber="1" minValue="-8.9172449033113885" maxValue="0.69642058652729377"/>
    </cacheField>
    <cacheField name="Budget Revenue" numFmtId="165">
      <sharedItems containsSemiMixedTypes="0" containsString="0" containsNumber="1" minValue="110.13" maxValue="229200.41"/>
    </cacheField>
    <cacheField name="Revenue Variance" numFmtId="165">
      <sharedItems containsSemiMixedTypes="0" containsString="0" containsNumber="1" minValue="-19700.704399999988" maxValue="21795.639200000005"/>
    </cacheField>
    <cacheField name="Payment Method" numFmtId="0">
      <sharedItems/>
    </cacheField>
    <cacheField name="Sales Channel" numFmtId="0">
      <sharedItems count="4">
        <s v="Online"/>
        <s v="Direct Sales"/>
        <s v="Retail"/>
        <s v="Partner"/>
      </sharedItems>
    </cacheField>
    <cacheField name="Months (Date)" numFmtId="0" databaseField="0">
      <fieldGroup base="1">
        <rangePr groupBy="months" startDate="2024-01-01T00:00:00" endDate="2026-10-01T00:00:00"/>
        <groupItems count="14">
          <s v="&lt;1/1/2024"/>
          <s v="Jan"/>
          <s v="Feb"/>
          <s v="Mar"/>
          <s v="Apr"/>
          <s v="May"/>
          <s v="Jun"/>
          <s v="Jul"/>
          <s v="Aug"/>
          <s v="Sep"/>
          <s v="Oct"/>
          <s v="Nov"/>
          <s v="Dec"/>
          <s v="&gt;10/1/2026"/>
        </groupItems>
      </fieldGroup>
    </cacheField>
    <cacheField name="Quarters (Date)" numFmtId="0" databaseField="0">
      <fieldGroup base="1">
        <rangePr groupBy="quarters" startDate="2024-01-01T00:00:00" endDate="2026-10-01T00:00:00"/>
        <groupItems count="6">
          <s v="&lt;1/1/2024"/>
          <s v="Qtr1"/>
          <s v="Qtr2"/>
          <s v="Qtr3"/>
          <s v="Qtr4"/>
          <s v="&gt;10/1/2026"/>
        </groupItems>
      </fieldGroup>
    </cacheField>
    <cacheField name="Years (Date)" numFmtId="0" databaseField="0">
      <fieldGroup base="1">
        <rangePr groupBy="years" startDate="2024-01-01T00:00:00" endDate="2026-10-01T00:00:00"/>
        <groupItems count="5">
          <s v="&lt;1/1/2024"/>
          <s v="2024"/>
          <s v="2025"/>
          <s v="2026"/>
          <s v="&gt;10/1/2026"/>
        </groupItems>
      </fieldGroup>
    </cacheField>
  </cacheFields>
  <extLst>
    <ext xmlns:x14="http://schemas.microsoft.com/office/spreadsheetml/2009/9/main" uri="{725AE2AE-9491-48be-B2B4-4EB974FC3084}">
      <x14:pivotCacheDefinition pivotCacheId="5529439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00">
  <r>
    <s v="FIN-00001"/>
    <x v="0"/>
    <x v="0"/>
    <x v="0"/>
    <s v="Q4"/>
    <x v="0"/>
    <x v="0"/>
    <x v="0"/>
    <x v="0"/>
    <x v="0"/>
    <n v="14"/>
    <n v="147.91"/>
    <n v="0.1"/>
    <n v="92.07"/>
    <x v="0"/>
    <n v="1288.98"/>
    <x v="0"/>
    <x v="0"/>
    <n v="-0.19278347085797568"/>
    <n v="1828.74"/>
    <n v="34.925999999999931"/>
    <s v="Credit Card"/>
    <x v="0"/>
  </r>
  <r>
    <s v="FIN-00002"/>
    <x v="1"/>
    <x v="1"/>
    <x v="1"/>
    <s v="Q3"/>
    <x v="1"/>
    <x v="1"/>
    <x v="1"/>
    <x v="0"/>
    <x v="1"/>
    <n v="9"/>
    <n v="593.29"/>
    <n v="0.12"/>
    <n v="379.55"/>
    <x v="1"/>
    <n v="3415.9500000000003"/>
    <x v="1"/>
    <x v="1"/>
    <n v="6.4493729623767065E-2"/>
    <n v="4922.3"/>
    <n v="-223.44320000000062"/>
    <s v="Invoice"/>
    <x v="0"/>
  </r>
  <r>
    <s v="FIN-00003"/>
    <x v="2"/>
    <x v="1"/>
    <x v="1"/>
    <s v="Q3"/>
    <x v="2"/>
    <x v="0"/>
    <x v="1"/>
    <x v="1"/>
    <x v="2"/>
    <n v="9"/>
    <n v="1093.25"/>
    <n v="0.12"/>
    <n v="471.82"/>
    <x v="2"/>
    <n v="4246.38"/>
    <x v="2"/>
    <x v="2"/>
    <n v="0.33298223488024548"/>
    <n v="9641.7000000000007"/>
    <n v="-983.15999999999985"/>
    <s v="Digital Wallet"/>
    <x v="0"/>
  </r>
  <r>
    <s v="FIN-00004"/>
    <x v="3"/>
    <x v="1"/>
    <x v="0"/>
    <s v="Q4"/>
    <x v="1"/>
    <x v="2"/>
    <x v="2"/>
    <x v="1"/>
    <x v="3"/>
    <n v="27"/>
    <n v="1262.8800000000001"/>
    <n v="0.05"/>
    <n v="551.63"/>
    <x v="3"/>
    <n v="14894.01"/>
    <x v="3"/>
    <x v="3"/>
    <n v="0.49483392519193731"/>
    <n v="29290.94"/>
    <n v="3101.9320000000007"/>
    <s v="Invoice"/>
    <x v="1"/>
  </r>
  <r>
    <s v="FIN-00005"/>
    <x v="4"/>
    <x v="2"/>
    <x v="2"/>
    <s v="Q2"/>
    <x v="2"/>
    <x v="0"/>
    <x v="1"/>
    <x v="0"/>
    <x v="1"/>
    <n v="3"/>
    <n v="906.18"/>
    <n v="0.1"/>
    <n v="621.48"/>
    <x v="4"/>
    <n v="1864.44"/>
    <x v="4"/>
    <x v="4"/>
    <n v="-0.14241059130595418"/>
    <n v="2249.0300000000002"/>
    <n v="197.65599999999995"/>
    <s v="Digital Wallet"/>
    <x v="0"/>
  </r>
  <r>
    <s v="FIN-00006"/>
    <x v="5"/>
    <x v="2"/>
    <x v="1"/>
    <s v="Q3"/>
    <x v="1"/>
    <x v="3"/>
    <x v="0"/>
    <x v="1"/>
    <x v="3"/>
    <n v="59"/>
    <n v="1375.26"/>
    <n v="0.05"/>
    <n v="645.74"/>
    <x v="5"/>
    <n v="38098.660000000003"/>
    <x v="5"/>
    <x v="5"/>
    <n v="0.47927024370757854"/>
    <n v="85277.15"/>
    <n v="-8193.8270000000048"/>
    <s v="Invoice"/>
    <x v="0"/>
  </r>
  <r>
    <s v="FIN-00007"/>
    <x v="6"/>
    <x v="0"/>
    <x v="2"/>
    <s v="Q2"/>
    <x v="3"/>
    <x v="4"/>
    <x v="2"/>
    <x v="2"/>
    <x v="4"/>
    <n v="20"/>
    <n v="1767.24"/>
    <n v="0.08"/>
    <n v="596.84"/>
    <x v="6"/>
    <n v="11936.800000000001"/>
    <x v="6"/>
    <x v="6"/>
    <n v="0.56029599827980359"/>
    <n v="33169.120000000003"/>
    <n v="-651.90399999999863"/>
    <s v="Invoice"/>
    <x v="0"/>
  </r>
  <r>
    <s v="FIN-00008"/>
    <x v="7"/>
    <x v="1"/>
    <x v="2"/>
    <s v="Q2"/>
    <x v="1"/>
    <x v="2"/>
    <x v="1"/>
    <x v="1"/>
    <x v="3"/>
    <n v="6"/>
    <n v="906.99"/>
    <n v="0.12"/>
    <n v="413.32"/>
    <x v="7"/>
    <n v="2479.92"/>
    <x v="7"/>
    <x v="7"/>
    <n v="0.2827987980222294"/>
    <n v="4652.8500000000004"/>
    <n v="136.05720000000019"/>
    <s v="Digital Wallet"/>
    <x v="1"/>
  </r>
  <r>
    <s v="FIN-00009"/>
    <x v="8"/>
    <x v="2"/>
    <x v="3"/>
    <s v="Q3"/>
    <x v="1"/>
    <x v="3"/>
    <x v="0"/>
    <x v="1"/>
    <x v="5"/>
    <n v="56"/>
    <n v="830.87"/>
    <n v="0.05"/>
    <n v="425.84"/>
    <x v="8"/>
    <n v="23847.039999999997"/>
    <x v="8"/>
    <x v="8"/>
    <n v="0.41924946683750558"/>
    <n v="43510.239999999998"/>
    <n v="692.04400000000169"/>
    <s v="Digital Wallet"/>
    <x v="0"/>
  </r>
  <r>
    <s v="FIN-00010"/>
    <x v="9"/>
    <x v="2"/>
    <x v="4"/>
    <s v="Q1"/>
    <x v="2"/>
    <x v="0"/>
    <x v="2"/>
    <x v="1"/>
    <x v="5"/>
    <n v="23"/>
    <n v="479.07"/>
    <n v="0.08"/>
    <n v="232.73"/>
    <x v="9"/>
    <n v="5352.79"/>
    <x v="9"/>
    <x v="9"/>
    <n v="0.30554840362370345"/>
    <n v="9313.7000000000007"/>
    <n v="823.42120000000068"/>
    <s v="Credit Card"/>
    <x v="1"/>
  </r>
  <r>
    <s v="FIN-00011"/>
    <x v="10"/>
    <x v="0"/>
    <x v="2"/>
    <s v="Q2"/>
    <x v="0"/>
    <x v="0"/>
    <x v="3"/>
    <x v="2"/>
    <x v="4"/>
    <n v="84"/>
    <n v="1333.23"/>
    <n v="0.15"/>
    <n v="415.56"/>
    <x v="10"/>
    <n v="34907.040000000001"/>
    <x v="10"/>
    <x v="10"/>
    <n v="0.59354875212913027"/>
    <n v="85350.75"/>
    <n v="9841.872000000003"/>
    <s v="Bank Transfer"/>
    <x v="0"/>
  </r>
  <r>
    <s v="FIN-00012"/>
    <x v="11"/>
    <x v="0"/>
    <x v="2"/>
    <s v="Q2"/>
    <x v="1"/>
    <x v="3"/>
    <x v="1"/>
    <x v="3"/>
    <x v="6"/>
    <n v="7"/>
    <n v="668.01"/>
    <n v="0.1"/>
    <n v="189.4"/>
    <x v="11"/>
    <n v="1325.8"/>
    <x v="11"/>
    <x v="11"/>
    <n v="0.41668252756410112"/>
    <n v="4080.61"/>
    <n v="127.85299999999961"/>
    <s v="Digital Wallet"/>
    <x v="0"/>
  </r>
  <r>
    <s v="FIN-00013"/>
    <x v="12"/>
    <x v="1"/>
    <x v="1"/>
    <s v="Q3"/>
    <x v="0"/>
    <x v="5"/>
    <x v="1"/>
    <x v="0"/>
    <x v="0"/>
    <n v="2"/>
    <n v="121.44"/>
    <n v="0.05"/>
    <n v="73.86"/>
    <x v="12"/>
    <n v="147.72"/>
    <x v="12"/>
    <x v="12"/>
    <n v="-4.0364485819291316"/>
    <n v="206.97"/>
    <n v="23.765999999999991"/>
    <s v="Bank Transfer"/>
    <x v="0"/>
  </r>
  <r>
    <s v="FIN-00014"/>
    <x v="13"/>
    <x v="0"/>
    <x v="2"/>
    <s v="Q2"/>
    <x v="4"/>
    <x v="0"/>
    <x v="0"/>
    <x v="3"/>
    <x v="6"/>
    <n v="59"/>
    <n v="603.08000000000004"/>
    <n v="0.08"/>
    <n v="164.66"/>
    <x v="13"/>
    <n v="9714.94"/>
    <x v="13"/>
    <x v="13"/>
    <n v="0.64170842683314333"/>
    <n v="31590.48"/>
    <n v="1144.7024000000019"/>
    <s v="Digital Wallet"/>
    <x v="1"/>
  </r>
  <r>
    <s v="FIN-00015"/>
    <x v="14"/>
    <x v="2"/>
    <x v="4"/>
    <s v="Q1"/>
    <x v="0"/>
    <x v="0"/>
    <x v="1"/>
    <x v="2"/>
    <x v="4"/>
    <n v="7"/>
    <n v="1771.91"/>
    <n v="0.08"/>
    <n v="569.66"/>
    <x v="14"/>
    <n v="3987.62"/>
    <x v="14"/>
    <x v="14"/>
    <n v="0.52196810046470199"/>
    <n v="11308.75"/>
    <n v="102.35040000000117"/>
    <s v="Credit Card"/>
    <x v="1"/>
  </r>
  <r>
    <s v="FIN-00016"/>
    <x v="15"/>
    <x v="2"/>
    <x v="5"/>
    <s v="Q2"/>
    <x v="1"/>
    <x v="3"/>
    <x v="1"/>
    <x v="1"/>
    <x v="3"/>
    <n v="8"/>
    <n v="1448.46"/>
    <n v="0.03"/>
    <n v="698.4"/>
    <x v="15"/>
    <n v="5587.2"/>
    <x v="15"/>
    <x v="15"/>
    <n v="0.40174641222223795"/>
    <n v="10973.09"/>
    <n v="266.95960000000014"/>
    <s v="Credit Card"/>
    <x v="0"/>
  </r>
  <r>
    <s v="FIN-00017"/>
    <x v="16"/>
    <x v="1"/>
    <x v="4"/>
    <s v="Q1"/>
    <x v="3"/>
    <x v="6"/>
    <x v="3"/>
    <x v="3"/>
    <x v="7"/>
    <n v="83"/>
    <n v="205.75"/>
    <n v="0.1"/>
    <n v="51.36"/>
    <x v="16"/>
    <n v="4262.88"/>
    <x v="16"/>
    <x v="16"/>
    <n v="0.62970488678082115"/>
    <n v="14328.21"/>
    <n v="1041.3150000000005"/>
    <s v="Credit Card"/>
    <x v="1"/>
  </r>
  <r>
    <s v="FIN-00018"/>
    <x v="17"/>
    <x v="0"/>
    <x v="6"/>
    <s v="Q3"/>
    <x v="0"/>
    <x v="5"/>
    <x v="1"/>
    <x v="3"/>
    <x v="6"/>
    <n v="17"/>
    <n v="275.60000000000002"/>
    <n v="0"/>
    <n v="76.12"/>
    <x v="17"/>
    <n v="1294.04"/>
    <x v="17"/>
    <x v="17"/>
    <n v="0.49606847092973627"/>
    <n v="4882.22"/>
    <n v="-197.01999999999953"/>
    <s v="Bank Transfer"/>
    <x v="1"/>
  </r>
  <r>
    <s v="FIN-00019"/>
    <x v="18"/>
    <x v="2"/>
    <x v="1"/>
    <s v="Q3"/>
    <x v="1"/>
    <x v="3"/>
    <x v="2"/>
    <x v="1"/>
    <x v="5"/>
    <n v="24"/>
    <n v="349.19"/>
    <n v="0.1"/>
    <n v="176.47"/>
    <x v="18"/>
    <n v="4235.28"/>
    <x v="18"/>
    <x v="18"/>
    <n v="0.10039291991094734"/>
    <n v="7007.15"/>
    <n v="535.35400000000027"/>
    <s v="Invoice"/>
    <x v="0"/>
  </r>
  <r>
    <s v="FIN-00020"/>
    <x v="19"/>
    <x v="0"/>
    <x v="7"/>
    <s v="Q1"/>
    <x v="4"/>
    <x v="5"/>
    <x v="2"/>
    <x v="1"/>
    <x v="3"/>
    <n v="21"/>
    <n v="1120.8"/>
    <n v="0.2"/>
    <n v="501.4"/>
    <x v="19"/>
    <n v="10529.4"/>
    <x v="19"/>
    <x v="19"/>
    <n v="0.36434965670779373"/>
    <n v="17768.37"/>
    <n v="1061.0699999999997"/>
    <s v="Invoice"/>
    <x v="2"/>
  </r>
  <r>
    <s v="FIN-00021"/>
    <x v="20"/>
    <x v="2"/>
    <x v="5"/>
    <s v="Q2"/>
    <x v="4"/>
    <x v="5"/>
    <x v="1"/>
    <x v="3"/>
    <x v="7"/>
    <n v="17"/>
    <n v="252.92"/>
    <n v="0"/>
    <n v="68.92"/>
    <x v="20"/>
    <n v="1171.6400000000001"/>
    <x v="20"/>
    <x v="20"/>
    <n v="0.53504479444790709"/>
    <n v="4468.24"/>
    <n v="-168.60000000000036"/>
    <s v="Bank Transfer"/>
    <x v="0"/>
  </r>
  <r>
    <s v="FIN-00022"/>
    <x v="21"/>
    <x v="2"/>
    <x v="5"/>
    <s v="Q2"/>
    <x v="0"/>
    <x v="0"/>
    <x v="1"/>
    <x v="0"/>
    <x v="1"/>
    <n v="9"/>
    <n v="582.34"/>
    <n v="0.08"/>
    <n v="403.37"/>
    <x v="21"/>
    <n v="3630.33"/>
    <x v="21"/>
    <x v="21"/>
    <n v="3.0272087342437901E-2"/>
    <n v="4301.95"/>
    <n v="519.82520000000113"/>
    <s v="Digital Wallet"/>
    <x v="3"/>
  </r>
  <r>
    <s v="FIN-00023"/>
    <x v="22"/>
    <x v="1"/>
    <x v="7"/>
    <s v="Q1"/>
    <x v="0"/>
    <x v="5"/>
    <x v="0"/>
    <x v="2"/>
    <x v="4"/>
    <n v="43"/>
    <n v="2904.83"/>
    <n v="0.1"/>
    <n v="936.34"/>
    <x v="22"/>
    <n v="40262.620000000003"/>
    <x v="22"/>
    <x v="22"/>
    <n v="0.62020984367646936"/>
    <n v="124424.42"/>
    <n v="-12007.498999999996"/>
    <s v="Bank Transfer"/>
    <x v="1"/>
  </r>
  <r>
    <s v="FIN-00024"/>
    <x v="4"/>
    <x v="2"/>
    <x v="2"/>
    <s v="Q2"/>
    <x v="2"/>
    <x v="0"/>
    <x v="2"/>
    <x v="1"/>
    <x v="2"/>
    <n v="28"/>
    <n v="755.26"/>
    <n v="0.2"/>
    <n v="314.68"/>
    <x v="23"/>
    <n v="8811.0400000000009"/>
    <x v="23"/>
    <x v="23"/>
    <n v="0.38093634264075565"/>
    <n v="17657.07"/>
    <n v="-739.24599999999919"/>
    <s v="Credit Card"/>
    <x v="1"/>
  </r>
  <r>
    <s v="FIN-00025"/>
    <x v="23"/>
    <x v="0"/>
    <x v="6"/>
    <s v="Q3"/>
    <x v="3"/>
    <x v="4"/>
    <x v="0"/>
    <x v="0"/>
    <x v="0"/>
    <n v="59"/>
    <n v="315.24"/>
    <n v="0.03"/>
    <n v="185.44"/>
    <x v="24"/>
    <n v="10940.96"/>
    <x v="24"/>
    <x v="24"/>
    <n v="0.33587456327425769"/>
    <n v="19879.169999999998"/>
    <n v="-1837.9847999999984"/>
    <s v="Digital Wallet"/>
    <x v="3"/>
  </r>
  <r>
    <s v="FIN-00026"/>
    <x v="24"/>
    <x v="2"/>
    <x v="5"/>
    <s v="Q2"/>
    <x v="4"/>
    <x v="5"/>
    <x v="1"/>
    <x v="1"/>
    <x v="2"/>
    <n v="16"/>
    <n v="1110.52"/>
    <n v="0.05"/>
    <n v="508.34"/>
    <x v="25"/>
    <n v="8133.44"/>
    <x v="25"/>
    <x v="25"/>
    <n v="0.43304120686942293"/>
    <n v="16090.7"/>
    <n v="789.2039999999979"/>
    <s v="Bank Transfer"/>
    <x v="0"/>
  </r>
  <r>
    <s v="FIN-00027"/>
    <x v="25"/>
    <x v="0"/>
    <x v="8"/>
    <s v="Q4"/>
    <x v="4"/>
    <x v="5"/>
    <x v="1"/>
    <x v="1"/>
    <x v="2"/>
    <n v="17"/>
    <n v="745.8"/>
    <n v="0.08"/>
    <n v="339.6"/>
    <x v="26"/>
    <n v="5773.2000000000007"/>
    <x v="26"/>
    <x v="26"/>
    <n v="0.37397079227647539"/>
    <n v="12893.93"/>
    <n v="-1229.6180000000004"/>
    <s v="Credit Card"/>
    <x v="2"/>
  </r>
  <r>
    <s v="FIN-00028"/>
    <x v="26"/>
    <x v="1"/>
    <x v="3"/>
    <s v="Q3"/>
    <x v="4"/>
    <x v="5"/>
    <x v="1"/>
    <x v="3"/>
    <x v="7"/>
    <n v="11"/>
    <n v="282.14"/>
    <n v="0.08"/>
    <n v="74.63"/>
    <x v="27"/>
    <n v="820.93"/>
    <x v="27"/>
    <x v="27"/>
    <n v="0.47479330055356145"/>
    <n v="3129.02"/>
    <n v="-273.76319999999987"/>
    <s v="Bank Transfer"/>
    <x v="0"/>
  </r>
  <r>
    <s v="FIN-00029"/>
    <x v="27"/>
    <x v="0"/>
    <x v="9"/>
    <s v="Q4"/>
    <x v="3"/>
    <x v="7"/>
    <x v="2"/>
    <x v="0"/>
    <x v="1"/>
    <n v="24"/>
    <n v="730.34"/>
    <n v="0.15"/>
    <n v="516.57000000000005"/>
    <x v="28"/>
    <n v="12397.68"/>
    <x v="28"/>
    <x v="28"/>
    <n v="9.2341896092445752E-2"/>
    <n v="13556.69"/>
    <n v="1342.2459999999992"/>
    <s v="Invoice"/>
    <x v="1"/>
  </r>
  <r>
    <s v="FIN-00030"/>
    <x v="28"/>
    <x v="0"/>
    <x v="8"/>
    <s v="Q4"/>
    <x v="3"/>
    <x v="6"/>
    <x v="2"/>
    <x v="2"/>
    <x v="4"/>
    <n v="24"/>
    <n v="1641.23"/>
    <n v="0.15"/>
    <n v="549.78"/>
    <x v="29"/>
    <n v="13194.72"/>
    <x v="29"/>
    <x v="29"/>
    <n v="0.50631000924342606"/>
    <n v="34409.31"/>
    <n v="-928.21799999999348"/>
    <s v="Invoice"/>
    <x v="1"/>
  </r>
  <r>
    <s v="FIN-00031"/>
    <x v="29"/>
    <x v="2"/>
    <x v="2"/>
    <s v="Q2"/>
    <x v="0"/>
    <x v="5"/>
    <x v="1"/>
    <x v="3"/>
    <x v="7"/>
    <n v="15"/>
    <n v="216.25"/>
    <n v="0.1"/>
    <n v="56.84"/>
    <x v="30"/>
    <n v="852.6"/>
    <x v="30"/>
    <x v="30"/>
    <n v="0.28733718689788057"/>
    <n v="3241.56"/>
    <n v="-322.18499999999995"/>
    <s v="Bank Transfer"/>
    <x v="3"/>
  </r>
  <r>
    <s v="FIN-00032"/>
    <x v="30"/>
    <x v="1"/>
    <x v="0"/>
    <s v="Q4"/>
    <x v="1"/>
    <x v="1"/>
    <x v="2"/>
    <x v="2"/>
    <x v="4"/>
    <n v="27"/>
    <n v="3082.37"/>
    <n v="0.05"/>
    <n v="963.92"/>
    <x v="31"/>
    <n v="26025.84"/>
    <x v="31"/>
    <x v="31"/>
    <n v="0.63114241458502529"/>
    <n v="72371.31"/>
    <n v="6691.4804999999906"/>
    <s v="Credit Card"/>
    <x v="0"/>
  </r>
  <r>
    <s v="FIN-00033"/>
    <x v="11"/>
    <x v="0"/>
    <x v="2"/>
    <s v="Q2"/>
    <x v="1"/>
    <x v="3"/>
    <x v="2"/>
    <x v="0"/>
    <x v="1"/>
    <n v="10"/>
    <n v="771.35"/>
    <n v="0.03"/>
    <n v="549.74"/>
    <x v="32"/>
    <n v="5497.4"/>
    <x v="32"/>
    <x v="32"/>
    <n v="8.9948737619610517E-2"/>
    <n v="8129.34"/>
    <n v="-647.2450000000008"/>
    <s v="Credit Card"/>
    <x v="3"/>
  </r>
  <r>
    <s v="FIN-00034"/>
    <x v="31"/>
    <x v="1"/>
    <x v="1"/>
    <s v="Q3"/>
    <x v="4"/>
    <x v="5"/>
    <x v="1"/>
    <x v="0"/>
    <x v="0"/>
    <n v="15"/>
    <n v="211.29"/>
    <n v="0.1"/>
    <n v="129.72"/>
    <x v="33"/>
    <n v="1945.8"/>
    <x v="33"/>
    <x v="33"/>
    <n v="2.1615017450125586E-2"/>
    <n v="3160.5"/>
    <n v="-308.08500000000004"/>
    <s v="Digital Wallet"/>
    <x v="1"/>
  </r>
  <r>
    <s v="FIN-00035"/>
    <x v="32"/>
    <x v="2"/>
    <x v="4"/>
    <s v="Q1"/>
    <x v="1"/>
    <x v="2"/>
    <x v="0"/>
    <x v="3"/>
    <x v="6"/>
    <n v="38"/>
    <n v="584.64"/>
    <n v="0.08"/>
    <n v="177.08"/>
    <x v="34"/>
    <n v="6729.0400000000009"/>
    <x v="34"/>
    <x v="34"/>
    <n v="0.55934470108304235"/>
    <n v="19346.650000000001"/>
    <n v="1092.3643999999986"/>
    <s v="Digital Wallet"/>
    <x v="3"/>
  </r>
  <r>
    <s v="FIN-00036"/>
    <x v="33"/>
    <x v="1"/>
    <x v="0"/>
    <s v="Q4"/>
    <x v="3"/>
    <x v="7"/>
    <x v="0"/>
    <x v="0"/>
    <x v="1"/>
    <n v="42"/>
    <n v="668.3"/>
    <n v="0"/>
    <n v="435.4"/>
    <x v="35"/>
    <n v="18286.8"/>
    <x v="35"/>
    <x v="35"/>
    <n v="0.30304539592284618"/>
    <n v="25729.74"/>
    <n v="2338.8599999999969"/>
    <s v="Bank Transfer"/>
    <x v="0"/>
  </r>
  <r>
    <s v="FIN-00037"/>
    <x v="34"/>
    <x v="0"/>
    <x v="7"/>
    <s v="Q1"/>
    <x v="2"/>
    <x v="5"/>
    <x v="2"/>
    <x v="0"/>
    <x v="1"/>
    <n v="27"/>
    <n v="703.16"/>
    <n v="0.1"/>
    <n v="501.6"/>
    <x v="36"/>
    <n v="13543.2"/>
    <x v="36"/>
    <x v="36"/>
    <n v="0.13232902520941908"/>
    <n v="18175.95"/>
    <n v="-1089.1620000000003"/>
    <s v="Digital Wallet"/>
    <x v="1"/>
  </r>
  <r>
    <s v="FIN-00038"/>
    <x v="35"/>
    <x v="2"/>
    <x v="1"/>
    <s v="Q3"/>
    <x v="2"/>
    <x v="5"/>
    <x v="0"/>
    <x v="3"/>
    <x v="6"/>
    <n v="25"/>
    <n v="469.7"/>
    <n v="0.08"/>
    <n v="130.29"/>
    <x v="37"/>
    <n v="3257.25"/>
    <x v="37"/>
    <x v="37"/>
    <n v="0.55565254417713439"/>
    <n v="11267.57"/>
    <n v="-464.46999999999935"/>
    <s v="Digital Wallet"/>
    <x v="3"/>
  </r>
  <r>
    <s v="FIN-00039"/>
    <x v="36"/>
    <x v="2"/>
    <x v="2"/>
    <s v="Q2"/>
    <x v="3"/>
    <x v="7"/>
    <x v="3"/>
    <x v="1"/>
    <x v="2"/>
    <n v="15"/>
    <n v="914.32"/>
    <n v="0"/>
    <n v="399.76"/>
    <x v="38"/>
    <n v="5996.4"/>
    <x v="38"/>
    <x v="38"/>
    <n v="0.29061087292559873"/>
    <n v="12667.19"/>
    <n v="1047.6100000000006"/>
    <s v="Invoice"/>
    <x v="1"/>
  </r>
  <r>
    <s v="FIN-00040"/>
    <x v="37"/>
    <x v="1"/>
    <x v="1"/>
    <s v="Q3"/>
    <x v="3"/>
    <x v="6"/>
    <x v="1"/>
    <x v="3"/>
    <x v="7"/>
    <n v="14"/>
    <n v="288"/>
    <n v="0.05"/>
    <n v="68.39"/>
    <x v="39"/>
    <n v="957.46"/>
    <x v="39"/>
    <x v="39"/>
    <n v="0.59321219715956564"/>
    <n v="3866.64"/>
    <n v="-36.240000000000236"/>
    <s v="Invoice"/>
    <x v="0"/>
  </r>
  <r>
    <s v="FIN-00041"/>
    <x v="38"/>
    <x v="1"/>
    <x v="10"/>
    <s v="Q1"/>
    <x v="0"/>
    <x v="0"/>
    <x v="3"/>
    <x v="0"/>
    <x v="0"/>
    <n v="42"/>
    <n v="244.27"/>
    <n v="0.03"/>
    <n v="144.56"/>
    <x v="40"/>
    <n v="6071.52"/>
    <x v="40"/>
    <x v="40"/>
    <n v="0.22966045986077468"/>
    <n v="9277.9500000000007"/>
    <n v="673.60979999999836"/>
    <s v="Invoice"/>
    <x v="3"/>
  </r>
  <r>
    <s v="FIN-00042"/>
    <x v="39"/>
    <x v="1"/>
    <x v="5"/>
    <s v="Q2"/>
    <x v="1"/>
    <x v="1"/>
    <x v="3"/>
    <x v="1"/>
    <x v="3"/>
    <n v="25"/>
    <n v="1475.3"/>
    <n v="0.1"/>
    <n v="713.57"/>
    <x v="41"/>
    <n v="17839.25"/>
    <x v="41"/>
    <x v="41"/>
    <n v="0.37072535152925584"/>
    <n v="36444.839999999997"/>
    <n v="-3250.5899999999965"/>
    <s v="Digital Wallet"/>
    <x v="1"/>
  </r>
  <r>
    <s v="FIN-00043"/>
    <x v="40"/>
    <x v="2"/>
    <x v="4"/>
    <s v="Q1"/>
    <x v="4"/>
    <x v="0"/>
    <x v="2"/>
    <x v="0"/>
    <x v="0"/>
    <n v="12"/>
    <n v="259.44"/>
    <n v="0.12"/>
    <n v="159.9"/>
    <x v="42"/>
    <n v="1918.8000000000002"/>
    <x v="42"/>
    <x v="42"/>
    <n v="4.9617503667572824E-2"/>
    <n v="3057.83"/>
    <n v="-318.14360000000033"/>
    <s v="Credit Card"/>
    <x v="1"/>
  </r>
  <r>
    <s v="FIN-00044"/>
    <x v="41"/>
    <x v="0"/>
    <x v="10"/>
    <s v="Q1"/>
    <x v="2"/>
    <x v="0"/>
    <x v="2"/>
    <x v="2"/>
    <x v="4"/>
    <n v="29"/>
    <n v="3154.02"/>
    <n v="0.08"/>
    <n v="1026.27"/>
    <x v="43"/>
    <n v="29761.829999999998"/>
    <x v="43"/>
    <x v="43"/>
    <n v="0.61987731760463294"/>
    <n v="92057.43"/>
    <n v="-7908.1763999999821"/>
    <s v="Digital Wallet"/>
    <x v="3"/>
  </r>
  <r>
    <s v="FIN-00045"/>
    <x v="42"/>
    <x v="0"/>
    <x v="10"/>
    <s v="Q1"/>
    <x v="4"/>
    <x v="5"/>
    <x v="2"/>
    <x v="3"/>
    <x v="7"/>
    <n v="26"/>
    <n v="208.89"/>
    <n v="0.1"/>
    <n v="52.39"/>
    <x v="44"/>
    <n v="1362.14"/>
    <x v="44"/>
    <x v="44"/>
    <n v="0.51820632705308844"/>
    <n v="5397.89"/>
    <n v="-509.86400000000049"/>
    <s v="Invoice"/>
    <x v="2"/>
  </r>
  <r>
    <s v="FIN-00046"/>
    <x v="43"/>
    <x v="1"/>
    <x v="3"/>
    <s v="Q3"/>
    <x v="3"/>
    <x v="4"/>
    <x v="2"/>
    <x v="3"/>
    <x v="7"/>
    <n v="30"/>
    <n v="107.17"/>
    <n v="0.05"/>
    <n v="26.75"/>
    <x v="45"/>
    <n v="802.5"/>
    <x v="45"/>
    <x v="45"/>
    <n v="0.37546347907652866"/>
    <n v="2877.21"/>
    <n v="177.13499999999976"/>
    <s v="Invoice"/>
    <x v="2"/>
  </r>
  <r>
    <s v="FIN-00047"/>
    <x v="44"/>
    <x v="0"/>
    <x v="9"/>
    <s v="Q4"/>
    <x v="2"/>
    <x v="0"/>
    <x v="2"/>
    <x v="0"/>
    <x v="0"/>
    <n v="16"/>
    <n v="168.27"/>
    <n v="0.08"/>
    <n v="103.14"/>
    <x v="46"/>
    <n v="1650.24"/>
    <x v="46"/>
    <x v="46"/>
    <n v="-0.12954545748163529"/>
    <n v="2563.67"/>
    <n v="-86.735599999999977"/>
    <s v="Digital Wallet"/>
    <x v="1"/>
  </r>
  <r>
    <s v="FIN-00048"/>
    <x v="45"/>
    <x v="1"/>
    <x v="4"/>
    <s v="Q1"/>
    <x v="0"/>
    <x v="5"/>
    <x v="1"/>
    <x v="0"/>
    <x v="1"/>
    <n v="12"/>
    <n v="881.57"/>
    <n v="0.08"/>
    <n v="601.69000000000005"/>
    <x v="47"/>
    <n v="7220.2800000000007"/>
    <x v="47"/>
    <x v="47"/>
    <n v="0.18250879154499228"/>
    <n v="10306.99"/>
    <n v="-574.45719999999892"/>
    <s v="Invoice"/>
    <x v="1"/>
  </r>
  <r>
    <s v="FIN-00049"/>
    <x v="46"/>
    <x v="0"/>
    <x v="11"/>
    <s v="Q2"/>
    <x v="2"/>
    <x v="5"/>
    <x v="1"/>
    <x v="1"/>
    <x v="5"/>
    <n v="4"/>
    <n v="415.55"/>
    <n v="0.12"/>
    <n v="215.51"/>
    <x v="48"/>
    <n v="862.04"/>
    <x v="48"/>
    <x v="48"/>
    <n v="-0.76251216897649321"/>
    <n v="1354.45"/>
    <n v="108.28600000000006"/>
    <s v="Digital Wallet"/>
    <x v="0"/>
  </r>
  <r>
    <s v="FIN-00050"/>
    <x v="47"/>
    <x v="0"/>
    <x v="1"/>
    <s v="Q3"/>
    <x v="1"/>
    <x v="1"/>
    <x v="1"/>
    <x v="1"/>
    <x v="3"/>
    <n v="12"/>
    <n v="1007.37"/>
    <n v="0.03"/>
    <n v="447.28"/>
    <x v="49"/>
    <n v="5367.36"/>
    <x v="49"/>
    <x v="49"/>
    <n v="0.41207953738336772"/>
    <n v="11090.66"/>
    <n v="635.1268"/>
    <s v="Credit Card"/>
    <x v="1"/>
  </r>
  <r>
    <s v="FIN-00051"/>
    <x v="48"/>
    <x v="0"/>
    <x v="9"/>
    <s v="Q4"/>
    <x v="4"/>
    <x v="5"/>
    <x v="1"/>
    <x v="1"/>
    <x v="5"/>
    <n v="16"/>
    <n v="470.6"/>
    <n v="0.08"/>
    <n v="222.77"/>
    <x v="50"/>
    <n v="3564.32"/>
    <x v="50"/>
    <x v="50"/>
    <n v="0.34977780446793183"/>
    <n v="7660.52"/>
    <n v="-733.28799999999956"/>
    <s v="Digital Wallet"/>
    <x v="0"/>
  </r>
  <r>
    <s v="FIN-00052"/>
    <x v="49"/>
    <x v="1"/>
    <x v="10"/>
    <s v="Q1"/>
    <x v="3"/>
    <x v="6"/>
    <x v="1"/>
    <x v="1"/>
    <x v="3"/>
    <n v="10"/>
    <n v="904.44"/>
    <n v="0"/>
    <n v="403.47"/>
    <x v="51"/>
    <n v="4034.7000000000003"/>
    <x v="51"/>
    <x v="51"/>
    <n v="0.38190924771129098"/>
    <n v="8862.44"/>
    <n v="181.96000000000095"/>
    <s v="Bank Transfer"/>
    <x v="3"/>
  </r>
  <r>
    <s v="FIN-00053"/>
    <x v="50"/>
    <x v="0"/>
    <x v="4"/>
    <s v="Q1"/>
    <x v="3"/>
    <x v="6"/>
    <x v="1"/>
    <x v="3"/>
    <x v="7"/>
    <n v="2"/>
    <n v="242.16"/>
    <n v="0.1"/>
    <n v="63.84"/>
    <x v="52"/>
    <n v="127.68"/>
    <x v="52"/>
    <x v="52"/>
    <n v="-2.3958952758506777"/>
    <n v="405.32"/>
    <n v="30.567999999999984"/>
    <s v="Bank Transfer"/>
    <x v="0"/>
  </r>
  <r>
    <s v="FIN-00054"/>
    <x v="51"/>
    <x v="1"/>
    <x v="10"/>
    <s v="Q1"/>
    <x v="4"/>
    <x v="0"/>
    <x v="1"/>
    <x v="1"/>
    <x v="3"/>
    <n v="15"/>
    <n v="801.87"/>
    <n v="0.1"/>
    <n v="367.53"/>
    <x v="53"/>
    <n v="5512.95"/>
    <x v="53"/>
    <x v="53"/>
    <n v="0.40600790097591322"/>
    <n v="10274.73"/>
    <n v="550.51499999999942"/>
    <s v="Invoice"/>
    <x v="3"/>
  </r>
  <r>
    <s v="FIN-00055"/>
    <x v="46"/>
    <x v="0"/>
    <x v="11"/>
    <s v="Q2"/>
    <x v="0"/>
    <x v="0"/>
    <x v="3"/>
    <x v="0"/>
    <x v="1"/>
    <n v="40"/>
    <n v="524.6"/>
    <n v="0.1"/>
    <n v="383.57"/>
    <x v="54"/>
    <n v="15342.8"/>
    <x v="54"/>
    <x v="54"/>
    <n v="8.5917842165459543E-2"/>
    <n v="16943"/>
    <n v="1942.6000000000022"/>
    <s v="Bank Transfer"/>
    <x v="3"/>
  </r>
  <r>
    <s v="FIN-00056"/>
    <x v="52"/>
    <x v="0"/>
    <x v="3"/>
    <s v="Q3"/>
    <x v="1"/>
    <x v="2"/>
    <x v="2"/>
    <x v="3"/>
    <x v="7"/>
    <n v="11"/>
    <n v="274.93"/>
    <n v="0.08"/>
    <n v="70.400000000000006"/>
    <x v="55"/>
    <n v="774.40000000000009"/>
    <x v="55"/>
    <x v="55"/>
    <n v="0.42567845872086157"/>
    <n v="2475.0300000000002"/>
    <n v="307.26159999999982"/>
    <s v="Digital Wallet"/>
    <x v="3"/>
  </r>
  <r>
    <s v="FIN-00057"/>
    <x v="53"/>
    <x v="0"/>
    <x v="3"/>
    <s v="Q3"/>
    <x v="2"/>
    <x v="0"/>
    <x v="1"/>
    <x v="1"/>
    <x v="5"/>
    <n v="2"/>
    <n v="792.85"/>
    <n v="0.12"/>
    <n v="374.88"/>
    <x v="56"/>
    <n v="749.76"/>
    <x v="56"/>
    <x v="56"/>
    <n v="-0.61801211968330594"/>
    <n v="1376.07"/>
    <n v="19.346000000000004"/>
    <s v="Invoice"/>
    <x v="0"/>
  </r>
  <r>
    <s v="FIN-00058"/>
    <x v="54"/>
    <x v="0"/>
    <x v="1"/>
    <s v="Q3"/>
    <x v="3"/>
    <x v="4"/>
    <x v="0"/>
    <x v="1"/>
    <x v="2"/>
    <n v="29"/>
    <n v="743.57"/>
    <n v="0.05"/>
    <n v="304.92"/>
    <x v="57"/>
    <n v="8842.68"/>
    <x v="57"/>
    <x v="57"/>
    <n v="0.47406814336887088"/>
    <n v="20050.96"/>
    <n v="434.39350000000195"/>
    <s v="Digital Wallet"/>
    <x v="1"/>
  </r>
  <r>
    <s v="FIN-00059"/>
    <x v="55"/>
    <x v="2"/>
    <x v="1"/>
    <s v="Q3"/>
    <x v="3"/>
    <x v="4"/>
    <x v="1"/>
    <x v="1"/>
    <x v="2"/>
    <n v="4"/>
    <n v="676.68"/>
    <n v="0.2"/>
    <n v="294.98"/>
    <x v="58"/>
    <n v="1179.92"/>
    <x v="58"/>
    <x v="58"/>
    <n v="-0.23888414760300308"/>
    <n v="2419.0500000000002"/>
    <n v="-253.67400000000043"/>
    <s v="Digital Wallet"/>
    <x v="1"/>
  </r>
  <r>
    <s v="FIN-00060"/>
    <x v="56"/>
    <x v="1"/>
    <x v="6"/>
    <s v="Q3"/>
    <x v="1"/>
    <x v="2"/>
    <x v="2"/>
    <x v="3"/>
    <x v="7"/>
    <n v="9"/>
    <n v="290"/>
    <n v="0.05"/>
    <n v="69.290000000000006"/>
    <x v="59"/>
    <n v="623.61"/>
    <x v="59"/>
    <x v="59"/>
    <n v="0.33045775357935064"/>
    <n v="2706.13"/>
    <n v="-226.63000000000011"/>
    <s v="Digital Wallet"/>
    <x v="0"/>
  </r>
  <r>
    <s v="FIN-00061"/>
    <x v="57"/>
    <x v="2"/>
    <x v="3"/>
    <s v="Q3"/>
    <x v="1"/>
    <x v="3"/>
    <x v="0"/>
    <x v="2"/>
    <x v="4"/>
    <n v="13"/>
    <n v="2470.1799999999998"/>
    <n v="0.05"/>
    <n v="863.98"/>
    <x v="60"/>
    <n v="11231.74"/>
    <x v="60"/>
    <x v="60"/>
    <n v="0.55194827055006845"/>
    <n v="33779.93"/>
    <n v="-3273.2070000000058"/>
    <s v="Bank Transfer"/>
    <x v="1"/>
  </r>
  <r>
    <s v="FIN-00062"/>
    <x v="58"/>
    <x v="2"/>
    <x v="4"/>
    <s v="Q1"/>
    <x v="2"/>
    <x v="5"/>
    <x v="2"/>
    <x v="3"/>
    <x v="7"/>
    <n v="20"/>
    <n v="160.93"/>
    <n v="0.03"/>
    <n v="40.68"/>
    <x v="61"/>
    <n v="813.6"/>
    <x v="61"/>
    <x v="61"/>
    <n v="0.30508301938282711"/>
    <n v="3306.59"/>
    <n v="-184.54799999999977"/>
    <s v="Bank Transfer"/>
    <x v="2"/>
  </r>
  <r>
    <s v="FIN-00063"/>
    <x v="59"/>
    <x v="1"/>
    <x v="0"/>
    <s v="Q4"/>
    <x v="3"/>
    <x v="6"/>
    <x v="3"/>
    <x v="2"/>
    <x v="4"/>
    <n v="50"/>
    <n v="1850.53"/>
    <n v="0.12"/>
    <n v="597.85"/>
    <x v="62"/>
    <n v="29892.5"/>
    <x v="62"/>
    <x v="62"/>
    <n v="0.57970971952506978"/>
    <n v="88561.1"/>
    <n v="-7137.7799999999988"/>
    <s v="Digital Wallet"/>
    <x v="1"/>
  </r>
  <r>
    <s v="FIN-00064"/>
    <x v="60"/>
    <x v="1"/>
    <x v="9"/>
    <s v="Q4"/>
    <x v="2"/>
    <x v="5"/>
    <x v="2"/>
    <x v="2"/>
    <x v="4"/>
    <n v="10"/>
    <n v="3455.78"/>
    <n v="0.1"/>
    <n v="1070.49"/>
    <x v="63"/>
    <n v="10704.9"/>
    <x v="63"/>
    <x v="63"/>
    <n v="0.5569959764671234"/>
    <n v="27695.58"/>
    <n v="3406.4400000000023"/>
    <s v="Digital Wallet"/>
    <x v="3"/>
  </r>
  <r>
    <s v="FIN-00065"/>
    <x v="61"/>
    <x v="2"/>
    <x v="11"/>
    <s v="Q2"/>
    <x v="3"/>
    <x v="6"/>
    <x v="3"/>
    <x v="0"/>
    <x v="1"/>
    <n v="28"/>
    <n v="1077.1400000000001"/>
    <n v="0.08"/>
    <n v="777.4"/>
    <x v="64"/>
    <n v="21767.200000000001"/>
    <x v="64"/>
    <x v="64"/>
    <n v="0.14438743465701742"/>
    <n v="30238.98"/>
    <n v="-2491.8535999999949"/>
    <s v="Digital Wallet"/>
    <x v="0"/>
  </r>
  <r>
    <s v="FIN-00066"/>
    <x v="62"/>
    <x v="2"/>
    <x v="6"/>
    <s v="Q3"/>
    <x v="3"/>
    <x v="7"/>
    <x v="0"/>
    <x v="3"/>
    <x v="6"/>
    <n v="58"/>
    <n v="283.67"/>
    <n v="0.2"/>
    <n v="81.78"/>
    <x v="65"/>
    <n v="4743.24"/>
    <x v="65"/>
    <x v="65"/>
    <n v="0.48290145299966086"/>
    <n v="13635.61"/>
    <n v="-473.32200000000012"/>
    <s v="Invoice"/>
    <x v="2"/>
  </r>
  <r>
    <s v="FIN-00067"/>
    <x v="63"/>
    <x v="2"/>
    <x v="2"/>
    <s v="Q2"/>
    <x v="1"/>
    <x v="2"/>
    <x v="3"/>
    <x v="3"/>
    <x v="6"/>
    <n v="42"/>
    <n v="527.86"/>
    <n v="0.1"/>
    <n v="163.03"/>
    <x v="66"/>
    <n v="6847.26"/>
    <x v="66"/>
    <x v="66"/>
    <n v="0.52186747047126691"/>
    <n v="21134.81"/>
    <n v="-1181.7020000000011"/>
    <s v="Digital Wallet"/>
    <x v="2"/>
  </r>
  <r>
    <s v="FIN-00068"/>
    <x v="64"/>
    <x v="2"/>
    <x v="7"/>
    <s v="Q1"/>
    <x v="0"/>
    <x v="5"/>
    <x v="1"/>
    <x v="2"/>
    <x v="4"/>
    <n v="2"/>
    <n v="1305.78"/>
    <n v="0.05"/>
    <n v="432.15"/>
    <x v="67"/>
    <n v="864.3"/>
    <x v="67"/>
    <x v="67"/>
    <n v="8.4991346168573609E-2"/>
    <n v="2499.54"/>
    <n v="-18.557999999999993"/>
    <s v="Bank Transfer"/>
    <x v="0"/>
  </r>
  <r>
    <s v="FIN-00069"/>
    <x v="65"/>
    <x v="1"/>
    <x v="10"/>
    <s v="Q1"/>
    <x v="1"/>
    <x v="2"/>
    <x v="2"/>
    <x v="0"/>
    <x v="1"/>
    <n v="7"/>
    <n v="1043.3399999999999"/>
    <n v="0.05"/>
    <n v="721.21"/>
    <x v="68"/>
    <n v="5048.47"/>
    <x v="68"/>
    <x v="68"/>
    <n v="0.134015958868936"/>
    <n v="7216.03"/>
    <n v="-277.81900000000041"/>
    <s v="Digital Wallet"/>
    <x v="2"/>
  </r>
  <r>
    <s v="FIN-00070"/>
    <x v="66"/>
    <x v="0"/>
    <x v="8"/>
    <s v="Q4"/>
    <x v="1"/>
    <x v="3"/>
    <x v="1"/>
    <x v="2"/>
    <x v="8"/>
    <n v="14"/>
    <n v="2113.98"/>
    <n v="0.1"/>
    <n v="776.02"/>
    <x v="69"/>
    <n v="10864.279999999999"/>
    <x v="69"/>
    <x v="69"/>
    <n v="0.52982240525169033"/>
    <n v="29828.48"/>
    <n v="-3192.3319999999985"/>
    <s v="Digital Wallet"/>
    <x v="0"/>
  </r>
  <r>
    <s v="FIN-00071"/>
    <x v="67"/>
    <x v="0"/>
    <x v="4"/>
    <s v="Q1"/>
    <x v="1"/>
    <x v="2"/>
    <x v="2"/>
    <x v="2"/>
    <x v="4"/>
    <n v="24"/>
    <n v="3449.27"/>
    <n v="0.08"/>
    <n v="1064.58"/>
    <x v="70"/>
    <n v="25549.919999999998"/>
    <x v="70"/>
    <x v="70"/>
    <n v="0.62175571449417799"/>
    <n v="81246.960000000006"/>
    <n v="-5087.0784000000131"/>
    <s v="Credit Card"/>
    <x v="2"/>
  </r>
  <r>
    <s v="FIN-00072"/>
    <x v="68"/>
    <x v="2"/>
    <x v="7"/>
    <s v="Q1"/>
    <x v="3"/>
    <x v="6"/>
    <x v="0"/>
    <x v="0"/>
    <x v="1"/>
    <n v="20"/>
    <n v="592.35"/>
    <n v="0.1"/>
    <n v="431.96"/>
    <x v="71"/>
    <n v="8639.1999999999989"/>
    <x v="71"/>
    <x v="71"/>
    <n v="3.3514344934957953E-2"/>
    <n v="11069.64"/>
    <n v="-407.33999999999833"/>
    <s v="Bank Transfer"/>
    <x v="3"/>
  </r>
  <r>
    <s v="FIN-00073"/>
    <x v="69"/>
    <x v="2"/>
    <x v="6"/>
    <s v="Q3"/>
    <x v="0"/>
    <x v="5"/>
    <x v="0"/>
    <x v="1"/>
    <x v="5"/>
    <n v="16"/>
    <n v="518.91999999999996"/>
    <n v="0"/>
    <n v="255.11"/>
    <x v="72"/>
    <n v="4081.76"/>
    <x v="72"/>
    <x v="72"/>
    <n v="0.12125183072535259"/>
    <n v="7656.38"/>
    <n v="646.33999999999924"/>
    <s v="Bank Transfer"/>
    <x v="3"/>
  </r>
  <r>
    <s v="FIN-00074"/>
    <x v="70"/>
    <x v="2"/>
    <x v="5"/>
    <s v="Q2"/>
    <x v="2"/>
    <x v="5"/>
    <x v="0"/>
    <x v="2"/>
    <x v="8"/>
    <n v="26"/>
    <n v="2738.03"/>
    <n v="0.12"/>
    <n v="1014.94"/>
    <x v="73"/>
    <n v="26388.440000000002"/>
    <x v="73"/>
    <x v="73"/>
    <n v="0.53979165741363377"/>
    <n v="69605.759999999995"/>
    <n v="-6959.6335999999937"/>
    <s v="Bank Transfer"/>
    <x v="3"/>
  </r>
  <r>
    <s v="FIN-00075"/>
    <x v="71"/>
    <x v="1"/>
    <x v="1"/>
    <s v="Q3"/>
    <x v="3"/>
    <x v="4"/>
    <x v="1"/>
    <x v="3"/>
    <x v="6"/>
    <n v="4"/>
    <n v="369.01"/>
    <n v="0.08"/>
    <n v="105.47"/>
    <x v="74"/>
    <n v="421.88"/>
    <x v="74"/>
    <x v="74"/>
    <n v="-0.14251057176487497"/>
    <n v="1385.52"/>
    <n v="-27.563200000000052"/>
    <s v="Invoice"/>
    <x v="0"/>
  </r>
  <r>
    <s v="FIN-00076"/>
    <x v="72"/>
    <x v="1"/>
    <x v="1"/>
    <s v="Q3"/>
    <x v="3"/>
    <x v="7"/>
    <x v="2"/>
    <x v="2"/>
    <x v="4"/>
    <n v="23"/>
    <n v="2689.6"/>
    <n v="0.12"/>
    <n v="902.95"/>
    <x v="75"/>
    <n v="20767.850000000002"/>
    <x v="75"/>
    <x v="75"/>
    <n v="0.579886322488261"/>
    <n v="53239.39"/>
    <n v="1198.1139999999941"/>
    <s v="Bank Transfer"/>
    <x v="0"/>
  </r>
  <r>
    <s v="FIN-00077"/>
    <x v="73"/>
    <x v="1"/>
    <x v="7"/>
    <s v="Q1"/>
    <x v="2"/>
    <x v="5"/>
    <x v="1"/>
    <x v="0"/>
    <x v="0"/>
    <n v="12"/>
    <n v="197.73"/>
    <n v="0.1"/>
    <n v="118.03"/>
    <x v="76"/>
    <n v="1416.3600000000001"/>
    <x v="76"/>
    <x v="76"/>
    <n v="-0.1641810474815078"/>
    <n v="2094.04"/>
    <n v="41.44399999999996"/>
    <s v="Bank Transfer"/>
    <x v="2"/>
  </r>
  <r>
    <s v="FIN-00078"/>
    <x v="74"/>
    <x v="0"/>
    <x v="8"/>
    <s v="Q4"/>
    <x v="0"/>
    <x v="5"/>
    <x v="2"/>
    <x v="2"/>
    <x v="4"/>
    <n v="9"/>
    <n v="2787.65"/>
    <n v="0.08"/>
    <n v="963.78"/>
    <x v="77"/>
    <n v="8674.02"/>
    <x v="77"/>
    <x v="77"/>
    <n v="0.48394709550085085"/>
    <n v="20862.32"/>
    <n v="2219.4220000000023"/>
    <s v="Invoice"/>
    <x v="1"/>
  </r>
  <r>
    <s v="FIN-00079"/>
    <x v="75"/>
    <x v="2"/>
    <x v="3"/>
    <s v="Q3"/>
    <x v="2"/>
    <x v="0"/>
    <x v="2"/>
    <x v="0"/>
    <x v="0"/>
    <n v="29"/>
    <n v="309.8"/>
    <n v="0.08"/>
    <n v="192.35"/>
    <x v="78"/>
    <n v="5578.15"/>
    <x v="78"/>
    <x v="78"/>
    <n v="0.19109199435143651"/>
    <n v="8458.17"/>
    <n v="-192.70599999999831"/>
    <s v="Credit Card"/>
    <x v="0"/>
  </r>
  <r>
    <s v="FIN-00080"/>
    <x v="76"/>
    <x v="1"/>
    <x v="9"/>
    <s v="Q4"/>
    <x v="4"/>
    <x v="0"/>
    <x v="0"/>
    <x v="0"/>
    <x v="0"/>
    <n v="43"/>
    <n v="285.95999999999998"/>
    <n v="0.03"/>
    <n v="160.19999999999999"/>
    <x v="79"/>
    <n v="6888.5999999999995"/>
    <x v="79"/>
    <x v="79"/>
    <n v="0.26840081279799682"/>
    <n v="11436.63"/>
    <n v="490.76159999999982"/>
    <s v="Bank Transfer"/>
    <x v="3"/>
  </r>
  <r>
    <s v="FIN-00081"/>
    <x v="77"/>
    <x v="0"/>
    <x v="3"/>
    <s v="Q3"/>
    <x v="0"/>
    <x v="5"/>
    <x v="0"/>
    <x v="0"/>
    <x v="0"/>
    <n v="59"/>
    <n v="228.04"/>
    <n v="0.03"/>
    <n v="138.19"/>
    <x v="80"/>
    <n v="8153.21"/>
    <x v="80"/>
    <x v="80"/>
    <n v="0.30911216823041571"/>
    <n v="11531.19"/>
    <n v="1519.5391999999974"/>
    <s v="Bank Transfer"/>
    <x v="1"/>
  </r>
  <r>
    <s v="FIN-00082"/>
    <x v="78"/>
    <x v="1"/>
    <x v="4"/>
    <s v="Q1"/>
    <x v="4"/>
    <x v="5"/>
    <x v="1"/>
    <x v="3"/>
    <x v="6"/>
    <n v="16"/>
    <n v="585.54999999999995"/>
    <n v="0.08"/>
    <n v="161.24"/>
    <x v="81"/>
    <n v="2579.84"/>
    <x v="81"/>
    <x v="81"/>
    <n v="0.57702926085842743"/>
    <n v="8520.01"/>
    <n v="99.286000000000058"/>
    <s v="Bank Transfer"/>
    <x v="2"/>
  </r>
  <r>
    <s v="FIN-00083"/>
    <x v="79"/>
    <x v="1"/>
    <x v="7"/>
    <s v="Q1"/>
    <x v="1"/>
    <x v="2"/>
    <x v="2"/>
    <x v="1"/>
    <x v="3"/>
    <n v="30"/>
    <n v="1499.01"/>
    <n v="0.08"/>
    <n v="704.94"/>
    <x v="82"/>
    <n v="21148.2"/>
    <x v="82"/>
    <x v="82"/>
    <n v="0.44373383051171267"/>
    <n v="45440.78"/>
    <n v="-4068.1039999999921"/>
    <s v="Credit Card"/>
    <x v="2"/>
  </r>
  <r>
    <s v="FIN-00084"/>
    <x v="80"/>
    <x v="1"/>
    <x v="8"/>
    <s v="Q4"/>
    <x v="1"/>
    <x v="3"/>
    <x v="1"/>
    <x v="2"/>
    <x v="8"/>
    <n v="17"/>
    <n v="1623.72"/>
    <n v="0.05"/>
    <n v="584.92999999999995"/>
    <x v="83"/>
    <n v="9943.81"/>
    <x v="83"/>
    <x v="83"/>
    <n v="0.5496055039763067"/>
    <n v="28067.69"/>
    <n v="-1844.6119999999974"/>
    <s v="Credit Card"/>
    <x v="2"/>
  </r>
  <r>
    <s v="FIN-00085"/>
    <x v="81"/>
    <x v="0"/>
    <x v="0"/>
    <s v="Q4"/>
    <x v="1"/>
    <x v="1"/>
    <x v="0"/>
    <x v="3"/>
    <x v="7"/>
    <n v="34"/>
    <n v="322.02"/>
    <n v="0.05"/>
    <n v="82.06"/>
    <x v="84"/>
    <n v="2790.04"/>
    <x v="84"/>
    <x v="84"/>
    <n v="0.57220990639006131"/>
    <n v="9390.4599999999991"/>
    <n v="1010.7860000000001"/>
    <s v="Digital Wallet"/>
    <x v="1"/>
  </r>
  <r>
    <s v="FIN-00086"/>
    <x v="82"/>
    <x v="1"/>
    <x v="3"/>
    <s v="Q3"/>
    <x v="2"/>
    <x v="0"/>
    <x v="0"/>
    <x v="3"/>
    <x v="6"/>
    <n v="13"/>
    <n v="291.05"/>
    <n v="0"/>
    <n v="77.55"/>
    <x v="85"/>
    <n v="1008.15"/>
    <x v="85"/>
    <x v="85"/>
    <n v="0.17056017337755874"/>
    <n v="4066.76"/>
    <n v="-283.11000000000013"/>
    <s v="Credit Card"/>
    <x v="1"/>
  </r>
  <r>
    <s v="FIN-00087"/>
    <x v="83"/>
    <x v="0"/>
    <x v="6"/>
    <s v="Q3"/>
    <x v="1"/>
    <x v="2"/>
    <x v="0"/>
    <x v="3"/>
    <x v="7"/>
    <n v="56"/>
    <n v="318.39999999999998"/>
    <n v="0.08"/>
    <n v="85.66"/>
    <x v="86"/>
    <n v="4796.96"/>
    <x v="86"/>
    <x v="86"/>
    <n v="0.63880873213115263"/>
    <n v="15567.88"/>
    <n v="836.08799999999792"/>
    <s v="Invoice"/>
    <x v="1"/>
  </r>
  <r>
    <s v="FIN-00088"/>
    <x v="84"/>
    <x v="0"/>
    <x v="1"/>
    <s v="Q3"/>
    <x v="1"/>
    <x v="3"/>
    <x v="1"/>
    <x v="3"/>
    <x v="6"/>
    <n v="12"/>
    <n v="631.27"/>
    <n v="0.12"/>
    <n v="178.3"/>
    <x v="87"/>
    <n v="2139.6000000000004"/>
    <x v="87"/>
    <x v="87"/>
    <n v="0.49861924566686389"/>
    <n v="6784.76"/>
    <n v="-118.54880000000048"/>
    <s v="Digital Wallet"/>
    <x v="2"/>
  </r>
  <r>
    <s v="FIN-00089"/>
    <x v="85"/>
    <x v="2"/>
    <x v="3"/>
    <s v="Q3"/>
    <x v="1"/>
    <x v="1"/>
    <x v="0"/>
    <x v="1"/>
    <x v="5"/>
    <n v="52"/>
    <n v="857.45"/>
    <n v="0.05"/>
    <n v="415.58"/>
    <x v="88"/>
    <n v="21610.16"/>
    <x v="88"/>
    <x v="88"/>
    <n v="0.41625094462608386"/>
    <n v="40416.18"/>
    <n v="1941.8499999999985"/>
    <s v="Invoice"/>
    <x v="1"/>
  </r>
  <r>
    <s v="FIN-00090"/>
    <x v="86"/>
    <x v="1"/>
    <x v="6"/>
    <s v="Q3"/>
    <x v="4"/>
    <x v="5"/>
    <x v="1"/>
    <x v="1"/>
    <x v="3"/>
    <n v="7"/>
    <n v="1322.28"/>
    <n v="0.05"/>
    <n v="604.87"/>
    <x v="89"/>
    <n v="4234.09"/>
    <x v="89"/>
    <x v="89"/>
    <n v="0.39693593726579801"/>
    <n v="8395.65"/>
    <n v="397.51199999999881"/>
    <s v="Invoice"/>
    <x v="3"/>
  </r>
  <r>
    <s v="FIN-00091"/>
    <x v="87"/>
    <x v="0"/>
    <x v="1"/>
    <s v="Q3"/>
    <x v="1"/>
    <x v="3"/>
    <x v="3"/>
    <x v="0"/>
    <x v="0"/>
    <n v="18"/>
    <n v="270.89"/>
    <n v="0.1"/>
    <n v="156.63999999999999"/>
    <x v="90"/>
    <n v="2819.5199999999995"/>
    <x v="90"/>
    <x v="90"/>
    <n v="-3.352278657137945E-2"/>
    <n v="4373.32"/>
    <n v="15.097999999999956"/>
    <s v="Digital Wallet"/>
    <x v="1"/>
  </r>
  <r>
    <s v="FIN-00092"/>
    <x v="2"/>
    <x v="1"/>
    <x v="1"/>
    <s v="Q3"/>
    <x v="1"/>
    <x v="3"/>
    <x v="1"/>
    <x v="1"/>
    <x v="2"/>
    <n v="16"/>
    <n v="974.75"/>
    <n v="0.08"/>
    <n v="399.98"/>
    <x v="91"/>
    <n v="6399.68"/>
    <x v="91"/>
    <x v="91"/>
    <n v="0.47414679906776547"/>
    <n v="16016.56"/>
    <n v="-1668.239999999998"/>
    <s v="Credit Card"/>
    <x v="0"/>
  </r>
  <r>
    <s v="FIN-00093"/>
    <x v="88"/>
    <x v="1"/>
    <x v="8"/>
    <s v="Q4"/>
    <x v="4"/>
    <x v="0"/>
    <x v="0"/>
    <x v="2"/>
    <x v="8"/>
    <n v="39"/>
    <n v="1127.97"/>
    <n v="0.12"/>
    <n v="390.27"/>
    <x v="92"/>
    <n v="15220.529999999999"/>
    <x v="92"/>
    <x v="92"/>
    <n v="0.52378479167755487"/>
    <n v="40604.21"/>
    <n v="-1892.2795999999944"/>
    <s v="Invoice"/>
    <x v="0"/>
  </r>
  <r>
    <s v="FIN-00094"/>
    <x v="15"/>
    <x v="2"/>
    <x v="5"/>
    <s v="Q2"/>
    <x v="0"/>
    <x v="5"/>
    <x v="1"/>
    <x v="1"/>
    <x v="2"/>
    <n v="13"/>
    <n v="903.03"/>
    <n v="0.1"/>
    <n v="394.3"/>
    <x v="93"/>
    <n v="5125.9000000000005"/>
    <x v="93"/>
    <x v="93"/>
    <n v="0.418544461566288"/>
    <n v="9350.48"/>
    <n v="1214.9709999999995"/>
    <s v="Invoice"/>
    <x v="0"/>
  </r>
  <r>
    <s v="FIN-00095"/>
    <x v="89"/>
    <x v="2"/>
    <x v="1"/>
    <s v="Q3"/>
    <x v="1"/>
    <x v="2"/>
    <x v="0"/>
    <x v="2"/>
    <x v="4"/>
    <n v="14"/>
    <n v="2204.44"/>
    <n v="0.05"/>
    <n v="748.59"/>
    <x v="94"/>
    <n v="10480.26"/>
    <x v="94"/>
    <x v="94"/>
    <n v="0.51860210214163827"/>
    <n v="28585.61"/>
    <n v="733.4419999999991"/>
    <s v="Invoice"/>
    <x v="3"/>
  </r>
  <r>
    <s v="FIN-00096"/>
    <x v="90"/>
    <x v="1"/>
    <x v="1"/>
    <s v="Q3"/>
    <x v="2"/>
    <x v="0"/>
    <x v="1"/>
    <x v="1"/>
    <x v="5"/>
    <n v="12"/>
    <n v="605.97"/>
    <n v="0.05"/>
    <n v="306.86"/>
    <x v="95"/>
    <n v="3682.32"/>
    <x v="95"/>
    <x v="95"/>
    <n v="0.22640632142926417"/>
    <n v="6323.95"/>
    <n v="584.10800000000017"/>
    <s v="Credit Card"/>
    <x v="0"/>
  </r>
  <r>
    <s v="FIN-00097"/>
    <x v="91"/>
    <x v="1"/>
    <x v="6"/>
    <s v="Q3"/>
    <x v="4"/>
    <x v="0"/>
    <x v="0"/>
    <x v="1"/>
    <x v="3"/>
    <n v="48"/>
    <n v="1465.9"/>
    <n v="0.08"/>
    <n v="694.9"/>
    <x v="96"/>
    <n v="33355.199999999997"/>
    <x v="96"/>
    <x v="96"/>
    <n v="0.43466387691787522"/>
    <n v="63940.33"/>
    <n v="793.81400000001304"/>
    <s v="Invoice"/>
    <x v="2"/>
  </r>
  <r>
    <s v="FIN-00098"/>
    <x v="92"/>
    <x v="0"/>
    <x v="0"/>
    <s v="Q4"/>
    <x v="2"/>
    <x v="0"/>
    <x v="2"/>
    <x v="3"/>
    <x v="7"/>
    <n v="28"/>
    <n v="257.85000000000002"/>
    <n v="0.05"/>
    <n v="62.56"/>
    <x v="97"/>
    <n v="1751.68"/>
    <x v="97"/>
    <x v="97"/>
    <n v="0.56068035125626747"/>
    <n v="6546.72"/>
    <n v="312.09000000000015"/>
    <s v="Digital Wallet"/>
    <x v="0"/>
  </r>
  <r>
    <s v="FIN-00099"/>
    <x v="93"/>
    <x v="0"/>
    <x v="4"/>
    <s v="Q1"/>
    <x v="2"/>
    <x v="0"/>
    <x v="2"/>
    <x v="1"/>
    <x v="5"/>
    <n v="15"/>
    <n v="656.45"/>
    <n v="0.08"/>
    <n v="325.08"/>
    <x v="98"/>
    <n v="4876.2"/>
    <x v="98"/>
    <x v="98"/>
    <n v="0.20451462135487214"/>
    <n v="9919.7099999999991"/>
    <n v="-860.69999999999891"/>
    <s v="Digital Wallet"/>
    <x v="2"/>
  </r>
  <r>
    <s v="FIN-00100"/>
    <x v="94"/>
    <x v="0"/>
    <x v="1"/>
    <s v="Q3"/>
    <x v="4"/>
    <x v="5"/>
    <x v="2"/>
    <x v="0"/>
    <x v="0"/>
    <n v="28"/>
    <n v="210.1"/>
    <n v="0.15"/>
    <n v="122.56"/>
    <x v="99"/>
    <n v="3431.6800000000003"/>
    <x v="99"/>
    <x v="99"/>
    <n v="8.0367892040204919E-2"/>
    <n v="5005.84"/>
    <n v="-5.4600000000000364"/>
    <s v="Bank Transfer"/>
    <x v="0"/>
  </r>
  <r>
    <s v="FIN-00101"/>
    <x v="95"/>
    <x v="0"/>
    <x v="9"/>
    <s v="Q4"/>
    <x v="3"/>
    <x v="6"/>
    <x v="2"/>
    <x v="0"/>
    <x v="1"/>
    <n v="12"/>
    <n v="692.35"/>
    <n v="0.08"/>
    <n v="498.46"/>
    <x v="100"/>
    <n v="5981.5199999999995"/>
    <x v="100"/>
    <x v="100"/>
    <n v="6.8549876863402789E-2"/>
    <n v="6822.38"/>
    <n v="821.16400000000067"/>
    <s v="Invoice"/>
    <x v="0"/>
  </r>
  <r>
    <s v="FIN-00102"/>
    <x v="96"/>
    <x v="1"/>
    <x v="11"/>
    <s v="Q2"/>
    <x v="1"/>
    <x v="1"/>
    <x v="2"/>
    <x v="2"/>
    <x v="4"/>
    <n v="21"/>
    <n v="1966.73"/>
    <n v="0.1"/>
    <n v="660.83"/>
    <x v="101"/>
    <n v="13877.43"/>
    <x v="101"/>
    <x v="101"/>
    <n v="0.5696659970352852"/>
    <n v="38563.370000000003"/>
    <n v="-1392.1730000000025"/>
    <s v="Digital Wallet"/>
    <x v="0"/>
  </r>
  <r>
    <s v="FIN-00103"/>
    <x v="27"/>
    <x v="0"/>
    <x v="9"/>
    <s v="Q4"/>
    <x v="0"/>
    <x v="5"/>
    <x v="2"/>
    <x v="2"/>
    <x v="4"/>
    <n v="29"/>
    <n v="2741.27"/>
    <n v="0.15"/>
    <n v="952.78"/>
    <x v="102"/>
    <n v="27630.62"/>
    <x v="102"/>
    <x v="102"/>
    <n v="0.54145474583518549"/>
    <n v="60979.19"/>
    <n v="6593.1154999999999"/>
    <s v="Digital Wallet"/>
    <x v="1"/>
  </r>
  <r>
    <s v="FIN-00104"/>
    <x v="97"/>
    <x v="1"/>
    <x v="4"/>
    <s v="Q1"/>
    <x v="2"/>
    <x v="5"/>
    <x v="1"/>
    <x v="0"/>
    <x v="1"/>
    <n v="16"/>
    <n v="1065.98"/>
    <n v="0.03"/>
    <n v="768.36"/>
    <x v="103"/>
    <n v="12293.76"/>
    <x v="103"/>
    <x v="103"/>
    <n v="0.22290664047970576"/>
    <n v="15733.19"/>
    <n v="810.81960000000072"/>
    <s v="Credit Card"/>
    <x v="1"/>
  </r>
  <r>
    <s v="FIN-00105"/>
    <x v="98"/>
    <x v="0"/>
    <x v="6"/>
    <s v="Q3"/>
    <x v="1"/>
    <x v="3"/>
    <x v="0"/>
    <x v="0"/>
    <x v="1"/>
    <n v="19"/>
    <n v="550.26"/>
    <n v="0.12"/>
    <n v="396.01"/>
    <x v="104"/>
    <n v="7524.19"/>
    <x v="104"/>
    <x v="104"/>
    <n v="-9.923842874103651E-3"/>
    <n v="8461.83"/>
    <n v="738.51720000000023"/>
    <s v="Digital Wallet"/>
    <x v="0"/>
  </r>
  <r>
    <s v="FIN-00106"/>
    <x v="99"/>
    <x v="0"/>
    <x v="4"/>
    <s v="Q1"/>
    <x v="4"/>
    <x v="5"/>
    <x v="2"/>
    <x v="3"/>
    <x v="6"/>
    <n v="12"/>
    <n v="490.31"/>
    <n v="0.2"/>
    <n v="145.52000000000001"/>
    <x v="105"/>
    <n v="1746.2400000000002"/>
    <x v="105"/>
    <x v="105"/>
    <n v="0.27454059676531178"/>
    <n v="4361.3100000000004"/>
    <n v="345.66600000000017"/>
    <s v="Digital Wallet"/>
    <x v="1"/>
  </r>
  <r>
    <s v="FIN-00107"/>
    <x v="100"/>
    <x v="1"/>
    <x v="0"/>
    <s v="Q4"/>
    <x v="3"/>
    <x v="4"/>
    <x v="2"/>
    <x v="0"/>
    <x v="0"/>
    <n v="7"/>
    <n v="280.25"/>
    <n v="0.15"/>
    <n v="153.81"/>
    <x v="106"/>
    <n v="1076.67"/>
    <x v="106"/>
    <x v="106"/>
    <n v="-0.2315834451532621"/>
    <n v="1615.95"/>
    <n v="51.537499999999909"/>
    <s v="Credit Card"/>
    <x v="3"/>
  </r>
  <r>
    <s v="FIN-00108"/>
    <x v="101"/>
    <x v="0"/>
    <x v="5"/>
    <s v="Q2"/>
    <x v="0"/>
    <x v="5"/>
    <x v="1"/>
    <x v="0"/>
    <x v="1"/>
    <n v="17"/>
    <n v="742.06"/>
    <n v="0.03"/>
    <n v="513.33000000000004"/>
    <x v="107"/>
    <n v="8726.61"/>
    <x v="107"/>
    <x v="107"/>
    <n v="0.1993981581144792"/>
    <n v="11420.26"/>
    <n v="816.30939999999828"/>
    <s v="Digital Wallet"/>
    <x v="2"/>
  </r>
  <r>
    <s v="FIN-00109"/>
    <x v="102"/>
    <x v="2"/>
    <x v="1"/>
    <s v="Q3"/>
    <x v="0"/>
    <x v="5"/>
    <x v="1"/>
    <x v="2"/>
    <x v="4"/>
    <n v="3"/>
    <n v="2088.1799999999998"/>
    <n v="0.05"/>
    <n v="661.9"/>
    <x v="108"/>
    <n v="1985.6999999999998"/>
    <x v="108"/>
    <x v="108"/>
    <n v="0.21636788386025058"/>
    <n v="6435.76"/>
    <n v="-484.44700000000103"/>
    <s v="Invoice"/>
    <x v="3"/>
  </r>
  <r>
    <s v="FIN-00110"/>
    <x v="103"/>
    <x v="1"/>
    <x v="2"/>
    <s v="Q2"/>
    <x v="0"/>
    <x v="5"/>
    <x v="3"/>
    <x v="3"/>
    <x v="6"/>
    <n v="72"/>
    <n v="591.48"/>
    <n v="0.08"/>
    <n v="155.78"/>
    <x v="109"/>
    <n v="11216.16"/>
    <x v="109"/>
    <x v="109"/>
    <n v="0.68169101278411082"/>
    <n v="36884.559999999998"/>
    <n v="2295.0751999999993"/>
    <s v="Bank Transfer"/>
    <x v="1"/>
  </r>
  <r>
    <s v="FIN-00111"/>
    <x v="104"/>
    <x v="2"/>
    <x v="4"/>
    <s v="Q1"/>
    <x v="1"/>
    <x v="1"/>
    <x v="2"/>
    <x v="2"/>
    <x v="4"/>
    <n v="4"/>
    <n v="1892.65"/>
    <n v="0.05"/>
    <n v="646.53"/>
    <x v="110"/>
    <n v="2586.12"/>
    <x v="110"/>
    <x v="110"/>
    <n v="0.25666324159803777"/>
    <n v="6437.43"/>
    <n v="754.63999999999942"/>
    <s v="Digital Wallet"/>
    <x v="1"/>
  </r>
  <r>
    <s v="FIN-00112"/>
    <x v="78"/>
    <x v="1"/>
    <x v="4"/>
    <s v="Q1"/>
    <x v="1"/>
    <x v="1"/>
    <x v="1"/>
    <x v="0"/>
    <x v="1"/>
    <n v="12"/>
    <n v="729.01"/>
    <n v="0.05"/>
    <n v="490.76"/>
    <x v="111"/>
    <n v="5889.12"/>
    <x v="111"/>
    <x v="111"/>
    <n v="0.1843937837350676"/>
    <n v="7484.19"/>
    <n v="826.52399999999852"/>
    <s v="Invoice"/>
    <x v="0"/>
  </r>
  <r>
    <s v="FIN-00113"/>
    <x v="105"/>
    <x v="0"/>
    <x v="5"/>
    <s v="Q2"/>
    <x v="1"/>
    <x v="1"/>
    <x v="0"/>
    <x v="1"/>
    <x v="2"/>
    <n v="10"/>
    <n v="1111.33"/>
    <n v="0.1"/>
    <n v="506.04"/>
    <x v="112"/>
    <n v="5060.4000000000005"/>
    <x v="112"/>
    <x v="112"/>
    <n v="0.2806787062948598"/>
    <n v="8840.7199999999993"/>
    <n v="1161.25"/>
    <s v="Credit Card"/>
    <x v="1"/>
  </r>
  <r>
    <s v="FIN-00114"/>
    <x v="106"/>
    <x v="2"/>
    <x v="4"/>
    <s v="Q1"/>
    <x v="0"/>
    <x v="5"/>
    <x v="1"/>
    <x v="2"/>
    <x v="8"/>
    <n v="6"/>
    <n v="2445.67"/>
    <n v="0.12"/>
    <n v="944.95"/>
    <x v="113"/>
    <n v="5669.7000000000007"/>
    <x v="113"/>
    <x v="113"/>
    <n v="0.34728256903264154"/>
    <n v="12846.6"/>
    <n v="66.537599999999657"/>
    <s v="Bank Transfer"/>
    <x v="3"/>
  </r>
  <r>
    <s v="FIN-00115"/>
    <x v="107"/>
    <x v="1"/>
    <x v="10"/>
    <s v="Q1"/>
    <x v="3"/>
    <x v="7"/>
    <x v="1"/>
    <x v="1"/>
    <x v="3"/>
    <n v="11"/>
    <n v="1420.05"/>
    <n v="0.15"/>
    <n v="654.42999999999995"/>
    <x v="114"/>
    <n v="7198.73"/>
    <x v="114"/>
    <x v="114"/>
    <n v="0.30122141138737485"/>
    <n v="13414.59"/>
    <n v="-137.12250000000131"/>
    <s v="Invoice"/>
    <x v="0"/>
  </r>
  <r>
    <s v="FIN-00116"/>
    <x v="108"/>
    <x v="0"/>
    <x v="0"/>
    <s v="Q4"/>
    <x v="4"/>
    <x v="5"/>
    <x v="1"/>
    <x v="1"/>
    <x v="5"/>
    <n v="4"/>
    <n v="499.15"/>
    <n v="0.12"/>
    <n v="243.72"/>
    <x v="115"/>
    <n v="974.88"/>
    <x v="115"/>
    <x v="115"/>
    <n v="-0.3309045832460637"/>
    <n v="1731.6"/>
    <n v="25.408000000000129"/>
    <s v="Digital Wallet"/>
    <x v="1"/>
  </r>
  <r>
    <s v="FIN-00117"/>
    <x v="109"/>
    <x v="1"/>
    <x v="6"/>
    <s v="Q3"/>
    <x v="3"/>
    <x v="4"/>
    <x v="2"/>
    <x v="2"/>
    <x v="4"/>
    <n v="5"/>
    <n v="2872.29"/>
    <n v="0.08"/>
    <n v="973.74"/>
    <x v="116"/>
    <n v="4868.7"/>
    <x v="116"/>
    <x v="116"/>
    <n v="0.49131635157949277"/>
    <n v="12558.57"/>
    <n v="653.96400000000176"/>
    <s v="Credit Card"/>
    <x v="0"/>
  </r>
  <r>
    <s v="FIN-00118"/>
    <x v="110"/>
    <x v="0"/>
    <x v="8"/>
    <s v="Q4"/>
    <x v="2"/>
    <x v="5"/>
    <x v="2"/>
    <x v="3"/>
    <x v="6"/>
    <n v="14"/>
    <n v="560.39"/>
    <n v="0.08"/>
    <n v="165.21"/>
    <x v="117"/>
    <n v="2312.94"/>
    <x v="117"/>
    <x v="117"/>
    <n v="0.44730566412322209"/>
    <n v="7416.78"/>
    <n v="-198.95679999999902"/>
    <s v="Digital Wallet"/>
    <x v="0"/>
  </r>
  <r>
    <s v="FIN-00119"/>
    <x v="111"/>
    <x v="2"/>
    <x v="3"/>
    <s v="Q3"/>
    <x v="0"/>
    <x v="0"/>
    <x v="0"/>
    <x v="3"/>
    <x v="7"/>
    <n v="55"/>
    <n v="228.27"/>
    <n v="0.1"/>
    <n v="63.18"/>
    <x v="118"/>
    <n v="3474.9"/>
    <x v="118"/>
    <x v="118"/>
    <n v="0.58085520735014762"/>
    <n v="11591.09"/>
    <n v="-291.72500000000036"/>
    <s v="Digital Wallet"/>
    <x v="0"/>
  </r>
  <r>
    <s v="FIN-00120"/>
    <x v="112"/>
    <x v="1"/>
    <x v="10"/>
    <s v="Q1"/>
    <x v="4"/>
    <x v="5"/>
    <x v="1"/>
    <x v="1"/>
    <x v="5"/>
    <n v="15"/>
    <n v="392.06"/>
    <n v="0.15"/>
    <n v="185.3"/>
    <x v="119"/>
    <n v="2779.5"/>
    <x v="119"/>
    <x v="119"/>
    <n v="8.2943487041299072E-2"/>
    <n v="5087.45"/>
    <n v="-88.6850000000004"/>
    <s v="Invoice"/>
    <x v="1"/>
  </r>
  <r>
    <s v="FIN-00121"/>
    <x v="113"/>
    <x v="0"/>
    <x v="0"/>
    <s v="Q4"/>
    <x v="2"/>
    <x v="0"/>
    <x v="3"/>
    <x v="1"/>
    <x v="5"/>
    <n v="78"/>
    <n v="411.63"/>
    <n v="0.08"/>
    <n v="204.02"/>
    <x v="120"/>
    <n v="15913.560000000001"/>
    <x v="120"/>
    <x v="120"/>
    <n v="0.38301106856605727"/>
    <n v="27839.200000000001"/>
    <n v="1699.3688000000002"/>
    <s v="Digital Wallet"/>
    <x v="0"/>
  </r>
  <r>
    <s v="FIN-00122"/>
    <x v="114"/>
    <x v="0"/>
    <x v="3"/>
    <s v="Q3"/>
    <x v="2"/>
    <x v="5"/>
    <x v="1"/>
    <x v="0"/>
    <x v="0"/>
    <n v="15"/>
    <n v="210.41"/>
    <n v="0.2"/>
    <n v="129.75"/>
    <x v="121"/>
    <n v="1946.25"/>
    <x v="121"/>
    <x v="121"/>
    <n v="-0.19996673161921955"/>
    <n v="2819.77"/>
    <n v="-294.84999999999991"/>
    <s v="Invoice"/>
    <x v="3"/>
  </r>
  <r>
    <s v="FIN-00123"/>
    <x v="115"/>
    <x v="0"/>
    <x v="6"/>
    <s v="Q3"/>
    <x v="1"/>
    <x v="2"/>
    <x v="3"/>
    <x v="0"/>
    <x v="0"/>
    <n v="77"/>
    <n v="278.74"/>
    <n v="0.05"/>
    <n v="175.36"/>
    <x v="122"/>
    <n v="13502.720000000001"/>
    <x v="122"/>
    <x v="122"/>
    <n v="0.24569948618014525"/>
    <n v="19101.53"/>
    <n v="1288.3009999999995"/>
    <s v="Digital Wallet"/>
    <x v="0"/>
  </r>
  <r>
    <s v="FIN-00124"/>
    <x v="116"/>
    <x v="0"/>
    <x v="6"/>
    <s v="Q3"/>
    <x v="1"/>
    <x v="2"/>
    <x v="2"/>
    <x v="0"/>
    <x v="0"/>
    <n v="15"/>
    <n v="133.15"/>
    <n v="0.2"/>
    <n v="81.239999999999995"/>
    <x v="123"/>
    <n v="1218.5999999999999"/>
    <x v="123"/>
    <x v="123"/>
    <n v="-0.39705845537614198"/>
    <n v="1701.02"/>
    <n v="-103.2199999999998"/>
    <s v="Credit Card"/>
    <x v="0"/>
  </r>
  <r>
    <s v="FIN-00125"/>
    <x v="117"/>
    <x v="1"/>
    <x v="8"/>
    <s v="Q4"/>
    <x v="0"/>
    <x v="5"/>
    <x v="2"/>
    <x v="2"/>
    <x v="4"/>
    <n v="27"/>
    <n v="3219.31"/>
    <n v="0.1"/>
    <n v="1041.03"/>
    <x v="124"/>
    <n v="28107.809999999998"/>
    <x v="124"/>
    <x v="124"/>
    <n v="0.60161567735171328"/>
    <n v="71264.320000000007"/>
    <n v="6964.9129999999859"/>
    <s v="Credit Card"/>
    <x v="3"/>
  </r>
  <r>
    <s v="FIN-00126"/>
    <x v="118"/>
    <x v="0"/>
    <x v="5"/>
    <s v="Q2"/>
    <x v="4"/>
    <x v="5"/>
    <x v="1"/>
    <x v="2"/>
    <x v="4"/>
    <n v="17"/>
    <n v="1995.85"/>
    <n v="0.15"/>
    <n v="681.81"/>
    <x v="125"/>
    <n v="11590.769999999999"/>
    <x v="125"/>
    <x v="125"/>
    <n v="0.54345578494060287"/>
    <n v="29774.84"/>
    <n v="-934.80750000000262"/>
    <s v="Invoice"/>
    <x v="0"/>
  </r>
  <r>
    <s v="FIN-00127"/>
    <x v="119"/>
    <x v="1"/>
    <x v="8"/>
    <s v="Q4"/>
    <x v="1"/>
    <x v="1"/>
    <x v="1"/>
    <x v="0"/>
    <x v="0"/>
    <n v="11"/>
    <n v="154.24"/>
    <n v="0.12"/>
    <n v="90.14"/>
    <x v="126"/>
    <n v="991.54"/>
    <x v="126"/>
    <x v="126"/>
    <n v="-0.32872913523198782"/>
    <n v="1324.05"/>
    <n v="168.99320000000012"/>
    <s v="Credit Card"/>
    <x v="2"/>
  </r>
  <r>
    <s v="FIN-00128"/>
    <x v="120"/>
    <x v="2"/>
    <x v="7"/>
    <s v="Q1"/>
    <x v="1"/>
    <x v="2"/>
    <x v="2"/>
    <x v="3"/>
    <x v="6"/>
    <n v="23"/>
    <n v="474.12"/>
    <n v="0.08"/>
    <n v="141.76"/>
    <x v="127"/>
    <n v="3260.4799999999996"/>
    <x v="127"/>
    <x v="127"/>
    <n v="0.57024850097372726"/>
    <n v="9418.1"/>
    <n v="614.27920000000086"/>
    <s v="Digital Wallet"/>
    <x v="1"/>
  </r>
  <r>
    <s v="FIN-00129"/>
    <x v="121"/>
    <x v="1"/>
    <x v="10"/>
    <s v="Q1"/>
    <x v="0"/>
    <x v="0"/>
    <x v="2"/>
    <x v="3"/>
    <x v="7"/>
    <n v="22"/>
    <n v="151.01"/>
    <n v="0.03"/>
    <n v="39.39"/>
    <x v="128"/>
    <n v="866.58"/>
    <x v="128"/>
    <x v="128"/>
    <n v="0.39948241043887744"/>
    <n v="3600"/>
    <n v="-377.44660000000022"/>
    <s v="Invoice"/>
    <x v="2"/>
  </r>
  <r>
    <s v="FIN-00130"/>
    <x v="122"/>
    <x v="1"/>
    <x v="2"/>
    <s v="Q2"/>
    <x v="2"/>
    <x v="0"/>
    <x v="1"/>
    <x v="3"/>
    <x v="6"/>
    <n v="8"/>
    <n v="370.36"/>
    <n v="0.03"/>
    <n v="98.11"/>
    <x v="129"/>
    <n v="784.88"/>
    <x v="129"/>
    <x v="129"/>
    <n v="0.25690857488339575"/>
    <n v="3125.18"/>
    <n v="-251.18639999999959"/>
    <s v="Digital Wallet"/>
    <x v="0"/>
  </r>
  <r>
    <s v="FIN-00131"/>
    <x v="123"/>
    <x v="2"/>
    <x v="5"/>
    <s v="Q2"/>
    <x v="4"/>
    <x v="5"/>
    <x v="3"/>
    <x v="2"/>
    <x v="4"/>
    <n v="75"/>
    <n v="2955.18"/>
    <n v="0.2"/>
    <n v="988.99"/>
    <x v="130"/>
    <n v="74174.25"/>
    <x v="130"/>
    <x v="130"/>
    <n v="0.5533858625644914"/>
    <n v="177198.89"/>
    <n v="111.91000000000349"/>
    <s v="Credit Card"/>
    <x v="2"/>
  </r>
  <r>
    <s v="FIN-00132"/>
    <x v="124"/>
    <x v="0"/>
    <x v="5"/>
    <s v="Q2"/>
    <x v="3"/>
    <x v="7"/>
    <x v="1"/>
    <x v="2"/>
    <x v="4"/>
    <n v="16"/>
    <n v="1316.24"/>
    <n v="0.1"/>
    <n v="449.49"/>
    <x v="131"/>
    <n v="7191.84"/>
    <x v="131"/>
    <x v="131"/>
    <n v="0.50135107072671647"/>
    <n v="17979.240000000002"/>
    <n v="974.61599999999817"/>
    <s v="Credit Card"/>
    <x v="2"/>
  </r>
  <r>
    <s v="FIN-00133"/>
    <x v="125"/>
    <x v="0"/>
    <x v="10"/>
    <s v="Q1"/>
    <x v="4"/>
    <x v="5"/>
    <x v="0"/>
    <x v="3"/>
    <x v="7"/>
    <n v="11"/>
    <n v="111.31"/>
    <n v="0.1"/>
    <n v="27.48"/>
    <x v="132"/>
    <n v="302.28000000000003"/>
    <x v="132"/>
    <x v="132"/>
    <n v="-0.96183377209340715"/>
    <n v="989.18"/>
    <n v="112.7890000000001"/>
    <s v="Digital Wallet"/>
    <x v="3"/>
  </r>
  <r>
    <s v="FIN-00134"/>
    <x v="126"/>
    <x v="1"/>
    <x v="0"/>
    <s v="Q4"/>
    <x v="1"/>
    <x v="1"/>
    <x v="2"/>
    <x v="0"/>
    <x v="0"/>
    <n v="28"/>
    <n v="198.78"/>
    <n v="0.2"/>
    <n v="116.09"/>
    <x v="133"/>
    <n v="3250.52"/>
    <x v="133"/>
    <x v="133"/>
    <n v="7.1544007732884982E-2"/>
    <n v="4072.52"/>
    <n v="380.1520000000005"/>
    <s v="Digital Wallet"/>
    <x v="1"/>
  </r>
  <r>
    <s v="FIN-00135"/>
    <x v="127"/>
    <x v="1"/>
    <x v="7"/>
    <s v="Q1"/>
    <x v="0"/>
    <x v="0"/>
    <x v="0"/>
    <x v="3"/>
    <x v="7"/>
    <n v="40"/>
    <n v="137.24"/>
    <n v="0.03"/>
    <n v="36.090000000000003"/>
    <x v="134"/>
    <n v="1443.6000000000001"/>
    <x v="134"/>
    <x v="134"/>
    <n v="0.44393071660151373"/>
    <n v="5188.1099999999997"/>
    <n v="136.80200000000059"/>
    <s v="Invoice"/>
    <x v="1"/>
  </r>
  <r>
    <s v="FIN-00136"/>
    <x v="128"/>
    <x v="0"/>
    <x v="5"/>
    <s v="Q2"/>
    <x v="1"/>
    <x v="1"/>
    <x v="2"/>
    <x v="2"/>
    <x v="8"/>
    <n v="14"/>
    <n v="2449.92"/>
    <n v="0.05"/>
    <n v="861.67"/>
    <x v="135"/>
    <n v="12063.38"/>
    <x v="135"/>
    <x v="135"/>
    <n v="0.55806075730077565"/>
    <n v="31079.95"/>
    <n v="1503.9860000000008"/>
    <s v="Credit Card"/>
    <x v="1"/>
  </r>
  <r>
    <s v="FIN-00137"/>
    <x v="129"/>
    <x v="1"/>
    <x v="3"/>
    <s v="Q3"/>
    <x v="1"/>
    <x v="1"/>
    <x v="1"/>
    <x v="1"/>
    <x v="5"/>
    <n v="17"/>
    <n v="588.27"/>
    <n v="0.1"/>
    <n v="286.43"/>
    <x v="136"/>
    <n v="4869.3100000000004"/>
    <x v="136"/>
    <x v="136"/>
    <n v="0.24795214860101034"/>
    <n v="8239.68"/>
    <n v="760.85100000000057"/>
    <s v="Bank Transfer"/>
    <x v="0"/>
  </r>
  <r>
    <s v="FIN-00138"/>
    <x v="89"/>
    <x v="2"/>
    <x v="1"/>
    <s v="Q3"/>
    <x v="0"/>
    <x v="0"/>
    <x v="1"/>
    <x v="2"/>
    <x v="8"/>
    <n v="7"/>
    <n v="1187.72"/>
    <n v="0.08"/>
    <n v="463.77"/>
    <x v="137"/>
    <n v="3246.39"/>
    <x v="137"/>
    <x v="137"/>
    <n v="0.2276514237937588"/>
    <n v="8333.31"/>
    <n v="-684.39319999999861"/>
    <s v="Credit Card"/>
    <x v="3"/>
  </r>
  <r>
    <s v="FIN-00139"/>
    <x v="130"/>
    <x v="0"/>
    <x v="5"/>
    <s v="Q2"/>
    <x v="4"/>
    <x v="5"/>
    <x v="3"/>
    <x v="3"/>
    <x v="7"/>
    <n v="34"/>
    <n v="178.44"/>
    <n v="0.08"/>
    <n v="45.91"/>
    <x v="138"/>
    <n v="1560.9399999999998"/>
    <x v="138"/>
    <x v="138"/>
    <n v="0.36444783462930519"/>
    <n v="5817.19"/>
    <n v="-235.58679999999913"/>
    <s v="Invoice"/>
    <x v="1"/>
  </r>
  <r>
    <s v="FIN-00140"/>
    <x v="131"/>
    <x v="1"/>
    <x v="6"/>
    <s v="Q3"/>
    <x v="4"/>
    <x v="5"/>
    <x v="2"/>
    <x v="0"/>
    <x v="1"/>
    <n v="25"/>
    <n v="951.26"/>
    <n v="0.03"/>
    <n v="662.77"/>
    <x v="139"/>
    <n v="16569.25"/>
    <x v="139"/>
    <x v="139"/>
    <n v="0.24512968258485598"/>
    <n v="22230.98"/>
    <n v="837.07500000000073"/>
    <s v="Invoice"/>
    <x v="1"/>
  </r>
  <r>
    <s v="FIN-00141"/>
    <x v="132"/>
    <x v="0"/>
    <x v="1"/>
    <s v="Q3"/>
    <x v="1"/>
    <x v="2"/>
    <x v="3"/>
    <x v="3"/>
    <x v="7"/>
    <n v="30"/>
    <n v="338.65"/>
    <n v="0.05"/>
    <n v="84.57"/>
    <x v="140"/>
    <n v="2537.1"/>
    <x v="140"/>
    <x v="140"/>
    <n v="0.50407319050616339"/>
    <n v="9295.65"/>
    <n v="355.875"/>
    <s v="Digital Wallet"/>
    <x v="3"/>
  </r>
  <r>
    <s v="FIN-00142"/>
    <x v="133"/>
    <x v="2"/>
    <x v="7"/>
    <s v="Q1"/>
    <x v="3"/>
    <x v="7"/>
    <x v="1"/>
    <x v="2"/>
    <x v="8"/>
    <n v="8"/>
    <n v="1160.82"/>
    <n v="0.05"/>
    <n v="447.73"/>
    <x v="141"/>
    <n v="3581.84"/>
    <x v="141"/>
    <x v="141"/>
    <n v="0.36386506271882219"/>
    <n v="9114.31"/>
    <n v="-292.07799999999952"/>
    <s v="Credit Card"/>
    <x v="0"/>
  </r>
  <r>
    <s v="FIN-00143"/>
    <x v="134"/>
    <x v="1"/>
    <x v="9"/>
    <s v="Q4"/>
    <x v="3"/>
    <x v="7"/>
    <x v="0"/>
    <x v="0"/>
    <x v="0"/>
    <n v="18"/>
    <n v="312.89999999999998"/>
    <n v="0.08"/>
    <n v="190.96"/>
    <x v="142"/>
    <n v="3437.28"/>
    <x v="142"/>
    <x v="142"/>
    <n v="-1.991190406714196E-2"/>
    <n v="5153.58"/>
    <n v="28.043999999999869"/>
    <s v="Bank Transfer"/>
    <x v="3"/>
  </r>
  <r>
    <s v="FIN-00144"/>
    <x v="135"/>
    <x v="1"/>
    <x v="0"/>
    <s v="Q4"/>
    <x v="2"/>
    <x v="5"/>
    <x v="2"/>
    <x v="1"/>
    <x v="5"/>
    <n v="20"/>
    <n v="644.48"/>
    <n v="0.12"/>
    <n v="322.36"/>
    <x v="143"/>
    <n v="6447.2000000000007"/>
    <x v="143"/>
    <x v="143"/>
    <n v="0.32855487440191378"/>
    <n v="12490.21"/>
    <n v="-1147.3619999999992"/>
    <s v="Digital Wallet"/>
    <x v="2"/>
  </r>
  <r>
    <s v="FIN-00145"/>
    <x v="136"/>
    <x v="1"/>
    <x v="5"/>
    <s v="Q2"/>
    <x v="0"/>
    <x v="5"/>
    <x v="0"/>
    <x v="0"/>
    <x v="1"/>
    <n v="8"/>
    <n v="1019.88"/>
    <n v="0.05"/>
    <n v="702.07"/>
    <x v="144"/>
    <n v="5616.56"/>
    <x v="144"/>
    <x v="144"/>
    <n v="2.9574944833551029E-2"/>
    <n v="7444.22"/>
    <n v="306.86799999999948"/>
    <s v="Digital Wallet"/>
    <x v="2"/>
  </r>
  <r>
    <s v="FIN-00146"/>
    <x v="137"/>
    <x v="0"/>
    <x v="6"/>
    <s v="Q3"/>
    <x v="1"/>
    <x v="2"/>
    <x v="3"/>
    <x v="0"/>
    <x v="1"/>
    <n v="26"/>
    <n v="627.34"/>
    <n v="0.05"/>
    <n v="449.38"/>
    <x v="145"/>
    <n v="11683.88"/>
    <x v="145"/>
    <x v="145"/>
    <n v="0.13632057931380215"/>
    <n v="16308.24"/>
    <n v="-812.94200000000092"/>
    <s v="Credit Card"/>
    <x v="3"/>
  </r>
  <r>
    <s v="FIN-00147"/>
    <x v="138"/>
    <x v="2"/>
    <x v="10"/>
    <s v="Q1"/>
    <x v="2"/>
    <x v="0"/>
    <x v="1"/>
    <x v="3"/>
    <x v="7"/>
    <n v="3"/>
    <n v="228.82"/>
    <n v="0.08"/>
    <n v="57.15"/>
    <x v="146"/>
    <n v="171.45"/>
    <x v="146"/>
    <x v="146"/>
    <n v="-1.4568707255497326"/>
    <n v="628.13"/>
    <n v="3.4132000000000744"/>
    <s v="Bank Transfer"/>
    <x v="0"/>
  </r>
  <r>
    <s v="FIN-00148"/>
    <x v="139"/>
    <x v="0"/>
    <x v="4"/>
    <s v="Q1"/>
    <x v="4"/>
    <x v="5"/>
    <x v="0"/>
    <x v="2"/>
    <x v="8"/>
    <n v="44"/>
    <n v="2006.68"/>
    <n v="0"/>
    <n v="754.12"/>
    <x v="147"/>
    <n v="33181.279999999999"/>
    <x v="147"/>
    <x v="147"/>
    <n v="0.57746365774676223"/>
    <n v="79015.100000000006"/>
    <n v="9278.8199999999924"/>
    <s v="Credit Card"/>
    <x v="1"/>
  </r>
  <r>
    <s v="FIN-00149"/>
    <x v="140"/>
    <x v="1"/>
    <x v="5"/>
    <s v="Q2"/>
    <x v="3"/>
    <x v="4"/>
    <x v="2"/>
    <x v="2"/>
    <x v="4"/>
    <n v="12"/>
    <n v="2669.04"/>
    <n v="0.05"/>
    <n v="825.48"/>
    <x v="148"/>
    <n v="9905.76"/>
    <x v="148"/>
    <x v="148"/>
    <n v="0.56117147843682269"/>
    <n v="30267.73"/>
    <n v="159.32599999999729"/>
    <s v="Digital Wallet"/>
    <x v="3"/>
  </r>
  <r>
    <s v="FIN-00150"/>
    <x v="141"/>
    <x v="0"/>
    <x v="3"/>
    <s v="Q3"/>
    <x v="2"/>
    <x v="5"/>
    <x v="0"/>
    <x v="3"/>
    <x v="6"/>
    <n v="51"/>
    <n v="592.84"/>
    <n v="0.12"/>
    <n v="177.76"/>
    <x v="149"/>
    <n v="9065.76"/>
    <x v="149"/>
    <x v="149"/>
    <n v="0.61520422676741016"/>
    <n v="26266.61"/>
    <n v="340.04920000000129"/>
    <s v="Invoice"/>
    <x v="0"/>
  </r>
  <r>
    <s v="FIN-00151"/>
    <x v="142"/>
    <x v="0"/>
    <x v="6"/>
    <s v="Q3"/>
    <x v="0"/>
    <x v="0"/>
    <x v="0"/>
    <x v="0"/>
    <x v="0"/>
    <n v="41"/>
    <n v="152.91"/>
    <n v="0.08"/>
    <n v="92.87"/>
    <x v="150"/>
    <n v="3807.67"/>
    <x v="150"/>
    <x v="150"/>
    <n v="5.1833802111084487E-2"/>
    <n v="5752.3"/>
    <n v="15.465199999999641"/>
    <s v="Digital Wallet"/>
    <x v="3"/>
  </r>
  <r>
    <s v="FIN-00152"/>
    <x v="46"/>
    <x v="0"/>
    <x v="11"/>
    <s v="Q2"/>
    <x v="4"/>
    <x v="5"/>
    <x v="2"/>
    <x v="1"/>
    <x v="5"/>
    <n v="28"/>
    <n v="577.42999999999995"/>
    <n v="0.05"/>
    <n v="267.79000000000002"/>
    <x v="151"/>
    <n v="7498.1200000000008"/>
    <x v="151"/>
    <x v="151"/>
    <n v="0.41396861045813704"/>
    <n v="13527.6"/>
    <n v="1832.0379999999986"/>
    <s v="Bank Transfer"/>
    <x v="1"/>
  </r>
  <r>
    <s v="FIN-00153"/>
    <x v="127"/>
    <x v="1"/>
    <x v="7"/>
    <s v="Q1"/>
    <x v="3"/>
    <x v="6"/>
    <x v="0"/>
    <x v="1"/>
    <x v="3"/>
    <n v="38"/>
    <n v="1490.3"/>
    <n v="0"/>
    <n v="678.04"/>
    <x v="152"/>
    <n v="25765.519999999997"/>
    <x v="152"/>
    <x v="152"/>
    <n v="0.4874440681318139"/>
    <n v="60244.41"/>
    <n v="-3613.010000000002"/>
    <s v="Digital Wallet"/>
    <x v="1"/>
  </r>
  <r>
    <s v="FIN-00154"/>
    <x v="143"/>
    <x v="2"/>
    <x v="6"/>
    <s v="Q3"/>
    <x v="3"/>
    <x v="6"/>
    <x v="0"/>
    <x v="3"/>
    <x v="7"/>
    <n v="50"/>
    <n v="120.06"/>
    <n v="0.15"/>
    <n v="30.13"/>
    <x v="153"/>
    <n v="1506.5"/>
    <x v="153"/>
    <x v="153"/>
    <n v="0.25256979353460524"/>
    <n v="4635.5200000000004"/>
    <n v="467.02999999999975"/>
    <s v="Digital Wallet"/>
    <x v="1"/>
  </r>
  <r>
    <s v="FIN-00155"/>
    <x v="144"/>
    <x v="2"/>
    <x v="4"/>
    <s v="Q1"/>
    <x v="4"/>
    <x v="0"/>
    <x v="0"/>
    <x v="2"/>
    <x v="8"/>
    <n v="42"/>
    <n v="2179.65"/>
    <n v="0.08"/>
    <n v="811.97"/>
    <x v="154"/>
    <n v="34102.74"/>
    <x v="154"/>
    <x v="154"/>
    <n v="0.56212650054601154"/>
    <n v="83425.789999999994"/>
    <n v="795.88600000001315"/>
    <s v="Bank Transfer"/>
    <x v="0"/>
  </r>
  <r>
    <s v="FIN-00156"/>
    <x v="145"/>
    <x v="2"/>
    <x v="1"/>
    <s v="Q3"/>
    <x v="0"/>
    <x v="0"/>
    <x v="0"/>
    <x v="3"/>
    <x v="6"/>
    <n v="12"/>
    <n v="358.3"/>
    <n v="0"/>
    <n v="99.44"/>
    <x v="155"/>
    <n v="1193.28"/>
    <x v="155"/>
    <x v="155"/>
    <n v="0.27485114894408796"/>
    <n v="4509.37"/>
    <n v="-209.76999999999953"/>
    <s v="Credit Card"/>
    <x v="0"/>
  </r>
  <r>
    <s v="FIN-00157"/>
    <x v="22"/>
    <x v="1"/>
    <x v="7"/>
    <s v="Q1"/>
    <x v="3"/>
    <x v="6"/>
    <x v="1"/>
    <x v="0"/>
    <x v="0"/>
    <n v="10"/>
    <n v="148.03"/>
    <n v="0.05"/>
    <n v="90.15"/>
    <x v="156"/>
    <n v="901.5"/>
    <x v="156"/>
    <x v="156"/>
    <n v="-0.23307864337598719"/>
    <n v="1432.43"/>
    <n v="-26.145000000000209"/>
    <s v="Invoice"/>
    <x v="0"/>
  </r>
  <r>
    <s v="FIN-00158"/>
    <x v="70"/>
    <x v="2"/>
    <x v="5"/>
    <s v="Q2"/>
    <x v="4"/>
    <x v="0"/>
    <x v="2"/>
    <x v="2"/>
    <x v="4"/>
    <n v="21"/>
    <n v="2480.4499999999998"/>
    <n v="0.15"/>
    <n v="874.59"/>
    <x v="157"/>
    <n v="18366.39"/>
    <x v="157"/>
    <x v="157"/>
    <n v="0.52270045876400506"/>
    <n v="43502.45"/>
    <n v="773.5824999999968"/>
    <s v="Digital Wallet"/>
    <x v="0"/>
  </r>
  <r>
    <s v="FIN-00159"/>
    <x v="146"/>
    <x v="1"/>
    <x v="9"/>
    <s v="Q4"/>
    <x v="3"/>
    <x v="4"/>
    <x v="1"/>
    <x v="3"/>
    <x v="7"/>
    <n v="13"/>
    <n v="137.30000000000001"/>
    <n v="0.03"/>
    <n v="34.479999999999997"/>
    <x v="158"/>
    <n v="448.23999999999995"/>
    <x v="158"/>
    <x v="158"/>
    <n v="0.29048553356825563"/>
    <n v="1617.23"/>
    <n v="114.12300000000005"/>
    <s v="Bank Transfer"/>
    <x v="3"/>
  </r>
  <r>
    <s v="FIN-00160"/>
    <x v="147"/>
    <x v="2"/>
    <x v="6"/>
    <s v="Q3"/>
    <x v="0"/>
    <x v="5"/>
    <x v="3"/>
    <x v="0"/>
    <x v="1"/>
    <n v="38"/>
    <n v="607.86"/>
    <n v="0.05"/>
    <n v="412.09"/>
    <x v="159"/>
    <n v="15659.419999999998"/>
    <x v="159"/>
    <x v="159"/>
    <n v="0.22016869863513738"/>
    <n v="21264.78"/>
    <n v="678.96600000000035"/>
    <s v="Bank Transfer"/>
    <x v="0"/>
  </r>
  <r>
    <s v="FIN-00161"/>
    <x v="148"/>
    <x v="0"/>
    <x v="4"/>
    <s v="Q1"/>
    <x v="1"/>
    <x v="1"/>
    <x v="1"/>
    <x v="1"/>
    <x v="3"/>
    <n v="18"/>
    <n v="1363.26"/>
    <n v="0.03"/>
    <n v="620.32000000000005"/>
    <x v="160"/>
    <n v="11165.76"/>
    <x v="160"/>
    <x v="160"/>
    <n v="0.44773493643084744"/>
    <n v="22678.21"/>
    <n v="1124.3096000000005"/>
    <s v="Credit Card"/>
    <x v="0"/>
  </r>
  <r>
    <s v="FIN-00162"/>
    <x v="149"/>
    <x v="1"/>
    <x v="6"/>
    <s v="Q3"/>
    <x v="0"/>
    <x v="5"/>
    <x v="3"/>
    <x v="0"/>
    <x v="1"/>
    <n v="82"/>
    <n v="1044.83"/>
    <n v="0.05"/>
    <n v="691.99"/>
    <x v="161"/>
    <n v="56743.18"/>
    <x v="161"/>
    <x v="161"/>
    <n v="0.28474043913046909"/>
    <n v="84297.4"/>
    <n v="-2905.1429999999964"/>
    <s v="Invoice"/>
    <x v="0"/>
  </r>
  <r>
    <s v="FIN-00163"/>
    <x v="150"/>
    <x v="0"/>
    <x v="5"/>
    <s v="Q2"/>
    <x v="3"/>
    <x v="6"/>
    <x v="1"/>
    <x v="3"/>
    <x v="7"/>
    <n v="12"/>
    <n v="328.58"/>
    <n v="0.05"/>
    <n v="79.61"/>
    <x v="162"/>
    <n v="955.31999999999994"/>
    <x v="162"/>
    <x v="162"/>
    <n v="0.40193741704068442"/>
    <n v="3962.7"/>
    <n v="-216.88799999999992"/>
    <s v="Credit Card"/>
    <x v="0"/>
  </r>
  <r>
    <s v="FIN-00164"/>
    <x v="151"/>
    <x v="2"/>
    <x v="1"/>
    <s v="Q3"/>
    <x v="1"/>
    <x v="1"/>
    <x v="0"/>
    <x v="2"/>
    <x v="4"/>
    <n v="22"/>
    <n v="1651.24"/>
    <n v="0.05"/>
    <n v="577.01"/>
    <x v="163"/>
    <n v="12694.22"/>
    <x v="163"/>
    <x v="163"/>
    <n v="0.52895541804801705"/>
    <n v="35791.480000000003"/>
    <n v="-1280.5640000000058"/>
    <s v="Invoice"/>
    <x v="0"/>
  </r>
  <r>
    <s v="FIN-00165"/>
    <x v="152"/>
    <x v="2"/>
    <x v="11"/>
    <s v="Q2"/>
    <x v="3"/>
    <x v="4"/>
    <x v="2"/>
    <x v="3"/>
    <x v="7"/>
    <n v="28"/>
    <n v="142.06"/>
    <n v="0.05"/>
    <n v="35.68"/>
    <x v="164"/>
    <n v="999.04"/>
    <x v="164"/>
    <x v="164"/>
    <n v="0.39112881457480114"/>
    <n v="3492.26"/>
    <n v="286.53600000000006"/>
    <s v="Credit Card"/>
    <x v="1"/>
  </r>
  <r>
    <s v="FIN-00166"/>
    <x v="153"/>
    <x v="2"/>
    <x v="2"/>
    <s v="Q2"/>
    <x v="0"/>
    <x v="0"/>
    <x v="0"/>
    <x v="3"/>
    <x v="6"/>
    <n v="22"/>
    <n v="629.15"/>
    <n v="0"/>
    <n v="177.22"/>
    <x v="165"/>
    <n v="3898.84"/>
    <x v="165"/>
    <x v="165"/>
    <n v="0.61920267604921508"/>
    <n v="13695.17"/>
    <n v="146.1299999999992"/>
    <s v="Credit Card"/>
    <x v="1"/>
  </r>
  <r>
    <s v="FIN-00167"/>
    <x v="28"/>
    <x v="0"/>
    <x v="8"/>
    <s v="Q4"/>
    <x v="1"/>
    <x v="2"/>
    <x v="2"/>
    <x v="1"/>
    <x v="3"/>
    <n v="16"/>
    <n v="1172.55"/>
    <n v="0"/>
    <n v="554.80999999999995"/>
    <x v="166"/>
    <n v="8876.9599999999991"/>
    <x v="166"/>
    <x v="166"/>
    <n v="0.44505085070999106"/>
    <n v="20910.689999999999"/>
    <n v="-2149.8899999999994"/>
    <s v="Credit Card"/>
    <x v="1"/>
  </r>
  <r>
    <s v="FIN-00168"/>
    <x v="48"/>
    <x v="0"/>
    <x v="9"/>
    <s v="Q4"/>
    <x v="3"/>
    <x v="7"/>
    <x v="1"/>
    <x v="1"/>
    <x v="5"/>
    <n v="7"/>
    <n v="389.34"/>
    <n v="0.1"/>
    <n v="185.86"/>
    <x v="167"/>
    <n v="1301.02"/>
    <x v="167"/>
    <x v="167"/>
    <n v="-6.3733416176011526E-2"/>
    <n v="2626.47"/>
    <n v="-173.62800000000016"/>
    <s v="Credit Card"/>
    <x v="1"/>
  </r>
  <r>
    <s v="FIN-00169"/>
    <x v="154"/>
    <x v="0"/>
    <x v="7"/>
    <s v="Q1"/>
    <x v="3"/>
    <x v="4"/>
    <x v="1"/>
    <x v="0"/>
    <x v="1"/>
    <n v="3"/>
    <n v="894.63"/>
    <n v="0.1"/>
    <n v="650.36"/>
    <x v="168"/>
    <n v="1951.08"/>
    <x v="168"/>
    <x v="168"/>
    <n v="-0.20111314381571371"/>
    <n v="2179.85"/>
    <n v="235.65099999999984"/>
    <s v="Digital Wallet"/>
    <x v="1"/>
  </r>
  <r>
    <s v="FIN-00170"/>
    <x v="155"/>
    <x v="0"/>
    <x v="2"/>
    <s v="Q2"/>
    <x v="0"/>
    <x v="0"/>
    <x v="0"/>
    <x v="1"/>
    <x v="2"/>
    <n v="49"/>
    <n v="1091.73"/>
    <n v="0.12"/>
    <n v="473.7"/>
    <x v="169"/>
    <n v="23211.3"/>
    <x v="169"/>
    <x v="169"/>
    <n v="0.43352236285732404"/>
    <n v="42503.76"/>
    <n v="4571.6376000000018"/>
    <s v="Credit Card"/>
    <x v="0"/>
  </r>
  <r>
    <s v="FIN-00171"/>
    <x v="156"/>
    <x v="2"/>
    <x v="6"/>
    <s v="Q3"/>
    <x v="1"/>
    <x v="2"/>
    <x v="1"/>
    <x v="1"/>
    <x v="5"/>
    <n v="18"/>
    <n v="855.35"/>
    <n v="0.1"/>
    <n v="406.93"/>
    <x v="170"/>
    <n v="7324.74"/>
    <x v="170"/>
    <x v="170"/>
    <n v="0.32662825917049348"/>
    <n v="13239.72"/>
    <n v="616.95000000000255"/>
    <s v="Bank Transfer"/>
    <x v="1"/>
  </r>
  <r>
    <s v="FIN-00172"/>
    <x v="157"/>
    <x v="2"/>
    <x v="7"/>
    <s v="Q1"/>
    <x v="3"/>
    <x v="7"/>
    <x v="1"/>
    <x v="0"/>
    <x v="1"/>
    <n v="18"/>
    <n v="890.07"/>
    <n v="0.05"/>
    <n v="655"/>
    <x v="171"/>
    <n v="11790"/>
    <x v="171"/>
    <x v="171"/>
    <n v="0.18904663323345947"/>
    <n v="17004.53"/>
    <n v="-1784.3329999999987"/>
    <s v="Credit Card"/>
    <x v="1"/>
  </r>
  <r>
    <s v="FIN-00173"/>
    <x v="85"/>
    <x v="2"/>
    <x v="3"/>
    <s v="Q3"/>
    <x v="2"/>
    <x v="0"/>
    <x v="1"/>
    <x v="0"/>
    <x v="0"/>
    <n v="13"/>
    <n v="188.12"/>
    <n v="0.2"/>
    <n v="112.18"/>
    <x v="172"/>
    <n v="1458.3400000000001"/>
    <x v="172"/>
    <x v="172"/>
    <n v="-0.18996262614697657"/>
    <n v="2089.59"/>
    <n v="-133.14200000000005"/>
    <s v="Digital Wallet"/>
    <x v="1"/>
  </r>
  <r>
    <s v="FIN-00174"/>
    <x v="158"/>
    <x v="1"/>
    <x v="9"/>
    <s v="Q4"/>
    <x v="1"/>
    <x v="2"/>
    <x v="2"/>
    <x v="3"/>
    <x v="6"/>
    <n v="12"/>
    <n v="597.48"/>
    <n v="0.12"/>
    <n v="171.57"/>
    <x v="173"/>
    <n v="2058.84"/>
    <x v="173"/>
    <x v="173"/>
    <n v="0.54290184177586265"/>
    <n v="5785.79"/>
    <n v="523.59880000000067"/>
    <s v="Bank Transfer"/>
    <x v="3"/>
  </r>
  <r>
    <s v="FIN-00175"/>
    <x v="117"/>
    <x v="1"/>
    <x v="8"/>
    <s v="Q4"/>
    <x v="2"/>
    <x v="0"/>
    <x v="1"/>
    <x v="2"/>
    <x v="8"/>
    <n v="9"/>
    <n v="1583.84"/>
    <n v="0"/>
    <n v="541.94000000000005"/>
    <x v="174"/>
    <n v="4877.4600000000009"/>
    <x v="174"/>
    <x v="174"/>
    <n v="0.52677248543623922"/>
    <n v="14449.51"/>
    <n v="-194.95000000000073"/>
    <s v="Digital Wallet"/>
    <x v="0"/>
  </r>
  <r>
    <s v="FIN-00176"/>
    <x v="159"/>
    <x v="1"/>
    <x v="11"/>
    <s v="Q2"/>
    <x v="2"/>
    <x v="0"/>
    <x v="2"/>
    <x v="2"/>
    <x v="8"/>
    <n v="16"/>
    <n v="923.45"/>
    <n v="0.08"/>
    <n v="315.87"/>
    <x v="175"/>
    <n v="5053.92"/>
    <x v="175"/>
    <x v="175"/>
    <n v="0.3831430516941432"/>
    <n v="14915.12"/>
    <n v="-1321.9359999999997"/>
    <s v="Bank Transfer"/>
    <x v="1"/>
  </r>
  <r>
    <s v="FIN-00177"/>
    <x v="160"/>
    <x v="1"/>
    <x v="5"/>
    <s v="Q2"/>
    <x v="3"/>
    <x v="7"/>
    <x v="1"/>
    <x v="2"/>
    <x v="8"/>
    <n v="3"/>
    <n v="1836.94"/>
    <n v="0.03"/>
    <n v="643.52"/>
    <x v="176"/>
    <n v="1930.56"/>
    <x v="176"/>
    <x v="176"/>
    <n v="0.32912485529404817"/>
    <n v="5708.13"/>
    <n v="-362.63460000000032"/>
    <s v="Invoice"/>
    <x v="0"/>
  </r>
  <r>
    <s v="FIN-00178"/>
    <x v="161"/>
    <x v="1"/>
    <x v="3"/>
    <s v="Q3"/>
    <x v="3"/>
    <x v="4"/>
    <x v="2"/>
    <x v="3"/>
    <x v="6"/>
    <n v="3"/>
    <n v="310.97000000000003"/>
    <n v="0.15"/>
    <n v="85.32"/>
    <x v="177"/>
    <n v="255.95999999999998"/>
    <x v="177"/>
    <x v="177"/>
    <n v="-1.0596905192922585"/>
    <n v="850.84"/>
    <n v="-57.866499999999974"/>
    <s v="Invoice"/>
    <x v="1"/>
  </r>
  <r>
    <s v="FIN-00179"/>
    <x v="162"/>
    <x v="0"/>
    <x v="10"/>
    <s v="Q1"/>
    <x v="1"/>
    <x v="3"/>
    <x v="1"/>
    <x v="0"/>
    <x v="1"/>
    <n v="13"/>
    <n v="654.22"/>
    <n v="0.2"/>
    <n v="444.58"/>
    <x v="178"/>
    <n v="5779.54"/>
    <x v="178"/>
    <x v="178"/>
    <n v="1.6987052109029552E-2"/>
    <n v="6789.2"/>
    <n v="14.688000000001011"/>
    <s v="Bank Transfer"/>
    <x v="1"/>
  </r>
  <r>
    <s v="FIN-00180"/>
    <x v="163"/>
    <x v="1"/>
    <x v="0"/>
    <s v="Q4"/>
    <x v="3"/>
    <x v="6"/>
    <x v="1"/>
    <x v="0"/>
    <x v="0"/>
    <n v="18"/>
    <n v="256.33999999999997"/>
    <n v="0"/>
    <n v="152.72999999999999"/>
    <x v="179"/>
    <n v="2749.14"/>
    <x v="179"/>
    <x v="179"/>
    <n v="0.17276750496302656"/>
    <n v="4292.59"/>
    <n v="321.52999999999975"/>
    <s v="Invoice"/>
    <x v="3"/>
  </r>
  <r>
    <s v="FIN-00181"/>
    <x v="38"/>
    <x v="1"/>
    <x v="10"/>
    <s v="Q1"/>
    <x v="3"/>
    <x v="4"/>
    <x v="2"/>
    <x v="2"/>
    <x v="4"/>
    <n v="7"/>
    <n v="1781.17"/>
    <n v="0.1"/>
    <n v="589.75"/>
    <x v="180"/>
    <n v="4128.25"/>
    <x v="180"/>
    <x v="180"/>
    <n v="0.48651283341402762"/>
    <n v="12542.89"/>
    <n v="-1321.5189999999984"/>
    <s v="Digital Wallet"/>
    <x v="1"/>
  </r>
  <r>
    <s v="FIN-00182"/>
    <x v="164"/>
    <x v="0"/>
    <x v="6"/>
    <s v="Q3"/>
    <x v="1"/>
    <x v="1"/>
    <x v="2"/>
    <x v="1"/>
    <x v="2"/>
    <n v="28"/>
    <n v="991.14"/>
    <n v="0.08"/>
    <n v="433.76"/>
    <x v="181"/>
    <n v="12145.279999999999"/>
    <x v="181"/>
    <x v="181"/>
    <n v="0.47565045871640127"/>
    <n v="27179.82"/>
    <n v="-1648.0535999999993"/>
    <s v="Invoice"/>
    <x v="0"/>
  </r>
  <r>
    <s v="FIN-00183"/>
    <x v="165"/>
    <x v="0"/>
    <x v="3"/>
    <s v="Q3"/>
    <x v="0"/>
    <x v="5"/>
    <x v="3"/>
    <x v="2"/>
    <x v="8"/>
    <n v="24"/>
    <n v="1101.29"/>
    <n v="0.05"/>
    <n v="406.9"/>
    <x v="182"/>
    <n v="9765.5999999999985"/>
    <x v="182"/>
    <x v="182"/>
    <n v="0.45628077630810315"/>
    <n v="25594.639999999999"/>
    <n v="-485.22800000000279"/>
    <s v="Bank Transfer"/>
    <x v="1"/>
  </r>
  <r>
    <s v="FIN-00184"/>
    <x v="166"/>
    <x v="0"/>
    <x v="7"/>
    <s v="Q1"/>
    <x v="3"/>
    <x v="4"/>
    <x v="2"/>
    <x v="0"/>
    <x v="1"/>
    <n v="18"/>
    <n v="1098.51"/>
    <n v="0"/>
    <n v="757.94"/>
    <x v="183"/>
    <n v="13642.920000000002"/>
    <x v="183"/>
    <x v="183"/>
    <n v="0.24085503697432575"/>
    <n v="17951.21"/>
    <n v="1821.9700000000012"/>
    <s v="Bank Transfer"/>
    <x v="1"/>
  </r>
  <r>
    <s v="FIN-00185"/>
    <x v="167"/>
    <x v="1"/>
    <x v="9"/>
    <s v="Q4"/>
    <x v="3"/>
    <x v="7"/>
    <x v="2"/>
    <x v="2"/>
    <x v="8"/>
    <n v="26"/>
    <n v="1085.48"/>
    <n v="0.1"/>
    <n v="382.28"/>
    <x v="184"/>
    <n v="9939.2799999999988"/>
    <x v="184"/>
    <x v="184"/>
    <n v="0.52609015539700588"/>
    <n v="27291.14"/>
    <n v="-1890.9079999999994"/>
    <s v="Credit Card"/>
    <x v="0"/>
  </r>
  <r>
    <s v="FIN-00186"/>
    <x v="167"/>
    <x v="1"/>
    <x v="9"/>
    <s v="Q4"/>
    <x v="0"/>
    <x v="0"/>
    <x v="3"/>
    <x v="0"/>
    <x v="0"/>
    <n v="54"/>
    <n v="230.38"/>
    <n v="0.1"/>
    <n v="140.97"/>
    <x v="185"/>
    <n v="7612.38"/>
    <x v="185"/>
    <x v="185"/>
    <n v="0.21446656213370152"/>
    <n v="10941.32"/>
    <n v="255.14800000000105"/>
    <s v="Bank Transfer"/>
    <x v="0"/>
  </r>
  <r>
    <s v="FIN-00187"/>
    <x v="168"/>
    <x v="0"/>
    <x v="8"/>
    <s v="Q4"/>
    <x v="3"/>
    <x v="6"/>
    <x v="1"/>
    <x v="0"/>
    <x v="1"/>
    <n v="13"/>
    <n v="834.93"/>
    <n v="0"/>
    <n v="562.03"/>
    <x v="186"/>
    <n v="7306.3899999999994"/>
    <x v="186"/>
    <x v="186"/>
    <n v="0.26774146888407968"/>
    <n v="11384.88"/>
    <n v="-530.78999999999905"/>
    <s v="Credit Card"/>
    <x v="1"/>
  </r>
  <r>
    <s v="FIN-00188"/>
    <x v="169"/>
    <x v="2"/>
    <x v="10"/>
    <s v="Q1"/>
    <x v="1"/>
    <x v="3"/>
    <x v="1"/>
    <x v="0"/>
    <x v="1"/>
    <n v="16"/>
    <n v="524.07000000000005"/>
    <n v="0.08"/>
    <n v="380.43"/>
    <x v="187"/>
    <n v="6086.88"/>
    <x v="187"/>
    <x v="187"/>
    <n v="0.1013052832305012"/>
    <n v="7920.39"/>
    <n v="-206.07959999999912"/>
    <s v="Credit Card"/>
    <x v="1"/>
  </r>
  <r>
    <s v="FIN-00189"/>
    <x v="170"/>
    <x v="2"/>
    <x v="2"/>
    <s v="Q2"/>
    <x v="3"/>
    <x v="4"/>
    <x v="1"/>
    <x v="2"/>
    <x v="4"/>
    <n v="11"/>
    <n v="2745.85"/>
    <n v="0"/>
    <n v="901.06"/>
    <x v="188"/>
    <n v="9911.66"/>
    <x v="188"/>
    <x v="188"/>
    <n v="0.62329300249798458"/>
    <n v="31606.58"/>
    <n v="-1402.2300000000032"/>
    <s v="Digital Wallet"/>
    <x v="1"/>
  </r>
  <r>
    <s v="FIN-00190"/>
    <x v="7"/>
    <x v="1"/>
    <x v="2"/>
    <s v="Q2"/>
    <x v="1"/>
    <x v="2"/>
    <x v="2"/>
    <x v="3"/>
    <x v="6"/>
    <n v="18"/>
    <n v="499.71"/>
    <n v="0.05"/>
    <n v="134.66999999999999"/>
    <x v="189"/>
    <n v="2424.06"/>
    <x v="189"/>
    <x v="189"/>
    <n v="0.52850548054713842"/>
    <n v="8789.93"/>
    <n v="-244.88900000000103"/>
    <s v="Invoice"/>
    <x v="2"/>
  </r>
  <r>
    <s v="FIN-00191"/>
    <x v="171"/>
    <x v="0"/>
    <x v="2"/>
    <s v="Q2"/>
    <x v="4"/>
    <x v="0"/>
    <x v="0"/>
    <x v="3"/>
    <x v="7"/>
    <n v="34"/>
    <n v="271.17"/>
    <n v="0.1"/>
    <n v="69.02"/>
    <x v="190"/>
    <n v="2346.6799999999998"/>
    <x v="190"/>
    <x v="190"/>
    <n v="0.56090299575718972"/>
    <n v="8428.0400000000009"/>
    <n v="-130.23799999999937"/>
    <s v="Bank Transfer"/>
    <x v="1"/>
  </r>
  <r>
    <s v="FIN-00192"/>
    <x v="33"/>
    <x v="1"/>
    <x v="0"/>
    <s v="Q4"/>
    <x v="4"/>
    <x v="5"/>
    <x v="1"/>
    <x v="3"/>
    <x v="7"/>
    <n v="4"/>
    <n v="237.43"/>
    <n v="0.1"/>
    <n v="57.7"/>
    <x v="191"/>
    <n v="230.8"/>
    <x v="191"/>
    <x v="191"/>
    <n v="-0.46911136381717178"/>
    <n v="955.45"/>
    <n v="-100.702"/>
    <s v="Credit Card"/>
    <x v="3"/>
  </r>
  <r>
    <s v="FIN-00193"/>
    <x v="172"/>
    <x v="0"/>
    <x v="10"/>
    <s v="Q1"/>
    <x v="1"/>
    <x v="3"/>
    <x v="3"/>
    <x v="1"/>
    <x v="5"/>
    <n v="43"/>
    <n v="798.04"/>
    <n v="0.05"/>
    <n v="416.16"/>
    <x v="192"/>
    <n v="17894.88"/>
    <x v="192"/>
    <x v="192"/>
    <n v="0.36663061955892301"/>
    <n v="31415.200000000001"/>
    <n v="1184.7340000000004"/>
    <s v="Credit Card"/>
    <x v="1"/>
  </r>
  <r>
    <s v="FIN-00194"/>
    <x v="173"/>
    <x v="1"/>
    <x v="11"/>
    <s v="Q2"/>
    <x v="4"/>
    <x v="0"/>
    <x v="0"/>
    <x v="2"/>
    <x v="8"/>
    <n v="16"/>
    <n v="1215.3699999999999"/>
    <n v="0.12"/>
    <n v="453.99"/>
    <x v="193"/>
    <n v="7263.84"/>
    <x v="193"/>
    <x v="193"/>
    <n v="0.31520456359342869"/>
    <n v="17400.2"/>
    <n v="-287.79040000000168"/>
    <s v="Invoice"/>
    <x v="1"/>
  </r>
  <r>
    <s v="FIN-00195"/>
    <x v="174"/>
    <x v="1"/>
    <x v="5"/>
    <s v="Q2"/>
    <x v="2"/>
    <x v="5"/>
    <x v="1"/>
    <x v="2"/>
    <x v="4"/>
    <n v="14"/>
    <n v="1511.85"/>
    <n v="0.15"/>
    <n v="512.38"/>
    <x v="194"/>
    <n v="7173.32"/>
    <x v="194"/>
    <x v="194"/>
    <n v="0.45817731795565736"/>
    <n v="16379.98"/>
    <n v="1611.0349999999999"/>
    <s v="Bank Transfer"/>
    <x v="0"/>
  </r>
  <r>
    <s v="FIN-00196"/>
    <x v="175"/>
    <x v="0"/>
    <x v="9"/>
    <s v="Q4"/>
    <x v="2"/>
    <x v="0"/>
    <x v="0"/>
    <x v="3"/>
    <x v="7"/>
    <n v="48"/>
    <n v="135.54"/>
    <n v="0.05"/>
    <n v="34.369999999999997"/>
    <x v="195"/>
    <n v="1649.7599999999998"/>
    <x v="195"/>
    <x v="195"/>
    <n v="0.45608080996352468"/>
    <n v="6378.84"/>
    <n v="-198.21600000000035"/>
    <s v="Credit Card"/>
    <x v="1"/>
  </r>
  <r>
    <s v="FIN-00197"/>
    <x v="176"/>
    <x v="2"/>
    <x v="7"/>
    <s v="Q1"/>
    <x v="2"/>
    <x v="5"/>
    <x v="2"/>
    <x v="3"/>
    <x v="7"/>
    <n v="30"/>
    <n v="245.49"/>
    <n v="0.12"/>
    <n v="66.239999999999995"/>
    <x v="196"/>
    <n v="1987.1999999999998"/>
    <x v="196"/>
    <x v="196"/>
    <n v="0.46332751935831495"/>
    <n v="6416.31"/>
    <n v="64.626000000000204"/>
    <s v="Invoice"/>
    <x v="2"/>
  </r>
  <r>
    <s v="FIN-00198"/>
    <x v="177"/>
    <x v="2"/>
    <x v="10"/>
    <s v="Q1"/>
    <x v="1"/>
    <x v="2"/>
    <x v="1"/>
    <x v="3"/>
    <x v="6"/>
    <n v="11"/>
    <n v="472.62"/>
    <n v="0.12"/>
    <n v="136.25"/>
    <x v="197"/>
    <n v="1498.75"/>
    <x v="197"/>
    <x v="197"/>
    <n v="0.44220734005723672"/>
    <n v="4647.59"/>
    <n v="-72.628400000000511"/>
    <s v="Digital Wallet"/>
    <x v="3"/>
  </r>
  <r>
    <s v="FIN-00199"/>
    <x v="178"/>
    <x v="2"/>
    <x v="6"/>
    <s v="Q3"/>
    <x v="0"/>
    <x v="0"/>
    <x v="1"/>
    <x v="3"/>
    <x v="6"/>
    <n v="6"/>
    <n v="305.91000000000003"/>
    <n v="0.08"/>
    <n v="84.55"/>
    <x v="198"/>
    <n v="507.29999999999995"/>
    <x v="198"/>
    <x v="198"/>
    <n v="-0.10641024001091537"/>
    <n v="1567.98"/>
    <n v="120.64319999999998"/>
    <s v="Bank Transfer"/>
    <x v="2"/>
  </r>
  <r>
    <s v="FIN-00200"/>
    <x v="179"/>
    <x v="1"/>
    <x v="8"/>
    <s v="Q4"/>
    <x v="4"/>
    <x v="5"/>
    <x v="1"/>
    <x v="2"/>
    <x v="8"/>
    <n v="6"/>
    <n v="1056.5999999999999"/>
    <n v="0"/>
    <n v="386.11"/>
    <x v="199"/>
    <n v="2316.66"/>
    <x v="199"/>
    <x v="199"/>
    <n v="0.26450249227080569"/>
    <n v="6727.94"/>
    <n v="-388.34000000000015"/>
    <s v="Digital Wallet"/>
    <x v="3"/>
  </r>
  <r>
    <s v="FIN-00201"/>
    <x v="180"/>
    <x v="0"/>
    <x v="9"/>
    <s v="Q4"/>
    <x v="0"/>
    <x v="0"/>
    <x v="1"/>
    <x v="1"/>
    <x v="3"/>
    <n v="17"/>
    <n v="1215.58"/>
    <n v="0.1"/>
    <n v="539.4"/>
    <x v="200"/>
    <n v="9169.7999999999993"/>
    <x v="200"/>
    <x v="200"/>
    <n v="0.41433320998921741"/>
    <n v="20013.82"/>
    <n v="-1415.4459999999999"/>
    <s v="Digital Wallet"/>
    <x v="3"/>
  </r>
  <r>
    <s v="FIN-00202"/>
    <x v="181"/>
    <x v="0"/>
    <x v="2"/>
    <s v="Q2"/>
    <x v="0"/>
    <x v="0"/>
    <x v="2"/>
    <x v="1"/>
    <x v="3"/>
    <n v="12"/>
    <n v="1019.35"/>
    <n v="0.03"/>
    <n v="496.4"/>
    <x v="201"/>
    <n v="5956.7999999999993"/>
    <x v="201"/>
    <x v="201"/>
    <n v="0.30659521759115754"/>
    <n v="10820.56"/>
    <n v="1044.6740000000009"/>
    <s v="Bank Transfer"/>
    <x v="0"/>
  </r>
  <r>
    <s v="FIN-00203"/>
    <x v="182"/>
    <x v="0"/>
    <x v="6"/>
    <s v="Q3"/>
    <x v="0"/>
    <x v="0"/>
    <x v="2"/>
    <x v="0"/>
    <x v="0"/>
    <n v="22"/>
    <n v="303.98"/>
    <n v="0.1"/>
    <n v="188.52"/>
    <x v="202"/>
    <n v="4147.4400000000005"/>
    <x v="202"/>
    <x v="202"/>
    <n v="0.20175503305972409"/>
    <n v="5441.67"/>
    <n v="577.13400000000001"/>
    <s v="Credit Card"/>
    <x v="1"/>
  </r>
  <r>
    <s v="FIN-00204"/>
    <x v="183"/>
    <x v="0"/>
    <x v="4"/>
    <s v="Q1"/>
    <x v="2"/>
    <x v="5"/>
    <x v="1"/>
    <x v="0"/>
    <x v="0"/>
    <n v="3"/>
    <n v="175.39"/>
    <n v="0.05"/>
    <n v="105.53"/>
    <x v="203"/>
    <n v="316.59000000000003"/>
    <x v="203"/>
    <x v="203"/>
    <n v="-1.4850283528537409"/>
    <n v="474.06"/>
    <n v="25.801499999999919"/>
    <s v="Credit Card"/>
    <x v="2"/>
  </r>
  <r>
    <s v="FIN-00205"/>
    <x v="184"/>
    <x v="0"/>
    <x v="8"/>
    <s v="Q4"/>
    <x v="2"/>
    <x v="0"/>
    <x v="2"/>
    <x v="0"/>
    <x v="1"/>
    <n v="4"/>
    <n v="642.1"/>
    <n v="0.12"/>
    <n v="463.32"/>
    <x v="204"/>
    <n v="1853.28"/>
    <x v="204"/>
    <x v="204"/>
    <n v="-0.16552487576276703"/>
    <n v="2198.29"/>
    <n v="61.902000000000044"/>
    <s v="Bank Transfer"/>
    <x v="1"/>
  </r>
  <r>
    <s v="FIN-00206"/>
    <x v="185"/>
    <x v="0"/>
    <x v="1"/>
    <s v="Q3"/>
    <x v="0"/>
    <x v="0"/>
    <x v="3"/>
    <x v="2"/>
    <x v="4"/>
    <n v="84"/>
    <n v="2089.73"/>
    <n v="0.08"/>
    <n v="689.24"/>
    <x v="205"/>
    <n v="57896.160000000003"/>
    <x v="205"/>
    <x v="205"/>
    <n v="0.62413987942353477"/>
    <n v="160370.9"/>
    <n v="1123.4344000000274"/>
    <s v="Credit Card"/>
    <x v="0"/>
  </r>
  <r>
    <s v="FIN-00207"/>
    <x v="186"/>
    <x v="1"/>
    <x v="10"/>
    <s v="Q1"/>
    <x v="0"/>
    <x v="5"/>
    <x v="1"/>
    <x v="1"/>
    <x v="2"/>
    <n v="17"/>
    <n v="854.63"/>
    <n v="0.12"/>
    <n v="355.65"/>
    <x v="206"/>
    <n v="6046.0499999999993"/>
    <x v="206"/>
    <x v="206"/>
    <n v="0.42024509339845662"/>
    <n v="13216.5"/>
    <n v="-431.23520000000099"/>
    <s v="Bank Transfer"/>
    <x v="0"/>
  </r>
  <r>
    <s v="FIN-00208"/>
    <x v="187"/>
    <x v="1"/>
    <x v="8"/>
    <s v="Q4"/>
    <x v="0"/>
    <x v="0"/>
    <x v="3"/>
    <x v="0"/>
    <x v="1"/>
    <n v="20"/>
    <n v="703.98"/>
    <n v="0.05"/>
    <n v="475.12"/>
    <x v="207"/>
    <n v="9502.4"/>
    <x v="207"/>
    <x v="207"/>
    <n v="0.1342614398435362"/>
    <n v="12536.61"/>
    <n v="839.0099999999984"/>
    <s v="Bank Transfer"/>
    <x v="0"/>
  </r>
  <r>
    <s v="FIN-00209"/>
    <x v="188"/>
    <x v="0"/>
    <x v="10"/>
    <s v="Q1"/>
    <x v="0"/>
    <x v="5"/>
    <x v="2"/>
    <x v="1"/>
    <x v="2"/>
    <n v="24"/>
    <n v="966.26"/>
    <n v="0.12"/>
    <n v="396.98"/>
    <x v="208"/>
    <n v="9527.52"/>
    <x v="208"/>
    <x v="208"/>
    <n v="0.42528330099998179"/>
    <n v="21394.31"/>
    <n v="-986.89880000000267"/>
    <s v="Bank Transfer"/>
    <x v="1"/>
  </r>
  <r>
    <s v="FIN-00210"/>
    <x v="189"/>
    <x v="1"/>
    <x v="9"/>
    <s v="Q4"/>
    <x v="1"/>
    <x v="1"/>
    <x v="0"/>
    <x v="2"/>
    <x v="4"/>
    <n v="55"/>
    <n v="2055.3000000000002"/>
    <n v="0.12"/>
    <n v="639.45000000000005"/>
    <x v="209"/>
    <n v="35169.75"/>
    <x v="209"/>
    <x v="209"/>
    <n v="0.5992969999352612"/>
    <n v="105956.75"/>
    <n v="-6480.2299999999814"/>
    <s v="Credit Card"/>
    <x v="1"/>
  </r>
  <r>
    <s v="FIN-00211"/>
    <x v="190"/>
    <x v="0"/>
    <x v="10"/>
    <s v="Q1"/>
    <x v="2"/>
    <x v="0"/>
    <x v="1"/>
    <x v="1"/>
    <x v="2"/>
    <n v="12"/>
    <n v="818.64"/>
    <n v="0"/>
    <n v="367.62"/>
    <x v="210"/>
    <n v="4411.4400000000005"/>
    <x v="210"/>
    <x v="210"/>
    <n v="0.44097324017068956"/>
    <n v="9015.73"/>
    <n v="807.95000000000073"/>
    <s v="Credit Card"/>
    <x v="2"/>
  </r>
  <r>
    <s v="FIN-00212"/>
    <x v="191"/>
    <x v="0"/>
    <x v="8"/>
    <s v="Q4"/>
    <x v="0"/>
    <x v="0"/>
    <x v="0"/>
    <x v="1"/>
    <x v="3"/>
    <n v="8"/>
    <n v="1401.08"/>
    <n v="0.05"/>
    <n v="658.37"/>
    <x v="211"/>
    <n v="5266.96"/>
    <x v="211"/>
    <x v="211"/>
    <n v="0.27837247356550504"/>
    <n v="9753.9699999999993"/>
    <n v="894.23799999999937"/>
    <s v="Credit Card"/>
    <x v="1"/>
  </r>
  <r>
    <s v="FIN-00213"/>
    <x v="192"/>
    <x v="2"/>
    <x v="6"/>
    <s v="Q3"/>
    <x v="3"/>
    <x v="7"/>
    <x v="1"/>
    <x v="3"/>
    <x v="7"/>
    <n v="3"/>
    <n v="167.81"/>
    <n v="0.1"/>
    <n v="42.04"/>
    <x v="212"/>
    <n v="126.12"/>
    <x v="212"/>
    <x v="212"/>
    <n v="-1.7732201541867239"/>
    <n v="404.44"/>
    <n v="48.646999999999991"/>
    <s v="Bank Transfer"/>
    <x v="3"/>
  </r>
  <r>
    <s v="FIN-00214"/>
    <x v="193"/>
    <x v="1"/>
    <x v="7"/>
    <s v="Q1"/>
    <x v="3"/>
    <x v="7"/>
    <x v="0"/>
    <x v="2"/>
    <x v="8"/>
    <n v="43"/>
    <n v="1521.87"/>
    <n v="0.08"/>
    <n v="539.26"/>
    <x v="213"/>
    <n v="23188.18"/>
    <x v="213"/>
    <x v="213"/>
    <n v="0.56574382443641402"/>
    <n v="64316.09"/>
    <n v="-4110.9127999999982"/>
    <s v="Bank Transfer"/>
    <x v="1"/>
  </r>
  <r>
    <s v="FIN-00215"/>
    <x v="194"/>
    <x v="0"/>
    <x v="1"/>
    <s v="Q3"/>
    <x v="3"/>
    <x v="7"/>
    <x v="0"/>
    <x v="0"/>
    <x v="0"/>
    <n v="34"/>
    <n v="121.28"/>
    <n v="0"/>
    <n v="72.459999999999994"/>
    <x v="214"/>
    <n v="2463.64"/>
    <x v="214"/>
    <x v="214"/>
    <n v="2.2364387707589747E-2"/>
    <n v="4314.9799999999996"/>
    <n v="-191.45999999999913"/>
    <s v="Credit Card"/>
    <x v="2"/>
  </r>
  <r>
    <s v="FIN-00216"/>
    <x v="195"/>
    <x v="1"/>
    <x v="4"/>
    <s v="Q1"/>
    <x v="3"/>
    <x v="4"/>
    <x v="0"/>
    <x v="1"/>
    <x v="3"/>
    <n v="23"/>
    <n v="1170.8699999999999"/>
    <n v="0.08"/>
    <n v="568.41"/>
    <x v="215"/>
    <n v="13073.429999999998"/>
    <x v="215"/>
    <x v="215"/>
    <n v="0.32272422185283745"/>
    <n v="22649.11"/>
    <n v="2126.4991999999984"/>
    <s v="Invoice"/>
    <x v="0"/>
  </r>
  <r>
    <s v="FIN-00217"/>
    <x v="196"/>
    <x v="2"/>
    <x v="1"/>
    <s v="Q3"/>
    <x v="4"/>
    <x v="5"/>
    <x v="0"/>
    <x v="2"/>
    <x v="8"/>
    <n v="13"/>
    <n v="2751.65"/>
    <n v="0.1"/>
    <n v="1040.8"/>
    <x v="216"/>
    <n v="13530.4"/>
    <x v="216"/>
    <x v="216"/>
    <n v="0.45659581717946718"/>
    <n v="31378"/>
    <n v="816.30500000000393"/>
    <s v="Credit Card"/>
    <x v="1"/>
  </r>
  <r>
    <s v="FIN-00218"/>
    <x v="197"/>
    <x v="2"/>
    <x v="3"/>
    <s v="Q3"/>
    <x v="4"/>
    <x v="0"/>
    <x v="1"/>
    <x v="2"/>
    <x v="8"/>
    <n v="11"/>
    <n v="2231.38"/>
    <n v="0.05"/>
    <n v="820.38"/>
    <x v="217"/>
    <n v="9024.18"/>
    <x v="217"/>
    <x v="217"/>
    <n v="0.55762908708713776"/>
    <n v="21654.21"/>
    <n v="1663.7109999999993"/>
    <s v="Credit Card"/>
    <x v="0"/>
  </r>
  <r>
    <s v="FIN-00219"/>
    <x v="198"/>
    <x v="1"/>
    <x v="5"/>
    <s v="Q2"/>
    <x v="3"/>
    <x v="6"/>
    <x v="1"/>
    <x v="1"/>
    <x v="5"/>
    <n v="7"/>
    <n v="514.97"/>
    <n v="0.08"/>
    <n v="246.1"/>
    <x v="218"/>
    <n v="1722.7"/>
    <x v="218"/>
    <x v="218"/>
    <n v="-9.6358263407251427E-2"/>
    <n v="2990.41"/>
    <n v="325.99680000000035"/>
    <s v="Invoice"/>
    <x v="3"/>
  </r>
  <r>
    <s v="FIN-00220"/>
    <x v="199"/>
    <x v="0"/>
    <x v="9"/>
    <s v="Q4"/>
    <x v="1"/>
    <x v="3"/>
    <x v="1"/>
    <x v="2"/>
    <x v="4"/>
    <n v="8"/>
    <n v="1409.79"/>
    <n v="0.2"/>
    <n v="456.65"/>
    <x v="219"/>
    <n v="3653.2"/>
    <x v="219"/>
    <x v="219"/>
    <n v="0.45664558196610849"/>
    <n v="8587.06"/>
    <n v="435.59600000000137"/>
    <s v="Bank Transfer"/>
    <x v="0"/>
  </r>
  <r>
    <s v="FIN-00221"/>
    <x v="200"/>
    <x v="0"/>
    <x v="7"/>
    <s v="Q1"/>
    <x v="3"/>
    <x v="4"/>
    <x v="0"/>
    <x v="0"/>
    <x v="0"/>
    <n v="59"/>
    <n v="212.41"/>
    <n v="0.12"/>
    <n v="120.54"/>
    <x v="220"/>
    <n v="7111.8600000000006"/>
    <x v="220"/>
    <x v="220"/>
    <n v="0.27308377284997487"/>
    <n v="11771.97"/>
    <n v="-743.64279999999962"/>
    <s v="Bank Transfer"/>
    <x v="0"/>
  </r>
  <r>
    <s v="FIN-00222"/>
    <x v="201"/>
    <x v="2"/>
    <x v="11"/>
    <s v="Q2"/>
    <x v="3"/>
    <x v="6"/>
    <x v="0"/>
    <x v="1"/>
    <x v="5"/>
    <n v="60"/>
    <n v="651.66999999999996"/>
    <n v="0"/>
    <n v="348.04"/>
    <x v="221"/>
    <n v="20882.400000000001"/>
    <x v="221"/>
    <x v="221"/>
    <n v="0.41446897969831348"/>
    <n v="40470.15"/>
    <n v="-1369.9500000000044"/>
    <s v="Bank Transfer"/>
    <x v="0"/>
  </r>
  <r>
    <s v="FIN-00223"/>
    <x v="202"/>
    <x v="2"/>
    <x v="2"/>
    <s v="Q2"/>
    <x v="2"/>
    <x v="0"/>
    <x v="1"/>
    <x v="3"/>
    <x v="6"/>
    <n v="14"/>
    <n v="325.60000000000002"/>
    <n v="0.12"/>
    <n v="94.52"/>
    <x v="222"/>
    <n v="1323.28"/>
    <x v="222"/>
    <x v="222"/>
    <n v="0.5183317910590638"/>
    <n v="4187.78"/>
    <n v="-176.38799999999947"/>
    <s v="Bank Transfer"/>
    <x v="1"/>
  </r>
  <r>
    <s v="FIN-00224"/>
    <x v="203"/>
    <x v="2"/>
    <x v="6"/>
    <s v="Q3"/>
    <x v="4"/>
    <x v="5"/>
    <x v="1"/>
    <x v="0"/>
    <x v="0"/>
    <n v="8"/>
    <n v="242.82"/>
    <n v="0.1"/>
    <n v="147.86000000000001"/>
    <x v="223"/>
    <n v="1182.8800000000001"/>
    <x v="223"/>
    <x v="223"/>
    <n v="-0.2652776633811969"/>
    <n v="1739.51"/>
    <n v="8.7940000000000964"/>
    <s v="Credit Card"/>
    <x v="0"/>
  </r>
  <r>
    <s v="FIN-00225"/>
    <x v="103"/>
    <x v="1"/>
    <x v="2"/>
    <s v="Q2"/>
    <x v="3"/>
    <x v="7"/>
    <x v="2"/>
    <x v="0"/>
    <x v="0"/>
    <n v="28"/>
    <n v="317.88"/>
    <n v="0.1"/>
    <n v="183.92"/>
    <x v="224"/>
    <n v="5149.7599999999993"/>
    <x v="224"/>
    <x v="224"/>
    <n v="0.2046626859292017"/>
    <n v="7710.73"/>
    <n v="299.84600000000046"/>
    <s v="Invoice"/>
    <x v="1"/>
  </r>
  <r>
    <s v="FIN-00226"/>
    <x v="204"/>
    <x v="1"/>
    <x v="6"/>
    <s v="Q3"/>
    <x v="0"/>
    <x v="5"/>
    <x v="2"/>
    <x v="1"/>
    <x v="2"/>
    <n v="18"/>
    <n v="541.01"/>
    <n v="0.08"/>
    <n v="234.5"/>
    <x v="225"/>
    <n v="4221"/>
    <x v="225"/>
    <x v="225"/>
    <n v="0.23308475550337202"/>
    <n v="9978.27"/>
    <n v="-1019.1443999999992"/>
    <s v="Credit Card"/>
    <x v="0"/>
  </r>
  <r>
    <s v="FIN-00227"/>
    <x v="205"/>
    <x v="1"/>
    <x v="3"/>
    <s v="Q3"/>
    <x v="2"/>
    <x v="0"/>
    <x v="0"/>
    <x v="0"/>
    <x v="1"/>
    <n v="19"/>
    <n v="680.62"/>
    <n v="0.03"/>
    <n v="467.96"/>
    <x v="226"/>
    <n v="8891.24"/>
    <x v="226"/>
    <x v="226"/>
    <n v="0.15054390181063251"/>
    <n v="13138.79"/>
    <n v="-594.96340000000055"/>
    <s v="Credit Card"/>
    <x v="3"/>
  </r>
  <r>
    <s v="FIN-00228"/>
    <x v="206"/>
    <x v="1"/>
    <x v="9"/>
    <s v="Q4"/>
    <x v="1"/>
    <x v="1"/>
    <x v="1"/>
    <x v="0"/>
    <x v="1"/>
    <n v="6"/>
    <n v="802.38"/>
    <n v="0.08"/>
    <n v="518.79"/>
    <x v="227"/>
    <n v="3112.74"/>
    <x v="227"/>
    <x v="227"/>
    <n v="0.15897171494513973"/>
    <n v="4130.2299999999996"/>
    <n v="298.90760000000046"/>
    <s v="Digital Wallet"/>
    <x v="0"/>
  </r>
  <r>
    <s v="FIN-00229"/>
    <x v="207"/>
    <x v="2"/>
    <x v="6"/>
    <s v="Q3"/>
    <x v="1"/>
    <x v="3"/>
    <x v="0"/>
    <x v="2"/>
    <x v="4"/>
    <n v="28"/>
    <n v="3313.2"/>
    <n v="0"/>
    <n v="1066.17"/>
    <x v="228"/>
    <n v="29852.760000000002"/>
    <x v="228"/>
    <x v="228"/>
    <n v="0.63335349079870984"/>
    <n v="84791.1"/>
    <n v="7978.4999999999854"/>
    <s v="Credit Card"/>
    <x v="2"/>
  </r>
  <r>
    <s v="FIN-00230"/>
    <x v="208"/>
    <x v="2"/>
    <x v="2"/>
    <s v="Q2"/>
    <x v="2"/>
    <x v="0"/>
    <x v="1"/>
    <x v="3"/>
    <x v="6"/>
    <n v="11"/>
    <n v="401.45"/>
    <n v="0.03"/>
    <n v="113.18"/>
    <x v="229"/>
    <n v="1244.98"/>
    <x v="229"/>
    <x v="229"/>
    <n v="0.39338454802372319"/>
    <n v="4583.5"/>
    <n v="-300.02850000000035"/>
    <s v="Digital Wallet"/>
    <x v="3"/>
  </r>
  <r>
    <s v="FIN-00231"/>
    <x v="209"/>
    <x v="1"/>
    <x v="5"/>
    <s v="Q2"/>
    <x v="1"/>
    <x v="1"/>
    <x v="3"/>
    <x v="2"/>
    <x v="4"/>
    <n v="34"/>
    <n v="2730.72"/>
    <n v="0.05"/>
    <n v="898.37"/>
    <x v="230"/>
    <n v="30544.58"/>
    <x v="230"/>
    <x v="230"/>
    <n v="0.61759470188608323"/>
    <n v="81379.81"/>
    <n v="6822.4459999999963"/>
    <s v="Credit Card"/>
    <x v="2"/>
  </r>
  <r>
    <s v="FIN-00232"/>
    <x v="210"/>
    <x v="2"/>
    <x v="1"/>
    <s v="Q3"/>
    <x v="1"/>
    <x v="2"/>
    <x v="0"/>
    <x v="1"/>
    <x v="3"/>
    <n v="59"/>
    <n v="1221.67"/>
    <n v="0.2"/>
    <n v="570.29999999999995"/>
    <x v="231"/>
    <n v="33647.699999999997"/>
    <x v="231"/>
    <x v="231"/>
    <n v="0.36763312181866087"/>
    <n v="63706.18"/>
    <n v="-6043.3559999999998"/>
    <s v="Bank Transfer"/>
    <x v="1"/>
  </r>
  <r>
    <s v="FIN-00233"/>
    <x v="211"/>
    <x v="1"/>
    <x v="10"/>
    <s v="Q1"/>
    <x v="4"/>
    <x v="5"/>
    <x v="3"/>
    <x v="0"/>
    <x v="0"/>
    <n v="54"/>
    <n v="284.33"/>
    <n v="0.08"/>
    <n v="160.27000000000001"/>
    <x v="232"/>
    <n v="8654.58"/>
    <x v="232"/>
    <x v="232"/>
    <n v="0.3020204630565525"/>
    <n v="12660.29"/>
    <n v="1465.2243999999992"/>
    <s v="Invoice"/>
    <x v="3"/>
  </r>
  <r>
    <s v="FIN-00234"/>
    <x v="212"/>
    <x v="2"/>
    <x v="4"/>
    <s v="Q1"/>
    <x v="0"/>
    <x v="0"/>
    <x v="2"/>
    <x v="3"/>
    <x v="6"/>
    <n v="18"/>
    <n v="648.04999999999995"/>
    <n v="0.15"/>
    <n v="187.13"/>
    <x v="233"/>
    <n v="3368.34"/>
    <x v="233"/>
    <x v="233"/>
    <n v="0.5467095101291809"/>
    <n v="10697.61"/>
    <n v="-782.44500000000153"/>
    <s v="Bank Transfer"/>
    <x v="0"/>
  </r>
  <r>
    <s v="FIN-00235"/>
    <x v="213"/>
    <x v="1"/>
    <x v="10"/>
    <s v="Q1"/>
    <x v="0"/>
    <x v="5"/>
    <x v="1"/>
    <x v="2"/>
    <x v="4"/>
    <n v="6"/>
    <n v="1370.66"/>
    <n v="0.15"/>
    <n v="420.76"/>
    <x v="234"/>
    <n v="2524.56"/>
    <x v="234"/>
    <x v="234"/>
    <n v="0.45409725327686706"/>
    <n v="7731.63"/>
    <n v="-741.26399999999921"/>
    <s v="Credit Card"/>
    <x v="1"/>
  </r>
  <r>
    <s v="FIN-00236"/>
    <x v="214"/>
    <x v="0"/>
    <x v="3"/>
    <s v="Q3"/>
    <x v="3"/>
    <x v="4"/>
    <x v="1"/>
    <x v="0"/>
    <x v="1"/>
    <n v="4"/>
    <n v="552.12"/>
    <n v="0.05"/>
    <n v="406.74"/>
    <x v="235"/>
    <n v="1626.96"/>
    <x v="235"/>
    <x v="235"/>
    <n v="-0.12129514178839843"/>
    <n v="2125.3000000000002"/>
    <n v="-27.244000000000142"/>
    <s v="Invoice"/>
    <x v="3"/>
  </r>
  <r>
    <s v="FIN-00237"/>
    <x v="215"/>
    <x v="1"/>
    <x v="0"/>
    <s v="Q4"/>
    <x v="4"/>
    <x v="0"/>
    <x v="1"/>
    <x v="3"/>
    <x v="6"/>
    <n v="1"/>
    <n v="274.52999999999997"/>
    <n v="0.08"/>
    <n v="74.97"/>
    <x v="236"/>
    <n v="74.97"/>
    <x v="236"/>
    <x v="236"/>
    <n v="-3.7361973586477442"/>
    <n v="258.64"/>
    <n v="-6.0723999999999876"/>
    <s v="Bank Transfer"/>
    <x v="0"/>
  </r>
  <r>
    <s v="FIN-00238"/>
    <x v="216"/>
    <x v="1"/>
    <x v="6"/>
    <s v="Q3"/>
    <x v="4"/>
    <x v="5"/>
    <x v="3"/>
    <x v="3"/>
    <x v="6"/>
    <n v="62"/>
    <n v="388.76"/>
    <n v="0.08"/>
    <n v="114.01"/>
    <x v="237"/>
    <n v="7068.62"/>
    <x v="237"/>
    <x v="237"/>
    <n v="0.61151430224367853"/>
    <n v="22929.88"/>
    <n v="-755.00960000000123"/>
    <s v="Digital Wallet"/>
    <x v="0"/>
  </r>
  <r>
    <s v="FIN-00239"/>
    <x v="217"/>
    <x v="2"/>
    <x v="5"/>
    <s v="Q2"/>
    <x v="3"/>
    <x v="6"/>
    <x v="1"/>
    <x v="1"/>
    <x v="2"/>
    <n v="9"/>
    <n v="807.82"/>
    <n v="0.05"/>
    <n v="346.35"/>
    <x v="238"/>
    <n v="3117.15"/>
    <x v="238"/>
    <x v="238"/>
    <n v="0.41079746646124771"/>
    <n v="7324.98"/>
    <n v="-418.11899999999969"/>
    <s v="Credit Card"/>
    <x v="0"/>
  </r>
  <r>
    <s v="FIN-00240"/>
    <x v="146"/>
    <x v="1"/>
    <x v="9"/>
    <s v="Q4"/>
    <x v="1"/>
    <x v="2"/>
    <x v="3"/>
    <x v="0"/>
    <x v="0"/>
    <n v="78"/>
    <n v="288.16000000000003"/>
    <n v="0.08"/>
    <n v="167.85"/>
    <x v="239"/>
    <n v="13092.3"/>
    <x v="239"/>
    <x v="239"/>
    <n v="0.27158590746377137"/>
    <n v="20553.419999999998"/>
    <n v="124.94160000000556"/>
    <s v="Bank Transfer"/>
    <x v="1"/>
  </r>
  <r>
    <s v="FIN-00241"/>
    <x v="65"/>
    <x v="1"/>
    <x v="10"/>
    <s v="Q1"/>
    <x v="3"/>
    <x v="4"/>
    <x v="1"/>
    <x v="0"/>
    <x v="0"/>
    <n v="15"/>
    <n v="309.85000000000002"/>
    <n v="0.03"/>
    <n v="190.16"/>
    <x v="240"/>
    <n v="2852.4"/>
    <x v="240"/>
    <x v="240"/>
    <n v="0.12629711638543648"/>
    <n v="4842.07"/>
    <n v="-333.7524999999996"/>
    <s v="Bank Transfer"/>
    <x v="0"/>
  </r>
  <r>
    <s v="FIN-00242"/>
    <x v="65"/>
    <x v="1"/>
    <x v="10"/>
    <s v="Q1"/>
    <x v="3"/>
    <x v="7"/>
    <x v="3"/>
    <x v="0"/>
    <x v="1"/>
    <n v="20"/>
    <n v="657.84"/>
    <n v="0"/>
    <n v="450.36"/>
    <x v="241"/>
    <n v="9007.2000000000007"/>
    <x v="241"/>
    <x v="241"/>
    <n v="0.19532257083789376"/>
    <n v="14282.89"/>
    <n v="-1126.0899999999983"/>
    <s v="Digital Wallet"/>
    <x v="2"/>
  </r>
  <r>
    <s v="FIN-00243"/>
    <x v="218"/>
    <x v="1"/>
    <x v="4"/>
    <s v="Q1"/>
    <x v="1"/>
    <x v="1"/>
    <x v="2"/>
    <x v="3"/>
    <x v="6"/>
    <n v="7"/>
    <n v="436.5"/>
    <n v="0.1"/>
    <n v="123.43"/>
    <x v="242"/>
    <n v="864.01"/>
    <x v="242"/>
    <x v="242"/>
    <n v="5.6371934035164349E-2"/>
    <n v="2486.09"/>
    <n v="263.86000000000013"/>
    <s v="Credit Card"/>
    <x v="1"/>
  </r>
  <r>
    <s v="FIN-00244"/>
    <x v="219"/>
    <x v="1"/>
    <x v="11"/>
    <s v="Q2"/>
    <x v="2"/>
    <x v="5"/>
    <x v="0"/>
    <x v="2"/>
    <x v="8"/>
    <n v="44"/>
    <n v="2144.1"/>
    <n v="0.1"/>
    <n v="729.03"/>
    <x v="243"/>
    <n v="32077.32"/>
    <x v="243"/>
    <x v="243"/>
    <n v="0.58794099758840213"/>
    <n v="77648.960000000006"/>
    <n v="7257.3999999999942"/>
    <s v="Digital Wallet"/>
    <x v="0"/>
  </r>
  <r>
    <s v="FIN-00245"/>
    <x v="220"/>
    <x v="2"/>
    <x v="5"/>
    <s v="Q2"/>
    <x v="2"/>
    <x v="0"/>
    <x v="1"/>
    <x v="3"/>
    <x v="7"/>
    <n v="1"/>
    <n v="324.26"/>
    <n v="0.05"/>
    <n v="88.12"/>
    <x v="244"/>
    <n v="88.12"/>
    <x v="244"/>
    <x v="244"/>
    <n v="-2.002756072936922"/>
    <n v="333.39"/>
    <n v="-25.343000000000018"/>
    <s v="Credit Card"/>
    <x v="2"/>
  </r>
  <r>
    <s v="FIN-00246"/>
    <x v="221"/>
    <x v="1"/>
    <x v="1"/>
    <s v="Q3"/>
    <x v="4"/>
    <x v="5"/>
    <x v="3"/>
    <x v="3"/>
    <x v="7"/>
    <n v="65"/>
    <n v="167.35"/>
    <n v="0.1"/>
    <n v="39.78"/>
    <x v="245"/>
    <n v="2585.7000000000003"/>
    <x v="245"/>
    <x v="245"/>
    <n v="0.54969956511635631"/>
    <n v="10761.37"/>
    <n v="-971.39500000000044"/>
    <s v="Digital Wallet"/>
    <x v="3"/>
  </r>
  <r>
    <s v="FIN-00247"/>
    <x v="222"/>
    <x v="2"/>
    <x v="7"/>
    <s v="Q1"/>
    <x v="1"/>
    <x v="2"/>
    <x v="0"/>
    <x v="0"/>
    <x v="0"/>
    <n v="40"/>
    <n v="182.22"/>
    <n v="0.08"/>
    <n v="114.71"/>
    <x v="246"/>
    <n v="4588.3999999999996"/>
    <x v="246"/>
    <x v="246"/>
    <n v="0.10118502240483332"/>
    <n v="6816.21"/>
    <n v="-110.51399999999921"/>
    <s v="Bank Transfer"/>
    <x v="0"/>
  </r>
  <r>
    <s v="FIN-00248"/>
    <x v="223"/>
    <x v="2"/>
    <x v="2"/>
    <s v="Q2"/>
    <x v="4"/>
    <x v="0"/>
    <x v="1"/>
    <x v="3"/>
    <x v="6"/>
    <n v="7"/>
    <n v="663.11"/>
    <n v="0.05"/>
    <n v="202.52"/>
    <x v="247"/>
    <n v="1417.64"/>
    <x v="247"/>
    <x v="247"/>
    <n v="0.45306934298996421"/>
    <n v="4552.99"/>
    <n v="-143.30849999999919"/>
    <s v="Credit Card"/>
    <x v="3"/>
  </r>
  <r>
    <s v="FIN-00249"/>
    <x v="224"/>
    <x v="1"/>
    <x v="3"/>
    <s v="Q3"/>
    <x v="2"/>
    <x v="5"/>
    <x v="2"/>
    <x v="0"/>
    <x v="1"/>
    <n v="14"/>
    <n v="831.47"/>
    <n v="0.05"/>
    <n v="588.30999999999995"/>
    <x v="248"/>
    <n v="8236.34"/>
    <x v="248"/>
    <x v="248"/>
    <n v="0.18316061480387433"/>
    <n v="11936.7"/>
    <n v="-878.14900000000125"/>
    <s v="Credit Card"/>
    <x v="1"/>
  </r>
  <r>
    <s v="FIN-00250"/>
    <x v="225"/>
    <x v="0"/>
    <x v="4"/>
    <s v="Q1"/>
    <x v="0"/>
    <x v="0"/>
    <x v="0"/>
    <x v="0"/>
    <x v="0"/>
    <n v="51"/>
    <n v="249.48"/>
    <n v="0.03"/>
    <n v="151.01"/>
    <x v="249"/>
    <n v="7701.5099999999993"/>
    <x v="249"/>
    <x v="249"/>
    <n v="0.26043137585486487"/>
    <n v="13421.82"/>
    <n v="-1080.0444000000007"/>
    <s v="Credit Card"/>
    <x v="1"/>
  </r>
  <r>
    <s v="FIN-00251"/>
    <x v="226"/>
    <x v="1"/>
    <x v="2"/>
    <s v="Q2"/>
    <x v="4"/>
    <x v="0"/>
    <x v="1"/>
    <x v="2"/>
    <x v="8"/>
    <n v="13"/>
    <n v="1705.23"/>
    <n v="0.12"/>
    <n v="610.86"/>
    <x v="250"/>
    <n v="7941.18"/>
    <x v="250"/>
    <x v="250"/>
    <n v="0.51482664049297289"/>
    <n v="18581.5"/>
    <n v="926.33120000000054"/>
    <s v="Digital Wallet"/>
    <x v="1"/>
  </r>
  <r>
    <s v="FIN-00252"/>
    <x v="227"/>
    <x v="1"/>
    <x v="4"/>
    <s v="Q1"/>
    <x v="1"/>
    <x v="1"/>
    <x v="3"/>
    <x v="2"/>
    <x v="8"/>
    <n v="25"/>
    <n v="1467.1"/>
    <n v="0.08"/>
    <n v="517.78"/>
    <x v="251"/>
    <n v="12944.5"/>
    <x v="251"/>
    <x v="251"/>
    <n v="0.52368470185192317"/>
    <n v="32327.19"/>
    <n v="1416.1100000000042"/>
    <s v="Invoice"/>
    <x v="0"/>
  </r>
  <r>
    <s v="FIN-00253"/>
    <x v="175"/>
    <x v="0"/>
    <x v="9"/>
    <s v="Q4"/>
    <x v="2"/>
    <x v="0"/>
    <x v="1"/>
    <x v="0"/>
    <x v="0"/>
    <n v="13"/>
    <n v="281.08999999999997"/>
    <n v="0.1"/>
    <n v="170.73"/>
    <x v="252"/>
    <n v="2219.4899999999998"/>
    <x v="252"/>
    <x v="252"/>
    <n v="4.3667919117063504E-2"/>
    <n v="3411.41"/>
    <n v="-122.65700000000015"/>
    <s v="Invoice"/>
    <x v="0"/>
  </r>
  <r>
    <s v="FIN-00254"/>
    <x v="228"/>
    <x v="0"/>
    <x v="10"/>
    <s v="Q1"/>
    <x v="3"/>
    <x v="6"/>
    <x v="0"/>
    <x v="0"/>
    <x v="1"/>
    <n v="22"/>
    <n v="922.26"/>
    <n v="0.1"/>
    <n v="653.48"/>
    <x v="253"/>
    <n v="14376.560000000001"/>
    <x v="253"/>
    <x v="253"/>
    <n v="0.13698496907136562"/>
    <n v="20192.009999999998"/>
    <n v="-1931.2619999999952"/>
    <s v="Invoice"/>
    <x v="1"/>
  </r>
  <r>
    <s v="FIN-00255"/>
    <x v="170"/>
    <x v="2"/>
    <x v="2"/>
    <s v="Q2"/>
    <x v="4"/>
    <x v="0"/>
    <x v="1"/>
    <x v="3"/>
    <x v="6"/>
    <n v="18"/>
    <n v="583.41"/>
    <n v="0.12"/>
    <n v="165"/>
    <x v="254"/>
    <n v="2970"/>
    <x v="254"/>
    <x v="254"/>
    <n v="0.55573263184977073"/>
    <n v="8876.67"/>
    <n v="364.54439999999886"/>
    <s v="Credit Card"/>
    <x v="0"/>
  </r>
  <r>
    <s v="FIN-00256"/>
    <x v="229"/>
    <x v="1"/>
    <x v="1"/>
    <s v="Q3"/>
    <x v="2"/>
    <x v="5"/>
    <x v="0"/>
    <x v="2"/>
    <x v="8"/>
    <n v="26"/>
    <n v="1395.06"/>
    <n v="0.08"/>
    <n v="479.19"/>
    <x v="255"/>
    <n v="12458.94"/>
    <x v="255"/>
    <x v="255"/>
    <n v="0.55883929567623392"/>
    <n v="34446.19"/>
    <n v="-1076.354800000001"/>
    <s v="Credit Card"/>
    <x v="1"/>
  </r>
  <r>
    <s v="FIN-00257"/>
    <x v="230"/>
    <x v="1"/>
    <x v="6"/>
    <s v="Q3"/>
    <x v="1"/>
    <x v="3"/>
    <x v="0"/>
    <x v="3"/>
    <x v="7"/>
    <n v="17"/>
    <n v="203.28"/>
    <n v="0.03"/>
    <n v="48.99"/>
    <x v="256"/>
    <n v="832.83"/>
    <x v="256"/>
    <x v="256"/>
    <n v="0.2594375229856789"/>
    <n v="3407.92"/>
    <n v="-55.832800000000134"/>
    <s v="Digital Wallet"/>
    <x v="0"/>
  </r>
  <r>
    <s v="FIN-00258"/>
    <x v="231"/>
    <x v="2"/>
    <x v="5"/>
    <s v="Q2"/>
    <x v="4"/>
    <x v="0"/>
    <x v="2"/>
    <x v="0"/>
    <x v="1"/>
    <n v="3"/>
    <n v="862.42"/>
    <n v="0.08"/>
    <n v="594.29"/>
    <x v="257"/>
    <n v="1782.87"/>
    <x v="257"/>
    <x v="257"/>
    <n v="-0.25943208679049079"/>
    <n v="2423.85"/>
    <n v="-43.570799999999963"/>
    <s v="Bank Transfer"/>
    <x v="1"/>
  </r>
  <r>
    <s v="FIN-00259"/>
    <x v="232"/>
    <x v="2"/>
    <x v="7"/>
    <s v="Q1"/>
    <x v="0"/>
    <x v="0"/>
    <x v="2"/>
    <x v="3"/>
    <x v="7"/>
    <n v="18"/>
    <n v="207.26"/>
    <n v="0.08"/>
    <n v="51.39"/>
    <x v="258"/>
    <n v="925.02"/>
    <x v="258"/>
    <x v="258"/>
    <n v="0.45498337871496564"/>
    <n v="3327.69"/>
    <n v="104.53560000000016"/>
    <s v="Credit Card"/>
    <x v="2"/>
  </r>
  <r>
    <s v="FIN-00260"/>
    <x v="233"/>
    <x v="2"/>
    <x v="7"/>
    <s v="Q1"/>
    <x v="1"/>
    <x v="3"/>
    <x v="1"/>
    <x v="1"/>
    <x v="5"/>
    <n v="8"/>
    <n v="740.16"/>
    <n v="0.1"/>
    <n v="366.07"/>
    <x v="259"/>
    <n v="2928.56"/>
    <x v="259"/>
    <x v="259"/>
    <n v="0.25640889957726859"/>
    <n v="5180.21"/>
    <n v="148.94200000000001"/>
    <s v="Invoice"/>
    <x v="0"/>
  </r>
  <r>
    <s v="FIN-00261"/>
    <x v="201"/>
    <x v="2"/>
    <x v="11"/>
    <s v="Q2"/>
    <x v="0"/>
    <x v="5"/>
    <x v="3"/>
    <x v="3"/>
    <x v="7"/>
    <n v="29"/>
    <n v="208.42"/>
    <n v="0.05"/>
    <n v="57.35"/>
    <x v="260"/>
    <n v="1663.15"/>
    <x v="260"/>
    <x v="260"/>
    <n v="0.41540282944654372"/>
    <n v="5312.6"/>
    <n v="429.37099999999919"/>
    <s v="Digital Wallet"/>
    <x v="0"/>
  </r>
  <r>
    <s v="FIN-00262"/>
    <x v="234"/>
    <x v="1"/>
    <x v="1"/>
    <s v="Q3"/>
    <x v="4"/>
    <x v="0"/>
    <x v="0"/>
    <x v="0"/>
    <x v="0"/>
    <n v="49"/>
    <n v="193.32"/>
    <n v="0.12"/>
    <n v="110.45"/>
    <x v="261"/>
    <n v="5412.05"/>
    <x v="261"/>
    <x v="261"/>
    <n v="0.16209154786568986"/>
    <n v="8878.6299999999992"/>
    <n v="-542.67159999999967"/>
    <s v="Credit Card"/>
    <x v="1"/>
  </r>
  <r>
    <s v="FIN-00263"/>
    <x v="235"/>
    <x v="1"/>
    <x v="7"/>
    <s v="Q1"/>
    <x v="0"/>
    <x v="0"/>
    <x v="1"/>
    <x v="1"/>
    <x v="2"/>
    <n v="4"/>
    <n v="811.02"/>
    <n v="0.08"/>
    <n v="339.58"/>
    <x v="262"/>
    <n v="1358.32"/>
    <x v="262"/>
    <x v="262"/>
    <n v="0.18853191311424269"/>
    <n v="3124.37"/>
    <n v="-139.8163999999997"/>
    <s v="Credit Card"/>
    <x v="1"/>
  </r>
  <r>
    <s v="FIN-00264"/>
    <x v="236"/>
    <x v="0"/>
    <x v="8"/>
    <s v="Q4"/>
    <x v="0"/>
    <x v="5"/>
    <x v="2"/>
    <x v="0"/>
    <x v="1"/>
    <n v="6"/>
    <n v="989.92"/>
    <n v="0.08"/>
    <n v="699.72"/>
    <x v="263"/>
    <n v="4198.32"/>
    <x v="263"/>
    <x v="263"/>
    <n v="8.2313122067542335E-2"/>
    <n v="5837.81"/>
    <n v="-373.45160000000033"/>
    <s v="Digital Wallet"/>
    <x v="0"/>
  </r>
  <r>
    <s v="FIN-00265"/>
    <x v="237"/>
    <x v="1"/>
    <x v="6"/>
    <s v="Q3"/>
    <x v="2"/>
    <x v="0"/>
    <x v="1"/>
    <x v="3"/>
    <x v="7"/>
    <n v="18"/>
    <n v="140.09"/>
    <n v="0.08"/>
    <n v="33.79"/>
    <x v="264"/>
    <n v="608.22"/>
    <x v="264"/>
    <x v="264"/>
    <n v="0.15985255165502657"/>
    <n v="2225.5700000000002"/>
    <n v="94.320400000000063"/>
    <s v="Credit Card"/>
    <x v="0"/>
  </r>
  <r>
    <s v="FIN-00266"/>
    <x v="159"/>
    <x v="1"/>
    <x v="11"/>
    <s v="Q2"/>
    <x v="0"/>
    <x v="5"/>
    <x v="1"/>
    <x v="1"/>
    <x v="5"/>
    <n v="4"/>
    <n v="345.03"/>
    <n v="0.15"/>
    <n v="168.48"/>
    <x v="265"/>
    <n v="673.92"/>
    <x v="265"/>
    <x v="265"/>
    <n v="-0.79555571467783726"/>
    <n v="1307.48"/>
    <n v="-134.37800000000016"/>
    <s v="Invoice"/>
    <x v="1"/>
  </r>
  <r>
    <s v="FIN-00267"/>
    <x v="238"/>
    <x v="1"/>
    <x v="11"/>
    <s v="Q2"/>
    <x v="4"/>
    <x v="0"/>
    <x v="0"/>
    <x v="2"/>
    <x v="8"/>
    <n v="15"/>
    <n v="1709.39"/>
    <n v="0"/>
    <n v="634.45000000000005"/>
    <x v="266"/>
    <n v="9516.75"/>
    <x v="266"/>
    <x v="266"/>
    <n v="0.54149101921348164"/>
    <n v="27806.98"/>
    <n v="-2166.1299999999974"/>
    <s v="Bank Transfer"/>
    <x v="1"/>
  </r>
  <r>
    <s v="FIN-00268"/>
    <x v="178"/>
    <x v="2"/>
    <x v="6"/>
    <s v="Q3"/>
    <x v="3"/>
    <x v="4"/>
    <x v="1"/>
    <x v="1"/>
    <x v="2"/>
    <n v="6"/>
    <n v="1070.48"/>
    <n v="0"/>
    <n v="466.43"/>
    <x v="267"/>
    <n v="2798.58"/>
    <x v="267"/>
    <x v="267"/>
    <n v="0.34129705054430415"/>
    <n v="6940.37"/>
    <n v="-517.48999999999978"/>
    <s v="Digital Wallet"/>
    <x v="3"/>
  </r>
  <r>
    <s v="FIN-00269"/>
    <x v="239"/>
    <x v="0"/>
    <x v="0"/>
    <s v="Q4"/>
    <x v="4"/>
    <x v="0"/>
    <x v="1"/>
    <x v="1"/>
    <x v="3"/>
    <n v="16"/>
    <n v="872.6"/>
    <n v="0.12"/>
    <n v="420.24"/>
    <x v="268"/>
    <n v="6723.84"/>
    <x v="268"/>
    <x v="268"/>
    <n v="0.3633861643885567"/>
    <n v="11931.63"/>
    <n v="354.57800000000134"/>
    <s v="Invoice"/>
    <x v="1"/>
  </r>
  <r>
    <s v="FIN-00270"/>
    <x v="231"/>
    <x v="2"/>
    <x v="5"/>
    <s v="Q2"/>
    <x v="4"/>
    <x v="5"/>
    <x v="3"/>
    <x v="1"/>
    <x v="2"/>
    <n v="20"/>
    <n v="808.48"/>
    <n v="0.05"/>
    <n v="348.59"/>
    <x v="269"/>
    <n v="6971.7999999999993"/>
    <x v="269"/>
    <x v="269"/>
    <n v="0.32795720624537789"/>
    <n v="16017.09"/>
    <n v="-655.97000000000116"/>
    <s v="Bank Transfer"/>
    <x v="2"/>
  </r>
  <r>
    <s v="FIN-00271"/>
    <x v="240"/>
    <x v="0"/>
    <x v="8"/>
    <s v="Q4"/>
    <x v="2"/>
    <x v="0"/>
    <x v="2"/>
    <x v="0"/>
    <x v="1"/>
    <n v="24"/>
    <n v="674.74"/>
    <n v="0.1"/>
    <n v="450.47"/>
    <x v="270"/>
    <n v="10811.28"/>
    <x v="270"/>
    <x v="270"/>
    <n v="0.17189090118662986"/>
    <n v="15945.76"/>
    <n v="-1371.3760000000002"/>
    <s v="Credit Card"/>
    <x v="0"/>
  </r>
  <r>
    <s v="FIN-00272"/>
    <x v="241"/>
    <x v="2"/>
    <x v="1"/>
    <s v="Q3"/>
    <x v="4"/>
    <x v="5"/>
    <x v="0"/>
    <x v="0"/>
    <x v="0"/>
    <n v="28"/>
    <n v="270.29000000000002"/>
    <n v="0.05"/>
    <n v="173.89"/>
    <x v="271"/>
    <n v="4868.92"/>
    <x v="271"/>
    <x v="271"/>
    <n v="0.19876367822141472"/>
    <n v="6711.24"/>
    <n v="478.47400000000107"/>
    <s v="Digital Wallet"/>
    <x v="1"/>
  </r>
  <r>
    <s v="FIN-00273"/>
    <x v="242"/>
    <x v="1"/>
    <x v="1"/>
    <s v="Q3"/>
    <x v="0"/>
    <x v="5"/>
    <x v="2"/>
    <x v="3"/>
    <x v="6"/>
    <n v="17"/>
    <n v="635.47"/>
    <n v="0.05"/>
    <n v="188.19"/>
    <x v="272"/>
    <n v="3199.23"/>
    <x v="272"/>
    <x v="272"/>
    <n v="0.54156454053826519"/>
    <n v="9075.07"/>
    <n v="1187.7704999999987"/>
    <s v="Digital Wallet"/>
    <x v="1"/>
  </r>
  <r>
    <s v="FIN-00274"/>
    <x v="243"/>
    <x v="0"/>
    <x v="6"/>
    <s v="Q3"/>
    <x v="1"/>
    <x v="3"/>
    <x v="0"/>
    <x v="2"/>
    <x v="4"/>
    <n v="37"/>
    <n v="2705.57"/>
    <n v="0.2"/>
    <n v="872.87"/>
    <x v="273"/>
    <n v="32296.19"/>
    <x v="273"/>
    <x v="273"/>
    <n v="0.56845207918918828"/>
    <n v="74759.259999999995"/>
    <n v="5325.6120000000228"/>
    <s v="Digital Wallet"/>
    <x v="1"/>
  </r>
  <r>
    <s v="FIN-00275"/>
    <x v="244"/>
    <x v="2"/>
    <x v="7"/>
    <s v="Q1"/>
    <x v="1"/>
    <x v="1"/>
    <x v="2"/>
    <x v="2"/>
    <x v="8"/>
    <n v="27"/>
    <n v="1116.6400000000001"/>
    <n v="0.1"/>
    <n v="396.88"/>
    <x v="274"/>
    <n v="10715.76"/>
    <x v="274"/>
    <x v="274"/>
    <n v="0.523610882618461"/>
    <n v="28004.79"/>
    <n v="-870.43799999999828"/>
    <s v="Invoice"/>
    <x v="1"/>
  </r>
  <r>
    <s v="FIN-00276"/>
    <x v="245"/>
    <x v="0"/>
    <x v="4"/>
    <s v="Q1"/>
    <x v="0"/>
    <x v="0"/>
    <x v="3"/>
    <x v="3"/>
    <x v="6"/>
    <n v="64"/>
    <n v="619.83000000000004"/>
    <n v="0"/>
    <n v="180.26"/>
    <x v="275"/>
    <n v="11536.64"/>
    <x v="275"/>
    <x v="275"/>
    <n v="0.67326398972298862"/>
    <n v="43765.03"/>
    <n v="-4095.9099999999962"/>
    <s v="Digital Wallet"/>
    <x v="0"/>
  </r>
  <r>
    <s v="FIN-00277"/>
    <x v="246"/>
    <x v="2"/>
    <x v="11"/>
    <s v="Q2"/>
    <x v="4"/>
    <x v="5"/>
    <x v="1"/>
    <x v="3"/>
    <x v="6"/>
    <n v="4"/>
    <n v="666.98"/>
    <n v="0.12"/>
    <n v="194.93"/>
    <x v="276"/>
    <n v="779.72"/>
    <x v="276"/>
    <x v="276"/>
    <n v="0.19154332690908005"/>
    <n v="2604.8200000000002"/>
    <n v="-257.05040000000008"/>
    <s v="Bank Transfer"/>
    <x v="2"/>
  </r>
  <r>
    <s v="FIN-00278"/>
    <x v="247"/>
    <x v="1"/>
    <x v="4"/>
    <s v="Q1"/>
    <x v="1"/>
    <x v="1"/>
    <x v="1"/>
    <x v="3"/>
    <x v="7"/>
    <n v="6"/>
    <n v="331.09"/>
    <n v="0.1"/>
    <n v="79.53"/>
    <x v="277"/>
    <n v="477.18"/>
    <x v="277"/>
    <x v="277"/>
    <n v="3.6554903388694805E-2"/>
    <n v="1617.77"/>
    <n v="170.11599999999999"/>
    <s v="Invoice"/>
    <x v="1"/>
  </r>
  <r>
    <s v="FIN-00279"/>
    <x v="183"/>
    <x v="0"/>
    <x v="4"/>
    <s v="Q1"/>
    <x v="3"/>
    <x v="4"/>
    <x v="3"/>
    <x v="0"/>
    <x v="1"/>
    <n v="55"/>
    <n v="708.62"/>
    <n v="0.2"/>
    <n v="491.11"/>
    <x v="278"/>
    <n v="27011.05"/>
    <x v="278"/>
    <x v="278"/>
    <n v="9.9665867845569217E-2"/>
    <n v="30526.35"/>
    <n v="652.93000000000029"/>
    <s v="Invoice"/>
    <x v="2"/>
  </r>
  <r>
    <s v="FIN-00280"/>
    <x v="248"/>
    <x v="0"/>
    <x v="6"/>
    <s v="Q3"/>
    <x v="2"/>
    <x v="0"/>
    <x v="1"/>
    <x v="2"/>
    <x v="8"/>
    <n v="5"/>
    <n v="2650.26"/>
    <n v="0.2"/>
    <n v="995.56"/>
    <x v="279"/>
    <n v="4977.7999999999993"/>
    <x v="279"/>
    <x v="279"/>
    <n v="0.27362881377676168"/>
    <n v="10610.95"/>
    <n v="-9.9099999999998545"/>
    <s v="Invoice"/>
    <x v="3"/>
  </r>
  <r>
    <s v="FIN-00281"/>
    <x v="249"/>
    <x v="2"/>
    <x v="7"/>
    <s v="Q1"/>
    <x v="2"/>
    <x v="5"/>
    <x v="2"/>
    <x v="3"/>
    <x v="7"/>
    <n v="16"/>
    <n v="319.37"/>
    <n v="0.12"/>
    <n v="84.06"/>
    <x v="280"/>
    <n v="1344.96"/>
    <x v="280"/>
    <x v="280"/>
    <n v="0.53034979021197981"/>
    <n v="4113.96"/>
    <n v="382.76959999999963"/>
    <s v="Credit Card"/>
    <x v="0"/>
  </r>
  <r>
    <s v="FIN-00282"/>
    <x v="250"/>
    <x v="2"/>
    <x v="7"/>
    <s v="Q1"/>
    <x v="4"/>
    <x v="5"/>
    <x v="0"/>
    <x v="0"/>
    <x v="0"/>
    <n v="26"/>
    <n v="258.12"/>
    <n v="0.03"/>
    <n v="157.97"/>
    <x v="281"/>
    <n v="4107.22"/>
    <x v="281"/>
    <x v="281"/>
    <n v="0.17741540644098547"/>
    <n v="6435.72"/>
    <n v="74.066399999999703"/>
    <s v="Bank Transfer"/>
    <x v="3"/>
  </r>
  <r>
    <s v="FIN-00283"/>
    <x v="251"/>
    <x v="0"/>
    <x v="6"/>
    <s v="Q3"/>
    <x v="3"/>
    <x v="7"/>
    <x v="2"/>
    <x v="2"/>
    <x v="4"/>
    <n v="15"/>
    <n v="3330.92"/>
    <n v="0.08"/>
    <n v="1130.31"/>
    <x v="282"/>
    <n v="16954.649999999998"/>
    <x v="282"/>
    <x v="282"/>
    <n v="0.56832703399000017"/>
    <n v="51105.77"/>
    <n v="-5139.0739999999932"/>
    <s v="Credit Card"/>
    <x v="0"/>
  </r>
  <r>
    <s v="FIN-00284"/>
    <x v="252"/>
    <x v="1"/>
    <x v="3"/>
    <s v="Q3"/>
    <x v="4"/>
    <x v="5"/>
    <x v="0"/>
    <x v="2"/>
    <x v="4"/>
    <n v="20"/>
    <n v="2985.14"/>
    <n v="0.05"/>
    <n v="918.27"/>
    <x v="283"/>
    <n v="18365.400000000001"/>
    <x v="283"/>
    <x v="283"/>
    <n v="0.60396761784601127"/>
    <n v="52456.71"/>
    <n v="4260.9499999999971"/>
    <s v="Bank Transfer"/>
    <x v="3"/>
  </r>
  <r>
    <s v="FIN-00285"/>
    <x v="253"/>
    <x v="1"/>
    <x v="2"/>
    <s v="Q2"/>
    <x v="3"/>
    <x v="7"/>
    <x v="2"/>
    <x v="2"/>
    <x v="4"/>
    <n v="30"/>
    <n v="1570.14"/>
    <n v="0.05"/>
    <n v="492.23"/>
    <x v="284"/>
    <n v="14766.900000000001"/>
    <x v="284"/>
    <x v="284"/>
    <n v="0.60434458967677263"/>
    <n v="41041.69"/>
    <n v="3707.3000000000029"/>
    <s v="Bank Transfer"/>
    <x v="2"/>
  </r>
  <r>
    <s v="FIN-00286"/>
    <x v="254"/>
    <x v="0"/>
    <x v="3"/>
    <s v="Q3"/>
    <x v="0"/>
    <x v="5"/>
    <x v="2"/>
    <x v="2"/>
    <x v="4"/>
    <n v="13"/>
    <n v="3003.27"/>
    <n v="0.08"/>
    <n v="1039.0899999999999"/>
    <x v="285"/>
    <n v="13508.169999999998"/>
    <x v="285"/>
    <x v="285"/>
    <n v="0.55292738718587164"/>
    <n v="38386.82"/>
    <n v="-2467.7107999999935"/>
    <s v="Bank Transfer"/>
    <x v="1"/>
  </r>
  <r>
    <s v="FIN-00287"/>
    <x v="255"/>
    <x v="0"/>
    <x v="6"/>
    <s v="Q3"/>
    <x v="3"/>
    <x v="7"/>
    <x v="1"/>
    <x v="0"/>
    <x v="1"/>
    <n v="10"/>
    <n v="665.19"/>
    <n v="0.03"/>
    <n v="477.69"/>
    <x v="286"/>
    <n v="4776.8999999999996"/>
    <x v="286"/>
    <x v="286"/>
    <n v="0.13516531901667364"/>
    <n v="7221.41"/>
    <n v="-769.0669999999991"/>
    <s v="Credit Card"/>
    <x v="0"/>
  </r>
  <r>
    <s v="FIN-00288"/>
    <x v="256"/>
    <x v="1"/>
    <x v="9"/>
    <s v="Q4"/>
    <x v="3"/>
    <x v="7"/>
    <x v="3"/>
    <x v="0"/>
    <x v="0"/>
    <n v="53"/>
    <n v="256.51"/>
    <n v="0.08"/>
    <n v="154.06"/>
    <x v="287"/>
    <n v="8165.18"/>
    <x v="287"/>
    <x v="287"/>
    <n v="0.26434833010746339"/>
    <n v="11776.77"/>
    <n v="730.65759999999864"/>
    <s v="Invoice"/>
    <x v="0"/>
  </r>
  <r>
    <s v="FIN-00289"/>
    <x v="257"/>
    <x v="0"/>
    <x v="5"/>
    <s v="Q2"/>
    <x v="2"/>
    <x v="5"/>
    <x v="2"/>
    <x v="2"/>
    <x v="4"/>
    <n v="5"/>
    <n v="1936.72"/>
    <n v="0.15"/>
    <n v="609.89"/>
    <x v="288"/>
    <n v="3049.45"/>
    <x v="288"/>
    <x v="288"/>
    <n v="0.21107002014321358"/>
    <n v="8306.08"/>
    <n v="-75.020000000000437"/>
    <s v="Credit Card"/>
    <x v="3"/>
  </r>
  <r>
    <s v="FIN-00290"/>
    <x v="258"/>
    <x v="1"/>
    <x v="1"/>
    <s v="Q3"/>
    <x v="4"/>
    <x v="5"/>
    <x v="0"/>
    <x v="0"/>
    <x v="1"/>
    <n v="12"/>
    <n v="870.26"/>
    <n v="0.12"/>
    <n v="567.19000000000005"/>
    <x v="289"/>
    <n v="6806.2800000000007"/>
    <x v="289"/>
    <x v="289"/>
    <n v="0.1109882086788412"/>
    <n v="8818.7800000000007"/>
    <n v="371.16559999999845"/>
    <s v="Credit Card"/>
    <x v="0"/>
  </r>
  <r>
    <s v="FIN-00291"/>
    <x v="259"/>
    <x v="1"/>
    <x v="6"/>
    <s v="Q3"/>
    <x v="2"/>
    <x v="0"/>
    <x v="2"/>
    <x v="0"/>
    <x v="1"/>
    <n v="17"/>
    <n v="714.96"/>
    <n v="0.1"/>
    <n v="482.27"/>
    <x v="290"/>
    <n v="8198.59"/>
    <x v="290"/>
    <x v="290"/>
    <n v="0.19562847704446745"/>
    <n v="11393.85"/>
    <n v="-454.96199999999953"/>
    <s v="Credit Card"/>
    <x v="3"/>
  </r>
  <r>
    <s v="FIN-00292"/>
    <x v="260"/>
    <x v="0"/>
    <x v="3"/>
    <s v="Q3"/>
    <x v="0"/>
    <x v="0"/>
    <x v="0"/>
    <x v="1"/>
    <x v="2"/>
    <n v="14"/>
    <n v="1149.6300000000001"/>
    <n v="0.05"/>
    <n v="505.96"/>
    <x v="291"/>
    <n v="7083.44"/>
    <x v="291"/>
    <x v="291"/>
    <n v="0.3466678622131385"/>
    <n v="14488.33"/>
    <n v="801.74900000000162"/>
    <s v="Digital Wallet"/>
    <x v="1"/>
  </r>
  <r>
    <s v="FIN-00293"/>
    <x v="152"/>
    <x v="2"/>
    <x v="11"/>
    <s v="Q2"/>
    <x v="0"/>
    <x v="5"/>
    <x v="1"/>
    <x v="0"/>
    <x v="0"/>
    <n v="18"/>
    <n v="269.35000000000002"/>
    <n v="0.05"/>
    <n v="166.67"/>
    <x v="292"/>
    <n v="3000.06"/>
    <x v="292"/>
    <x v="292"/>
    <n v="0.2065998174075124"/>
    <n v="5033.66"/>
    <n v="-427.77499999999964"/>
    <s v="Invoice"/>
    <x v="2"/>
  </r>
  <r>
    <s v="FIN-00294"/>
    <x v="261"/>
    <x v="1"/>
    <x v="4"/>
    <s v="Q1"/>
    <x v="1"/>
    <x v="1"/>
    <x v="1"/>
    <x v="1"/>
    <x v="3"/>
    <n v="13"/>
    <n v="1200.9000000000001"/>
    <n v="0.08"/>
    <n v="582.04"/>
    <x v="293"/>
    <n v="7566.5199999999995"/>
    <x v="293"/>
    <x v="293"/>
    <n v="0.38631450046801585"/>
    <n v="15218.66"/>
    <n v="-855.89599999999882"/>
    <s v="Invoice"/>
    <x v="0"/>
  </r>
  <r>
    <s v="FIN-00295"/>
    <x v="262"/>
    <x v="2"/>
    <x v="6"/>
    <s v="Q3"/>
    <x v="1"/>
    <x v="3"/>
    <x v="1"/>
    <x v="0"/>
    <x v="1"/>
    <n v="6"/>
    <n v="576.30999999999995"/>
    <n v="0.1"/>
    <n v="414.81"/>
    <x v="294"/>
    <n v="2488.86"/>
    <x v="294"/>
    <x v="294"/>
    <n v="4.0234904439932821E-2"/>
    <n v="3299.58"/>
    <n v="-187.50600000000031"/>
    <s v="Digital Wallet"/>
    <x v="3"/>
  </r>
  <r>
    <s v="FIN-00296"/>
    <x v="121"/>
    <x v="1"/>
    <x v="10"/>
    <s v="Q1"/>
    <x v="2"/>
    <x v="0"/>
    <x v="1"/>
    <x v="0"/>
    <x v="1"/>
    <n v="12"/>
    <n v="1068.5"/>
    <n v="0.03"/>
    <n v="740.14"/>
    <x v="295"/>
    <n v="8881.68"/>
    <x v="295"/>
    <x v="295"/>
    <n v="0.24349097154214647"/>
    <n v="12794.09"/>
    <n v="-356.75"/>
    <s v="Bank Transfer"/>
    <x v="1"/>
  </r>
  <r>
    <s v="FIN-00297"/>
    <x v="263"/>
    <x v="0"/>
    <x v="11"/>
    <s v="Q2"/>
    <x v="2"/>
    <x v="5"/>
    <x v="0"/>
    <x v="0"/>
    <x v="1"/>
    <n v="35"/>
    <n v="975"/>
    <n v="0.03"/>
    <n v="664.34"/>
    <x v="296"/>
    <n v="23251.9"/>
    <x v="296"/>
    <x v="296"/>
    <n v="0.24497201767304855"/>
    <n v="34787.019999999997"/>
    <n v="-1685.7699999999968"/>
    <s v="Digital Wallet"/>
    <x v="0"/>
  </r>
  <r>
    <s v="FIN-00298"/>
    <x v="264"/>
    <x v="0"/>
    <x v="4"/>
    <s v="Q1"/>
    <x v="4"/>
    <x v="5"/>
    <x v="0"/>
    <x v="3"/>
    <x v="7"/>
    <n v="27"/>
    <n v="189.69"/>
    <n v="0.08"/>
    <n v="46.33"/>
    <x v="297"/>
    <n v="1250.9099999999999"/>
    <x v="297"/>
    <x v="297"/>
    <n v="0.31129262601435748"/>
    <n v="4239.17"/>
    <n v="472.72960000000057"/>
    <s v="Invoice"/>
    <x v="2"/>
  </r>
  <r>
    <s v="FIN-00299"/>
    <x v="265"/>
    <x v="1"/>
    <x v="2"/>
    <s v="Q2"/>
    <x v="1"/>
    <x v="3"/>
    <x v="1"/>
    <x v="1"/>
    <x v="5"/>
    <n v="1"/>
    <n v="345.24"/>
    <n v="0.12"/>
    <n v="168.33"/>
    <x v="298"/>
    <n v="168.33"/>
    <x v="298"/>
    <x v="298"/>
    <n v="-5.6922812588870988"/>
    <n v="309.56"/>
    <n v="-5.748800000000017"/>
    <s v="Bank Transfer"/>
    <x v="2"/>
  </r>
  <r>
    <s v="FIN-00300"/>
    <x v="266"/>
    <x v="0"/>
    <x v="6"/>
    <s v="Q3"/>
    <x v="2"/>
    <x v="5"/>
    <x v="2"/>
    <x v="0"/>
    <x v="1"/>
    <n v="27"/>
    <n v="705.12"/>
    <n v="0.1"/>
    <n v="512.53"/>
    <x v="299"/>
    <n v="13838.31"/>
    <x v="299"/>
    <x v="299"/>
    <n v="0.15178433860833082"/>
    <n v="17139.03"/>
    <n v="-4.613999999997759"/>
    <s v="Credit Card"/>
    <x v="1"/>
  </r>
  <r>
    <s v="FIN-00301"/>
    <x v="267"/>
    <x v="0"/>
    <x v="2"/>
    <s v="Q2"/>
    <x v="0"/>
    <x v="0"/>
    <x v="0"/>
    <x v="0"/>
    <x v="0"/>
    <n v="19"/>
    <n v="209.24"/>
    <n v="0.1"/>
    <n v="125.38"/>
    <x v="300"/>
    <n v="2382.2199999999998"/>
    <x v="300"/>
    <x v="300"/>
    <n v="-0.18014960296299257"/>
    <n v="3274.19"/>
    <n v="303.81400000000031"/>
    <s v="Digital Wallet"/>
    <x v="2"/>
  </r>
  <r>
    <s v="FIN-00302"/>
    <x v="268"/>
    <x v="1"/>
    <x v="7"/>
    <s v="Q1"/>
    <x v="4"/>
    <x v="5"/>
    <x v="1"/>
    <x v="2"/>
    <x v="8"/>
    <n v="7"/>
    <n v="1344.64"/>
    <n v="0.08"/>
    <n v="501"/>
    <x v="301"/>
    <n v="3507"/>
    <x v="301"/>
    <x v="301"/>
    <n v="0.38729473136128617"/>
    <n v="9528"/>
    <n v="-868.51839999999902"/>
    <s v="Credit Card"/>
    <x v="0"/>
  </r>
  <r>
    <s v="FIN-00303"/>
    <x v="239"/>
    <x v="0"/>
    <x v="0"/>
    <s v="Q4"/>
    <x v="2"/>
    <x v="0"/>
    <x v="0"/>
    <x v="2"/>
    <x v="8"/>
    <n v="44"/>
    <n v="1999.4"/>
    <n v="0.03"/>
    <n v="751.38"/>
    <x v="302"/>
    <n v="33060.720000000001"/>
    <x v="302"/>
    <x v="302"/>
    <n v="0.57541233785318358"/>
    <n v="88474.76"/>
    <n v="-3140.3679999999877"/>
    <s v="Credit Card"/>
    <x v="1"/>
  </r>
  <r>
    <s v="FIN-00304"/>
    <x v="269"/>
    <x v="0"/>
    <x v="4"/>
    <s v="Q1"/>
    <x v="4"/>
    <x v="5"/>
    <x v="1"/>
    <x v="2"/>
    <x v="8"/>
    <n v="1"/>
    <n v="2406.0500000000002"/>
    <n v="0.08"/>
    <n v="849.37"/>
    <x v="303"/>
    <n v="849.37"/>
    <x v="303"/>
    <x v="303"/>
    <n v="-3.3468168556979823E-2"/>
    <n v="1988.89"/>
    <n v="224.67600000000016"/>
    <s v="Invoice"/>
    <x v="0"/>
  </r>
  <r>
    <s v="FIN-00305"/>
    <x v="109"/>
    <x v="1"/>
    <x v="6"/>
    <s v="Q3"/>
    <x v="4"/>
    <x v="5"/>
    <x v="2"/>
    <x v="1"/>
    <x v="5"/>
    <n v="28"/>
    <n v="438.21"/>
    <n v="0.05"/>
    <n v="200.58"/>
    <x v="304"/>
    <n v="5616.2400000000007"/>
    <x v="304"/>
    <x v="304"/>
    <n v="0.33367683602790765"/>
    <n v="11597.7"/>
    <n v="58.685999999997875"/>
    <s v="Bank Transfer"/>
    <x v="3"/>
  </r>
  <r>
    <s v="FIN-00306"/>
    <x v="270"/>
    <x v="0"/>
    <x v="7"/>
    <s v="Q1"/>
    <x v="0"/>
    <x v="0"/>
    <x v="1"/>
    <x v="0"/>
    <x v="0"/>
    <n v="2"/>
    <n v="245.91"/>
    <n v="0.15"/>
    <n v="140"/>
    <x v="305"/>
    <n v="280"/>
    <x v="305"/>
    <x v="305"/>
    <n v="-1.0327618664886964"/>
    <n v="460.43"/>
    <n v="-42.383000000000038"/>
    <s v="Digital Wallet"/>
    <x v="1"/>
  </r>
  <r>
    <s v="FIN-00307"/>
    <x v="142"/>
    <x v="0"/>
    <x v="6"/>
    <s v="Q3"/>
    <x v="0"/>
    <x v="5"/>
    <x v="3"/>
    <x v="0"/>
    <x v="1"/>
    <n v="72"/>
    <n v="844.24"/>
    <n v="0.15"/>
    <n v="565.16999999999996"/>
    <x v="306"/>
    <n v="40692.239999999998"/>
    <x v="306"/>
    <x v="306"/>
    <n v="0.1751667896066478"/>
    <n v="52917.91"/>
    <n v="-1250.4220000000059"/>
    <s v="Bank Transfer"/>
    <x v="3"/>
  </r>
  <r>
    <s v="FIN-00308"/>
    <x v="271"/>
    <x v="0"/>
    <x v="5"/>
    <s v="Q2"/>
    <x v="2"/>
    <x v="0"/>
    <x v="0"/>
    <x v="2"/>
    <x v="8"/>
    <n v="12"/>
    <n v="2033.41"/>
    <n v="0.05"/>
    <n v="740.02"/>
    <x v="307"/>
    <n v="8880.24"/>
    <x v="307"/>
    <x v="307"/>
    <n v="0.51240708180373185"/>
    <n v="21524.92"/>
    <n v="1655.9540000000015"/>
    <s v="Digital Wallet"/>
    <x v="3"/>
  </r>
  <r>
    <s v="FIN-00309"/>
    <x v="141"/>
    <x v="0"/>
    <x v="3"/>
    <s v="Q3"/>
    <x v="0"/>
    <x v="0"/>
    <x v="2"/>
    <x v="1"/>
    <x v="5"/>
    <n v="6"/>
    <n v="602"/>
    <n v="0"/>
    <n v="301.85000000000002"/>
    <x v="308"/>
    <n v="1811.1000000000001"/>
    <x v="308"/>
    <x v="308"/>
    <n v="-0.19345238095238101"/>
    <n v="3646.06"/>
    <n v="-34.059999999999945"/>
    <s v="Credit Card"/>
    <x v="2"/>
  </r>
  <r>
    <s v="FIN-00310"/>
    <x v="272"/>
    <x v="2"/>
    <x v="10"/>
    <s v="Q1"/>
    <x v="3"/>
    <x v="4"/>
    <x v="2"/>
    <x v="1"/>
    <x v="5"/>
    <n v="10"/>
    <n v="617.89"/>
    <n v="0.15"/>
    <n v="310.75"/>
    <x v="309"/>
    <n v="3107.5"/>
    <x v="309"/>
    <x v="309"/>
    <n v="-2.8545914797322613E-2"/>
    <n v="5063.6400000000003"/>
    <n v="188.42499999999927"/>
    <s v="Credit Card"/>
    <x v="1"/>
  </r>
  <r>
    <s v="FIN-00311"/>
    <x v="273"/>
    <x v="1"/>
    <x v="3"/>
    <s v="Q3"/>
    <x v="3"/>
    <x v="7"/>
    <x v="3"/>
    <x v="1"/>
    <x v="2"/>
    <n v="81"/>
    <n v="918.8"/>
    <n v="0.08"/>
    <n v="371.5"/>
    <x v="310"/>
    <n v="30091.5"/>
    <x v="310"/>
    <x v="310"/>
    <n v="0.5114022152164216"/>
    <n v="73224.929999999993"/>
    <n v="-4755.9539999999834"/>
    <s v="Credit Card"/>
    <x v="1"/>
  </r>
  <r>
    <s v="FIN-00312"/>
    <x v="274"/>
    <x v="0"/>
    <x v="4"/>
    <s v="Q1"/>
    <x v="4"/>
    <x v="5"/>
    <x v="2"/>
    <x v="1"/>
    <x v="3"/>
    <n v="21"/>
    <n v="1098.25"/>
    <n v="0.05"/>
    <n v="539.88"/>
    <x v="311"/>
    <n v="11337.48"/>
    <x v="311"/>
    <x v="311"/>
    <n v="0.4020635472131272"/>
    <n v="21203.59"/>
    <n v="706.49749999999767"/>
    <s v="Invoice"/>
    <x v="2"/>
  </r>
  <r>
    <s v="FIN-00313"/>
    <x v="275"/>
    <x v="0"/>
    <x v="7"/>
    <s v="Q1"/>
    <x v="4"/>
    <x v="5"/>
    <x v="2"/>
    <x v="3"/>
    <x v="6"/>
    <n v="20"/>
    <n v="416.6"/>
    <n v="0.08"/>
    <n v="126.57"/>
    <x v="312"/>
    <n v="2531.3999999999996"/>
    <x v="312"/>
    <x v="312"/>
    <n v="0.49577975954413583"/>
    <n v="8169.88"/>
    <n v="-504.4399999999996"/>
    <s v="Digital Wallet"/>
    <x v="3"/>
  </r>
  <r>
    <s v="FIN-00314"/>
    <x v="276"/>
    <x v="2"/>
    <x v="2"/>
    <s v="Q2"/>
    <x v="0"/>
    <x v="0"/>
    <x v="2"/>
    <x v="0"/>
    <x v="0"/>
    <n v="15"/>
    <n v="162.88999999999999"/>
    <n v="0.12"/>
    <n v="102.78"/>
    <x v="313"/>
    <n v="1541.7"/>
    <x v="313"/>
    <x v="313"/>
    <n v="-0.2218089173396435"/>
    <n v="2245.39"/>
    <n v="-95.241999999999734"/>
    <s v="Credit Card"/>
    <x v="0"/>
  </r>
  <r>
    <s v="FIN-00315"/>
    <x v="197"/>
    <x v="2"/>
    <x v="3"/>
    <s v="Q3"/>
    <x v="0"/>
    <x v="0"/>
    <x v="0"/>
    <x v="3"/>
    <x v="7"/>
    <n v="24"/>
    <n v="122.04"/>
    <n v="0.05"/>
    <n v="30.42"/>
    <x v="314"/>
    <n v="730.08"/>
    <x v="314"/>
    <x v="314"/>
    <n v="0.33939907536786901"/>
    <n v="2705.26"/>
    <n v="77.251999999999498"/>
    <s v="Digital Wallet"/>
    <x v="1"/>
  </r>
  <r>
    <s v="FIN-00316"/>
    <x v="277"/>
    <x v="0"/>
    <x v="5"/>
    <s v="Q2"/>
    <x v="2"/>
    <x v="0"/>
    <x v="3"/>
    <x v="0"/>
    <x v="1"/>
    <n v="37"/>
    <n v="735.33"/>
    <n v="0.12"/>
    <n v="539.02"/>
    <x v="315"/>
    <n v="19943.739999999998"/>
    <x v="315"/>
    <x v="315"/>
    <n v="0.10278211347119201"/>
    <n v="22188.31"/>
    <n v="1754.0348000000013"/>
    <s v="Bank Transfer"/>
    <x v="1"/>
  </r>
  <r>
    <s v="FIN-00317"/>
    <x v="191"/>
    <x v="0"/>
    <x v="8"/>
    <s v="Q4"/>
    <x v="0"/>
    <x v="5"/>
    <x v="1"/>
    <x v="1"/>
    <x v="3"/>
    <n v="9"/>
    <n v="860.79"/>
    <n v="0.12"/>
    <n v="398.71"/>
    <x v="316"/>
    <n v="3588.39"/>
    <x v="316"/>
    <x v="316"/>
    <n v="0.27451098773372501"/>
    <n v="6958.3"/>
    <n v="-140.84320000000025"/>
    <s v="Credit Card"/>
    <x v="3"/>
  </r>
  <r>
    <s v="FIN-00318"/>
    <x v="38"/>
    <x v="1"/>
    <x v="10"/>
    <s v="Q1"/>
    <x v="0"/>
    <x v="5"/>
    <x v="0"/>
    <x v="2"/>
    <x v="8"/>
    <n v="25"/>
    <n v="2730.25"/>
    <n v="0.05"/>
    <n v="1037.51"/>
    <x v="317"/>
    <n v="25937.75"/>
    <x v="317"/>
    <x v="317"/>
    <n v="0.54706549911083902"/>
    <n v="63348.77"/>
    <n v="1494.6675000000032"/>
    <s v="Credit Card"/>
    <x v="0"/>
  </r>
  <r>
    <s v="FIN-00319"/>
    <x v="278"/>
    <x v="0"/>
    <x v="7"/>
    <s v="Q1"/>
    <x v="1"/>
    <x v="3"/>
    <x v="2"/>
    <x v="2"/>
    <x v="8"/>
    <n v="28"/>
    <n v="2699.33"/>
    <n v="0.08"/>
    <n v="967.09"/>
    <x v="318"/>
    <n v="27078.52"/>
    <x v="318"/>
    <x v="318"/>
    <n v="0.57338878870171894"/>
    <n v="74430.92"/>
    <n v="-4896.1791999999987"/>
    <s v="Invoice"/>
    <x v="3"/>
  </r>
  <r>
    <s v="FIN-00320"/>
    <x v="279"/>
    <x v="2"/>
    <x v="3"/>
    <s v="Q3"/>
    <x v="3"/>
    <x v="4"/>
    <x v="2"/>
    <x v="0"/>
    <x v="1"/>
    <n v="17"/>
    <n v="1074.81"/>
    <n v="0.1"/>
    <n v="803.93"/>
    <x v="319"/>
    <n v="13666.81"/>
    <x v="319"/>
    <x v="319"/>
    <n v="9.0667066068464044E-2"/>
    <n v="16373.43"/>
    <n v="71.163000000000466"/>
    <s v="Invoice"/>
    <x v="0"/>
  </r>
  <r>
    <s v="FIN-00321"/>
    <x v="280"/>
    <x v="0"/>
    <x v="0"/>
    <s v="Q4"/>
    <x v="4"/>
    <x v="0"/>
    <x v="0"/>
    <x v="3"/>
    <x v="7"/>
    <n v="8"/>
    <n v="229.13"/>
    <n v="0.1"/>
    <n v="57.05"/>
    <x v="320"/>
    <n v="456.4"/>
    <x v="320"/>
    <x v="320"/>
    <n v="-0.16883549852824914"/>
    <n v="1609.72"/>
    <n v="40.016000000000076"/>
    <s v="Invoice"/>
    <x v="0"/>
  </r>
  <r>
    <s v="FIN-00322"/>
    <x v="281"/>
    <x v="2"/>
    <x v="1"/>
    <s v="Q3"/>
    <x v="4"/>
    <x v="5"/>
    <x v="1"/>
    <x v="0"/>
    <x v="1"/>
    <n v="7"/>
    <n v="568.80999999999995"/>
    <n v="0.08"/>
    <n v="391.49"/>
    <x v="321"/>
    <n v="2740.4300000000003"/>
    <x v="321"/>
    <x v="321"/>
    <n v="-3.2795939566979959E-3"/>
    <n v="3990.83"/>
    <n v="-327.69360000000006"/>
    <s v="Bank Transfer"/>
    <x v="0"/>
  </r>
  <r>
    <s v="FIN-00323"/>
    <x v="4"/>
    <x v="2"/>
    <x v="2"/>
    <s v="Q2"/>
    <x v="4"/>
    <x v="5"/>
    <x v="1"/>
    <x v="1"/>
    <x v="3"/>
    <n v="16"/>
    <n v="1444.13"/>
    <n v="0.1"/>
    <n v="719.63"/>
    <x v="322"/>
    <n v="11514.08"/>
    <x v="322"/>
    <x v="322"/>
    <n v="0.37248502943333051"/>
    <n v="18510.95"/>
    <n v="2284.5220000000008"/>
    <s v="Digital Wallet"/>
    <x v="1"/>
  </r>
  <r>
    <s v="FIN-00324"/>
    <x v="282"/>
    <x v="1"/>
    <x v="8"/>
    <s v="Q4"/>
    <x v="3"/>
    <x v="4"/>
    <x v="0"/>
    <x v="3"/>
    <x v="6"/>
    <n v="40"/>
    <n v="692.98"/>
    <n v="0.05"/>
    <n v="187.56"/>
    <x v="323"/>
    <n v="7502.4"/>
    <x v="323"/>
    <x v="323"/>
    <n v="0.6431817733024876"/>
    <n v="23515.47"/>
    <n v="2817.7699999999968"/>
    <s v="Digital Wallet"/>
    <x v="1"/>
  </r>
  <r>
    <s v="FIN-00325"/>
    <x v="283"/>
    <x v="0"/>
    <x v="6"/>
    <s v="Q3"/>
    <x v="0"/>
    <x v="5"/>
    <x v="2"/>
    <x v="0"/>
    <x v="1"/>
    <n v="25"/>
    <n v="1084.73"/>
    <n v="0.08"/>
    <n v="739.33"/>
    <x v="324"/>
    <n v="18483.25"/>
    <x v="324"/>
    <x v="324"/>
    <n v="0.23536532232625312"/>
    <n v="25991.27"/>
    <n v="-1042.4799999999996"/>
    <s v="Digital Wallet"/>
    <x v="1"/>
  </r>
  <r>
    <s v="FIN-00326"/>
    <x v="284"/>
    <x v="1"/>
    <x v="8"/>
    <s v="Q4"/>
    <x v="2"/>
    <x v="5"/>
    <x v="1"/>
    <x v="2"/>
    <x v="4"/>
    <n v="11"/>
    <n v="1819.64"/>
    <n v="0.05"/>
    <n v="582.20000000000005"/>
    <x v="325"/>
    <n v="6404.2000000000007"/>
    <x v="325"/>
    <x v="325"/>
    <n v="0.58374120797225892"/>
    <n v="19931.22"/>
    <n v="-915.98199999999997"/>
    <s v="Invoice"/>
    <x v="1"/>
  </r>
  <r>
    <s v="FIN-00327"/>
    <x v="285"/>
    <x v="0"/>
    <x v="7"/>
    <s v="Q1"/>
    <x v="2"/>
    <x v="5"/>
    <x v="1"/>
    <x v="0"/>
    <x v="0"/>
    <n v="9"/>
    <n v="282.83999999999997"/>
    <n v="0.12"/>
    <n v="169.27"/>
    <x v="326"/>
    <n v="1523.43"/>
    <x v="326"/>
    <x v="326"/>
    <n v="-0.13194417659839816"/>
    <n v="2076.69"/>
    <n v="163.40279999999984"/>
    <s v="Bank Transfer"/>
    <x v="1"/>
  </r>
  <r>
    <s v="FIN-00328"/>
    <x v="286"/>
    <x v="1"/>
    <x v="4"/>
    <s v="Q1"/>
    <x v="4"/>
    <x v="5"/>
    <x v="2"/>
    <x v="2"/>
    <x v="8"/>
    <n v="20"/>
    <n v="1470.06"/>
    <n v="0.12"/>
    <n v="500.5"/>
    <x v="327"/>
    <n v="10010"/>
    <x v="327"/>
    <x v="327"/>
    <n v="0.54798149859065737"/>
    <n v="23782.57"/>
    <n v="2090.4859999999971"/>
    <s v="Bank Transfer"/>
    <x v="3"/>
  </r>
  <r>
    <s v="FIN-00329"/>
    <x v="155"/>
    <x v="0"/>
    <x v="2"/>
    <s v="Q2"/>
    <x v="0"/>
    <x v="5"/>
    <x v="0"/>
    <x v="2"/>
    <x v="8"/>
    <n v="43"/>
    <n v="1584.58"/>
    <n v="0.15"/>
    <n v="567.71"/>
    <x v="328"/>
    <n v="24411.530000000002"/>
    <x v="328"/>
    <x v="328"/>
    <n v="0.54114256999990606"/>
    <n v="52651.62"/>
    <n v="5264.778999999995"/>
    <s v="Bank Transfer"/>
    <x v="1"/>
  </r>
  <r>
    <s v="FIN-00330"/>
    <x v="113"/>
    <x v="0"/>
    <x v="0"/>
    <s v="Q4"/>
    <x v="1"/>
    <x v="3"/>
    <x v="3"/>
    <x v="2"/>
    <x v="8"/>
    <n v="77"/>
    <n v="1517.67"/>
    <n v="0.08"/>
    <n v="575.91999999999996"/>
    <x v="329"/>
    <n v="44345.84"/>
    <x v="329"/>
    <x v="329"/>
    <n v="0.54056953488433279"/>
    <n v="104443.04"/>
    <n v="3068.7028000000282"/>
    <s v="Invoice"/>
    <x v="1"/>
  </r>
  <r>
    <s v="FIN-00331"/>
    <x v="287"/>
    <x v="2"/>
    <x v="3"/>
    <s v="Q3"/>
    <x v="4"/>
    <x v="0"/>
    <x v="2"/>
    <x v="2"/>
    <x v="8"/>
    <n v="21"/>
    <n v="2099.42"/>
    <n v="0.08"/>
    <n v="832.35"/>
    <x v="330"/>
    <n v="17479.350000000002"/>
    <x v="330"/>
    <x v="330"/>
    <n v="0.5285178635455916"/>
    <n v="39038.550000000003"/>
    <n v="1522.2443999999959"/>
    <s v="Invoice"/>
    <x v="1"/>
  </r>
  <r>
    <s v="FIN-00332"/>
    <x v="288"/>
    <x v="1"/>
    <x v="0"/>
    <s v="Q4"/>
    <x v="2"/>
    <x v="5"/>
    <x v="1"/>
    <x v="3"/>
    <x v="7"/>
    <n v="17"/>
    <n v="286.97000000000003"/>
    <n v="0.2"/>
    <n v="71"/>
    <x v="331"/>
    <n v="1207"/>
    <x v="331"/>
    <x v="331"/>
    <n v="0.50267654540646811"/>
    <n v="3456.1"/>
    <n v="446.69200000000092"/>
    <s v="Bank Transfer"/>
    <x v="3"/>
  </r>
  <r>
    <s v="FIN-00333"/>
    <x v="289"/>
    <x v="2"/>
    <x v="1"/>
    <s v="Q3"/>
    <x v="0"/>
    <x v="0"/>
    <x v="1"/>
    <x v="1"/>
    <x v="3"/>
    <n v="16"/>
    <n v="844.65"/>
    <n v="0.08"/>
    <n v="384.78"/>
    <x v="332"/>
    <n v="6156.48"/>
    <x v="332"/>
    <x v="332"/>
    <n v="0.39546367932176696"/>
    <n v="13223.99"/>
    <n v="-790.74200000000019"/>
    <s v="Credit Card"/>
    <x v="0"/>
  </r>
  <r>
    <s v="FIN-00334"/>
    <x v="290"/>
    <x v="0"/>
    <x v="3"/>
    <s v="Q3"/>
    <x v="4"/>
    <x v="0"/>
    <x v="2"/>
    <x v="3"/>
    <x v="7"/>
    <n v="26"/>
    <n v="157.34"/>
    <n v="0.05"/>
    <n v="40.93"/>
    <x v="333"/>
    <n v="1064.18"/>
    <x v="333"/>
    <x v="333"/>
    <n v="0.50084373354796763"/>
    <n v="4202.04"/>
    <n v="-315.74200000000019"/>
    <s v="Credit Card"/>
    <x v="0"/>
  </r>
  <r>
    <s v="FIN-00335"/>
    <x v="291"/>
    <x v="1"/>
    <x v="9"/>
    <s v="Q4"/>
    <x v="2"/>
    <x v="5"/>
    <x v="2"/>
    <x v="2"/>
    <x v="8"/>
    <n v="25"/>
    <n v="1156.72"/>
    <n v="0.08"/>
    <n v="420.96"/>
    <x v="334"/>
    <n v="10524"/>
    <x v="334"/>
    <x v="334"/>
    <n v="0.51351084175043682"/>
    <n v="28193.88"/>
    <n v="-1589.3199999999997"/>
    <s v="Digital Wallet"/>
    <x v="1"/>
  </r>
  <r>
    <s v="FIN-00336"/>
    <x v="0"/>
    <x v="0"/>
    <x v="0"/>
    <s v="Q4"/>
    <x v="1"/>
    <x v="2"/>
    <x v="3"/>
    <x v="3"/>
    <x v="6"/>
    <n v="68"/>
    <n v="612.12"/>
    <n v="0.05"/>
    <n v="173.83"/>
    <x v="335"/>
    <n v="11820.44"/>
    <x v="335"/>
    <x v="335"/>
    <n v="0.66630488285244871"/>
    <n v="34897.980000000003"/>
    <n v="4644.9720000000016"/>
    <s v="Bank Transfer"/>
    <x v="1"/>
  </r>
  <r>
    <s v="FIN-00337"/>
    <x v="292"/>
    <x v="0"/>
    <x v="11"/>
    <s v="Q2"/>
    <x v="1"/>
    <x v="3"/>
    <x v="0"/>
    <x v="3"/>
    <x v="7"/>
    <n v="57"/>
    <n v="174.9"/>
    <n v="0.08"/>
    <n v="43.7"/>
    <x v="336"/>
    <n v="2490.9"/>
    <x v="336"/>
    <x v="336"/>
    <n v="0.5768520226661068"/>
    <n v="8087.03"/>
    <n v="1084.7260000000015"/>
    <s v="Invoice"/>
    <x v="0"/>
  </r>
  <r>
    <s v="FIN-00338"/>
    <x v="293"/>
    <x v="2"/>
    <x v="5"/>
    <s v="Q2"/>
    <x v="1"/>
    <x v="2"/>
    <x v="2"/>
    <x v="0"/>
    <x v="1"/>
    <n v="10"/>
    <n v="988.48"/>
    <n v="0.05"/>
    <n v="699.19"/>
    <x v="337"/>
    <n v="6991.9000000000005"/>
    <x v="337"/>
    <x v="337"/>
    <n v="0.17224212400538402"/>
    <n v="9986.76"/>
    <n v="-596.20000000000073"/>
    <s v="Invoice"/>
    <x v="1"/>
  </r>
  <r>
    <s v="FIN-00339"/>
    <x v="294"/>
    <x v="2"/>
    <x v="4"/>
    <s v="Q1"/>
    <x v="1"/>
    <x v="2"/>
    <x v="2"/>
    <x v="1"/>
    <x v="3"/>
    <n v="6"/>
    <n v="895.64"/>
    <n v="0.1"/>
    <n v="438.71"/>
    <x v="338"/>
    <n v="2632.2599999999998"/>
    <x v="338"/>
    <x v="338"/>
    <n v="0.13933466984916237"/>
    <n v="4978.9399999999996"/>
    <n v="-142.48399999999947"/>
    <s v="Bank Transfer"/>
    <x v="1"/>
  </r>
  <r>
    <s v="FIN-00340"/>
    <x v="295"/>
    <x v="1"/>
    <x v="5"/>
    <s v="Q2"/>
    <x v="0"/>
    <x v="0"/>
    <x v="1"/>
    <x v="1"/>
    <x v="2"/>
    <n v="15"/>
    <n v="688.44"/>
    <n v="0.1"/>
    <n v="279.87"/>
    <x v="339"/>
    <n v="4198.05"/>
    <x v="339"/>
    <x v="339"/>
    <n v="0.4341872230722385"/>
    <n v="9279.6200000000008"/>
    <n v="14.319999999999709"/>
    <s v="Invoice"/>
    <x v="1"/>
  </r>
  <r>
    <s v="FIN-00341"/>
    <x v="296"/>
    <x v="2"/>
    <x v="10"/>
    <s v="Q1"/>
    <x v="3"/>
    <x v="6"/>
    <x v="2"/>
    <x v="1"/>
    <x v="2"/>
    <n v="27"/>
    <n v="556.16"/>
    <n v="0.2"/>
    <n v="232.2"/>
    <x v="340"/>
    <n v="6269.4"/>
    <x v="340"/>
    <x v="340"/>
    <n v="0.28622408819204709"/>
    <n v="10777.3"/>
    <n v="1235.7560000000012"/>
    <s v="Digital Wallet"/>
    <x v="0"/>
  </r>
  <r>
    <s v="FIN-00342"/>
    <x v="297"/>
    <x v="2"/>
    <x v="6"/>
    <s v="Q3"/>
    <x v="2"/>
    <x v="5"/>
    <x v="0"/>
    <x v="1"/>
    <x v="5"/>
    <n v="57"/>
    <n v="449.38"/>
    <n v="0.2"/>
    <n v="219.62"/>
    <x v="341"/>
    <n v="12518.34"/>
    <x v="341"/>
    <x v="341"/>
    <n v="0.20588005072095442"/>
    <n v="19012.29"/>
    <n v="1479.4380000000019"/>
    <s v="Credit Card"/>
    <x v="1"/>
  </r>
  <r>
    <s v="FIN-00343"/>
    <x v="298"/>
    <x v="1"/>
    <x v="1"/>
    <s v="Q3"/>
    <x v="3"/>
    <x v="6"/>
    <x v="0"/>
    <x v="2"/>
    <x v="8"/>
    <n v="54"/>
    <n v="1201.3599999999999"/>
    <n v="0"/>
    <n v="455.19"/>
    <x v="342"/>
    <n v="24580.26"/>
    <x v="342"/>
    <x v="342"/>
    <n v="0.56522607711260575"/>
    <n v="61032.61"/>
    <n v="3840.8299999999945"/>
    <s v="Invoice"/>
    <x v="0"/>
  </r>
  <r>
    <s v="FIN-00344"/>
    <x v="299"/>
    <x v="2"/>
    <x v="5"/>
    <s v="Q2"/>
    <x v="0"/>
    <x v="0"/>
    <x v="3"/>
    <x v="0"/>
    <x v="1"/>
    <n v="33"/>
    <n v="660.93"/>
    <n v="0.12"/>
    <n v="476.7"/>
    <x v="343"/>
    <n v="15731.1"/>
    <x v="343"/>
    <x v="343"/>
    <n v="0.1081739775728823"/>
    <n v="18009.97"/>
    <n v="1183.4371999999967"/>
    <s v="Credit Card"/>
    <x v="1"/>
  </r>
  <r>
    <s v="FIN-00345"/>
    <x v="300"/>
    <x v="0"/>
    <x v="9"/>
    <s v="Q4"/>
    <x v="3"/>
    <x v="4"/>
    <x v="2"/>
    <x v="2"/>
    <x v="4"/>
    <n v="18"/>
    <n v="1772.06"/>
    <n v="0"/>
    <n v="589.51"/>
    <x v="344"/>
    <n v="10611.18"/>
    <x v="344"/>
    <x v="344"/>
    <n v="0.5609855196776633"/>
    <n v="35701.56"/>
    <n v="-3804.4799999999996"/>
    <s v="Credit Card"/>
    <x v="0"/>
  </r>
  <r>
    <s v="FIN-00346"/>
    <x v="301"/>
    <x v="0"/>
    <x v="0"/>
    <s v="Q4"/>
    <x v="4"/>
    <x v="0"/>
    <x v="1"/>
    <x v="0"/>
    <x v="1"/>
    <n v="12"/>
    <n v="1088.0899999999999"/>
    <n v="0.12"/>
    <n v="752.82"/>
    <x v="345"/>
    <n v="9033.84"/>
    <x v="345"/>
    <x v="345"/>
    <n v="0.16270608464039141"/>
    <n v="12012.12"/>
    <n v="-521.88960000000225"/>
    <s v="Invoice"/>
    <x v="3"/>
  </r>
  <r>
    <s v="FIN-00347"/>
    <x v="302"/>
    <x v="1"/>
    <x v="3"/>
    <s v="Q3"/>
    <x v="0"/>
    <x v="5"/>
    <x v="0"/>
    <x v="2"/>
    <x v="8"/>
    <n v="19"/>
    <n v="1260.57"/>
    <n v="0.08"/>
    <n v="444.2"/>
    <x v="346"/>
    <n v="8439.7999999999993"/>
    <x v="346"/>
    <x v="346"/>
    <n v="0.45941602931469616"/>
    <n v="23979.09"/>
    <n v="-1944.3264000000017"/>
    <s v="Bank Transfer"/>
    <x v="0"/>
  </r>
  <r>
    <s v="FIN-00348"/>
    <x v="303"/>
    <x v="1"/>
    <x v="5"/>
    <s v="Q2"/>
    <x v="3"/>
    <x v="6"/>
    <x v="0"/>
    <x v="2"/>
    <x v="8"/>
    <n v="48"/>
    <n v="901.37"/>
    <n v="0.08"/>
    <n v="333.59"/>
    <x v="347"/>
    <n v="16012.32"/>
    <x v="347"/>
    <x v="347"/>
    <n v="0.48013540137693789"/>
    <n v="40948.33"/>
    <n v="-1143.8307999999961"/>
    <s v="Invoice"/>
    <x v="3"/>
  </r>
  <r>
    <s v="FIN-00349"/>
    <x v="304"/>
    <x v="1"/>
    <x v="3"/>
    <s v="Q3"/>
    <x v="2"/>
    <x v="0"/>
    <x v="2"/>
    <x v="3"/>
    <x v="6"/>
    <n v="18"/>
    <n v="485.83"/>
    <n v="0.12"/>
    <n v="130.38999999999999"/>
    <x v="348"/>
    <n v="2347.0199999999995"/>
    <x v="348"/>
    <x v="348"/>
    <n v="0.56097858772148146"/>
    <n v="7528.96"/>
    <n v="166.58720000000085"/>
    <s v="Invoice"/>
    <x v="0"/>
  </r>
  <r>
    <s v="FIN-00350"/>
    <x v="305"/>
    <x v="0"/>
    <x v="5"/>
    <s v="Q2"/>
    <x v="0"/>
    <x v="0"/>
    <x v="0"/>
    <x v="0"/>
    <x v="0"/>
    <n v="20"/>
    <n v="294.7"/>
    <n v="0"/>
    <n v="168.72"/>
    <x v="349"/>
    <n v="3374.4"/>
    <x v="349"/>
    <x v="349"/>
    <n v="0.27981845945028844"/>
    <n v="6094.52"/>
    <n v="-200.52000000000044"/>
    <s v="Digital Wallet"/>
    <x v="3"/>
  </r>
  <r>
    <s v="FIN-00351"/>
    <x v="105"/>
    <x v="0"/>
    <x v="5"/>
    <s v="Q2"/>
    <x v="1"/>
    <x v="1"/>
    <x v="2"/>
    <x v="1"/>
    <x v="2"/>
    <n v="25"/>
    <n v="654.51"/>
    <n v="0"/>
    <n v="296.31"/>
    <x v="350"/>
    <n v="7407.75"/>
    <x v="350"/>
    <x v="350"/>
    <n v="0.45971795694489009"/>
    <n v="16329"/>
    <n v="33.75"/>
    <s v="Credit Card"/>
    <x v="1"/>
  </r>
  <r>
    <s v="FIN-00352"/>
    <x v="0"/>
    <x v="0"/>
    <x v="0"/>
    <s v="Q4"/>
    <x v="0"/>
    <x v="5"/>
    <x v="2"/>
    <x v="3"/>
    <x v="7"/>
    <n v="4"/>
    <n v="298.56"/>
    <n v="0.12"/>
    <n v="74.36"/>
    <x v="351"/>
    <n v="297.44"/>
    <x v="351"/>
    <x v="351"/>
    <n v="-2.7802771484946018E-2"/>
    <n v="942.57"/>
    <n v="108.36119999999994"/>
    <s v="Invoice"/>
    <x v="0"/>
  </r>
  <r>
    <s v="FIN-00353"/>
    <x v="306"/>
    <x v="1"/>
    <x v="1"/>
    <s v="Q3"/>
    <x v="1"/>
    <x v="3"/>
    <x v="1"/>
    <x v="0"/>
    <x v="1"/>
    <n v="17"/>
    <n v="573.15"/>
    <n v="0.1"/>
    <n v="393.02"/>
    <x v="352"/>
    <n v="6681.34"/>
    <x v="352"/>
    <x v="352"/>
    <n v="0.11599069241817517"/>
    <n v="8892.15"/>
    <n v="-122.95499999999993"/>
    <s v="Digital Wallet"/>
    <x v="3"/>
  </r>
  <r>
    <s v="FIN-00354"/>
    <x v="307"/>
    <x v="2"/>
    <x v="7"/>
    <s v="Q1"/>
    <x v="1"/>
    <x v="2"/>
    <x v="0"/>
    <x v="3"/>
    <x v="6"/>
    <n v="19"/>
    <n v="325.06"/>
    <n v="0.08"/>
    <n v="95.62"/>
    <x v="353"/>
    <n v="1816.7800000000002"/>
    <x v="353"/>
    <x v="353"/>
    <n v="0.32621838798709368"/>
    <n v="5728.28"/>
    <n v="-46.231199999999262"/>
    <s v="Digital Wallet"/>
    <x v="2"/>
  </r>
  <r>
    <s v="FIN-00355"/>
    <x v="308"/>
    <x v="2"/>
    <x v="6"/>
    <s v="Q3"/>
    <x v="2"/>
    <x v="5"/>
    <x v="0"/>
    <x v="3"/>
    <x v="7"/>
    <n v="28"/>
    <n v="306.54000000000002"/>
    <n v="0.1"/>
    <n v="81.08"/>
    <x v="354"/>
    <n v="2270.2399999999998"/>
    <x v="354"/>
    <x v="354"/>
    <n v="0.52941872471134566"/>
    <n v="8217.42"/>
    <n v="-492.61199999999917"/>
    <s v="Invoice"/>
    <x v="1"/>
  </r>
  <r>
    <s v="FIN-00356"/>
    <x v="309"/>
    <x v="0"/>
    <x v="11"/>
    <s v="Q2"/>
    <x v="3"/>
    <x v="6"/>
    <x v="1"/>
    <x v="1"/>
    <x v="2"/>
    <n v="17"/>
    <n v="917.03"/>
    <n v="0.03"/>
    <n v="413.27"/>
    <x v="355"/>
    <n v="7025.59"/>
    <x v="355"/>
    <x v="355"/>
    <n v="0.47684421973229196"/>
    <n v="16879.810000000001"/>
    <n v="-1757.9853000000021"/>
    <s v="Bank Transfer"/>
    <x v="2"/>
  </r>
  <r>
    <s v="FIN-00357"/>
    <x v="310"/>
    <x v="1"/>
    <x v="4"/>
    <s v="Q1"/>
    <x v="2"/>
    <x v="0"/>
    <x v="1"/>
    <x v="3"/>
    <x v="7"/>
    <n v="9"/>
    <n v="139.03"/>
    <n v="0.05"/>
    <n v="35.1"/>
    <x v="356"/>
    <n v="315.90000000000003"/>
    <x v="356"/>
    <x v="356"/>
    <n v="8.3348160374322758E-2"/>
    <n v="1277.45"/>
    <n v="-88.74350000000004"/>
    <s v="Credit Card"/>
    <x v="1"/>
  </r>
  <r>
    <s v="FIN-00358"/>
    <x v="311"/>
    <x v="0"/>
    <x v="1"/>
    <s v="Q3"/>
    <x v="4"/>
    <x v="0"/>
    <x v="0"/>
    <x v="3"/>
    <x v="6"/>
    <n v="52"/>
    <n v="469.72"/>
    <n v="0.1"/>
    <n v="139.97999999999999"/>
    <x v="357"/>
    <n v="7278.9599999999991"/>
    <x v="357"/>
    <x v="357"/>
    <n v="0.61465495719945185"/>
    <n v="22733.42"/>
    <n v="-750.52399999999398"/>
    <s v="Credit Card"/>
    <x v="3"/>
  </r>
  <r>
    <s v="FIN-00359"/>
    <x v="312"/>
    <x v="0"/>
    <x v="1"/>
    <s v="Q3"/>
    <x v="3"/>
    <x v="7"/>
    <x v="0"/>
    <x v="2"/>
    <x v="8"/>
    <n v="35"/>
    <n v="2571.61"/>
    <n v="0.08"/>
    <n v="990.81"/>
    <x v="358"/>
    <n v="34678.35"/>
    <x v="358"/>
    <x v="358"/>
    <n v="0.52514642626301655"/>
    <n v="77374.789999999994"/>
    <n v="5431.0520000000106"/>
    <s v="Credit Card"/>
    <x v="3"/>
  </r>
  <r>
    <s v="FIN-00360"/>
    <x v="313"/>
    <x v="0"/>
    <x v="0"/>
    <s v="Q4"/>
    <x v="3"/>
    <x v="7"/>
    <x v="1"/>
    <x v="1"/>
    <x v="2"/>
    <n v="5"/>
    <n v="877.95"/>
    <n v="0.05"/>
    <n v="386.93"/>
    <x v="359"/>
    <n v="1934.65"/>
    <x v="359"/>
    <x v="359"/>
    <n v="0.28103326828946612"/>
    <n v="4344.05"/>
    <n v="-173.78750000000036"/>
    <s v="Digital Wallet"/>
    <x v="2"/>
  </r>
  <r>
    <s v="FIN-00361"/>
    <x v="157"/>
    <x v="2"/>
    <x v="7"/>
    <s v="Q1"/>
    <x v="1"/>
    <x v="1"/>
    <x v="2"/>
    <x v="0"/>
    <x v="1"/>
    <n v="15"/>
    <n v="638.36"/>
    <n v="0.03"/>
    <n v="446.83"/>
    <x v="360"/>
    <n v="6702.45"/>
    <x v="360"/>
    <x v="360"/>
    <n v="0.17361369953805592"/>
    <n v="9834.98"/>
    <n v="-546.84200000000055"/>
    <s v="Digital Wallet"/>
    <x v="0"/>
  </r>
  <r>
    <s v="FIN-00362"/>
    <x v="314"/>
    <x v="0"/>
    <x v="7"/>
    <s v="Q1"/>
    <x v="1"/>
    <x v="2"/>
    <x v="0"/>
    <x v="0"/>
    <x v="0"/>
    <n v="20"/>
    <n v="216.18"/>
    <n v="0.08"/>
    <n v="130.87"/>
    <x v="361"/>
    <n v="2617.4"/>
    <x v="361"/>
    <x v="361"/>
    <n v="7.5506220661526097E-2"/>
    <n v="4088.45"/>
    <n v="-110.73799999999937"/>
    <s v="Bank Transfer"/>
    <x v="0"/>
  </r>
  <r>
    <s v="FIN-00363"/>
    <x v="315"/>
    <x v="1"/>
    <x v="3"/>
    <s v="Q3"/>
    <x v="3"/>
    <x v="6"/>
    <x v="0"/>
    <x v="1"/>
    <x v="3"/>
    <n v="35"/>
    <n v="1270.22"/>
    <n v="0.05"/>
    <n v="562.6"/>
    <x v="362"/>
    <n v="19691"/>
    <x v="362"/>
    <x v="362"/>
    <n v="0.47853494800438928"/>
    <n v="43810.1"/>
    <n v="-1575.2849999999962"/>
    <s v="Invoice"/>
    <x v="0"/>
  </r>
  <r>
    <s v="FIN-00364"/>
    <x v="316"/>
    <x v="1"/>
    <x v="9"/>
    <s v="Q4"/>
    <x v="1"/>
    <x v="2"/>
    <x v="2"/>
    <x v="3"/>
    <x v="6"/>
    <n v="10"/>
    <n v="665.9"/>
    <n v="0.03"/>
    <n v="183.63"/>
    <x v="363"/>
    <n v="1836.3"/>
    <x v="363"/>
    <x v="363"/>
    <n v="0.48063004413838789"/>
    <n v="7006.09"/>
    <n v="-546.86000000000058"/>
    <s v="Credit Card"/>
    <x v="3"/>
  </r>
  <r>
    <s v="FIN-00365"/>
    <x v="317"/>
    <x v="1"/>
    <x v="3"/>
    <s v="Q3"/>
    <x v="1"/>
    <x v="3"/>
    <x v="0"/>
    <x v="2"/>
    <x v="4"/>
    <n v="59"/>
    <n v="1989.52"/>
    <n v="0"/>
    <n v="632.83000000000004"/>
    <x v="364"/>
    <n v="37336.97"/>
    <x v="364"/>
    <x v="364"/>
    <n v="0.66341170104227498"/>
    <n v="109184.01"/>
    <n v="8197.6699999999983"/>
    <s v="Bank Transfer"/>
    <x v="0"/>
  </r>
  <r>
    <s v="FIN-00366"/>
    <x v="305"/>
    <x v="0"/>
    <x v="5"/>
    <s v="Q2"/>
    <x v="2"/>
    <x v="5"/>
    <x v="2"/>
    <x v="0"/>
    <x v="0"/>
    <n v="24"/>
    <n v="195.32"/>
    <n v="0.08"/>
    <n v="112.71"/>
    <x v="365"/>
    <n v="2705.04"/>
    <x v="365"/>
    <x v="365"/>
    <n v="0.2254233669311157"/>
    <n v="4002.87"/>
    <n v="309.79560000000038"/>
    <s v="Invoice"/>
    <x v="0"/>
  </r>
  <r>
    <s v="FIN-00367"/>
    <x v="74"/>
    <x v="0"/>
    <x v="8"/>
    <s v="Q4"/>
    <x v="0"/>
    <x v="0"/>
    <x v="2"/>
    <x v="2"/>
    <x v="8"/>
    <n v="3"/>
    <n v="2542.14"/>
    <n v="0.05"/>
    <n v="981.21"/>
    <x v="366"/>
    <n v="2943.63"/>
    <x v="366"/>
    <x v="366"/>
    <n v="0.27968134044821197"/>
    <n v="8079.37"/>
    <n v="-834.27099999999973"/>
    <s v="Credit Card"/>
    <x v="2"/>
  </r>
  <r>
    <s v="FIN-00368"/>
    <x v="171"/>
    <x v="0"/>
    <x v="2"/>
    <s v="Q2"/>
    <x v="1"/>
    <x v="1"/>
    <x v="1"/>
    <x v="0"/>
    <x v="1"/>
    <n v="1"/>
    <n v="814.45"/>
    <n v="0"/>
    <n v="596.44000000000005"/>
    <x v="367"/>
    <n v="596.44000000000005"/>
    <x v="367"/>
    <x v="367"/>
    <n v="-0.54103996562097112"/>
    <n v="812.48"/>
    <n v="1.9700000000000273"/>
    <s v="Bank Transfer"/>
    <x v="0"/>
  </r>
  <r>
    <s v="FIN-00369"/>
    <x v="318"/>
    <x v="0"/>
    <x v="9"/>
    <s v="Q4"/>
    <x v="2"/>
    <x v="5"/>
    <x v="2"/>
    <x v="0"/>
    <x v="1"/>
    <n v="23"/>
    <n v="977.73"/>
    <n v="0.05"/>
    <n v="672.25"/>
    <x v="368"/>
    <n v="15461.75"/>
    <x v="368"/>
    <x v="368"/>
    <n v="0.2107721802060491"/>
    <n v="23877.59"/>
    <n v="-2514.1895000000004"/>
    <s v="Invoice"/>
    <x v="0"/>
  </r>
  <r>
    <s v="FIN-00370"/>
    <x v="319"/>
    <x v="1"/>
    <x v="9"/>
    <s v="Q4"/>
    <x v="3"/>
    <x v="4"/>
    <x v="1"/>
    <x v="3"/>
    <x v="6"/>
    <n v="5"/>
    <n v="437.8"/>
    <n v="0.08"/>
    <n v="119.82"/>
    <x v="369"/>
    <n v="599.09999999999991"/>
    <x v="369"/>
    <x v="369"/>
    <n v="0.16854529564820162"/>
    <n v="1989.31"/>
    <n v="24.570000000000164"/>
    <s v="Bank Transfer"/>
    <x v="0"/>
  </r>
  <r>
    <s v="FIN-00371"/>
    <x v="7"/>
    <x v="1"/>
    <x v="2"/>
    <s v="Q2"/>
    <x v="1"/>
    <x v="1"/>
    <x v="0"/>
    <x v="0"/>
    <x v="0"/>
    <n v="53"/>
    <n v="181.8"/>
    <n v="0.15"/>
    <n v="110.63"/>
    <x v="370"/>
    <n v="5863.3899999999994"/>
    <x v="370"/>
    <x v="370"/>
    <n v="0.12169219141670012"/>
    <n v="8994.0300000000007"/>
    <n v="-803.9399999999996"/>
    <s v="Bank Transfer"/>
    <x v="3"/>
  </r>
  <r>
    <s v="FIN-00372"/>
    <x v="320"/>
    <x v="0"/>
    <x v="1"/>
    <s v="Q3"/>
    <x v="4"/>
    <x v="5"/>
    <x v="1"/>
    <x v="1"/>
    <x v="3"/>
    <n v="5"/>
    <n v="1022.32"/>
    <n v="0.1"/>
    <n v="497.38"/>
    <x v="371"/>
    <n v="2486.9"/>
    <x v="371"/>
    <x v="371"/>
    <n v="3.6231317004460549E-2"/>
    <n v="4505.53"/>
    <n v="94.910000000000764"/>
    <s v="Digital Wallet"/>
    <x v="1"/>
  </r>
  <r>
    <s v="FIN-00373"/>
    <x v="68"/>
    <x v="2"/>
    <x v="7"/>
    <s v="Q1"/>
    <x v="2"/>
    <x v="0"/>
    <x v="0"/>
    <x v="1"/>
    <x v="3"/>
    <n v="56"/>
    <n v="929.32"/>
    <n v="0.2"/>
    <n v="455.16"/>
    <x v="372"/>
    <n v="25488.960000000003"/>
    <x v="372"/>
    <x v="372"/>
    <n v="0.31802765924085824"/>
    <n v="42756.26"/>
    <n v="-1122.7239999999947"/>
    <s v="Bank Transfer"/>
    <x v="0"/>
  </r>
  <r>
    <s v="FIN-00374"/>
    <x v="321"/>
    <x v="1"/>
    <x v="4"/>
    <s v="Q1"/>
    <x v="2"/>
    <x v="0"/>
    <x v="0"/>
    <x v="3"/>
    <x v="6"/>
    <n v="46"/>
    <n v="476.05"/>
    <n v="0.08"/>
    <n v="135.69"/>
    <x v="373"/>
    <n v="6241.74"/>
    <x v="373"/>
    <x v="373"/>
    <n v="0.62459960660039326"/>
    <n v="19602.29"/>
    <n v="544.14600000000064"/>
    <s v="Digital Wallet"/>
    <x v="0"/>
  </r>
  <r>
    <s v="FIN-00375"/>
    <x v="322"/>
    <x v="1"/>
    <x v="6"/>
    <s v="Q3"/>
    <x v="4"/>
    <x v="0"/>
    <x v="2"/>
    <x v="1"/>
    <x v="2"/>
    <n v="10"/>
    <n v="1165.1400000000001"/>
    <n v="0.12"/>
    <n v="518.03"/>
    <x v="374"/>
    <n v="5180.2999999999993"/>
    <x v="374"/>
    <x v="374"/>
    <n v="0.27261764875699701"/>
    <n v="9185.59"/>
    <n v="1067.6420000000016"/>
    <s v="Digital Wallet"/>
    <x v="2"/>
  </r>
  <r>
    <s v="FIN-00376"/>
    <x v="323"/>
    <x v="0"/>
    <x v="2"/>
    <s v="Q2"/>
    <x v="2"/>
    <x v="5"/>
    <x v="3"/>
    <x v="3"/>
    <x v="7"/>
    <n v="60"/>
    <n v="294.05"/>
    <n v="0.1"/>
    <n v="74.39"/>
    <x v="375"/>
    <n v="4463.3999999999996"/>
    <x v="375"/>
    <x v="375"/>
    <n v="0.55505866349260335"/>
    <n v="16152.83"/>
    <n v="-274.1299999999992"/>
    <s v="Credit Card"/>
    <x v="1"/>
  </r>
  <r>
    <s v="FIN-00377"/>
    <x v="324"/>
    <x v="0"/>
    <x v="11"/>
    <s v="Q2"/>
    <x v="3"/>
    <x v="7"/>
    <x v="0"/>
    <x v="0"/>
    <x v="1"/>
    <n v="10"/>
    <n v="1089.49"/>
    <n v="0.1"/>
    <n v="760.84"/>
    <x v="376"/>
    <n v="7608.4000000000005"/>
    <x v="376"/>
    <x v="376"/>
    <n v="6.4807080988964191E-2"/>
    <n v="8744.77"/>
    <n v="1060.6399999999994"/>
    <s v="Invoice"/>
    <x v="1"/>
  </r>
  <r>
    <s v="FIN-00378"/>
    <x v="325"/>
    <x v="2"/>
    <x v="5"/>
    <s v="Q2"/>
    <x v="2"/>
    <x v="5"/>
    <x v="2"/>
    <x v="3"/>
    <x v="7"/>
    <n v="4"/>
    <n v="253.28"/>
    <n v="0.1"/>
    <n v="69.709999999999994"/>
    <x v="377"/>
    <n v="278.83999999999997"/>
    <x v="377"/>
    <x v="377"/>
    <n v="-0.64011502421562438"/>
    <n v="943.78"/>
    <n v="-31.97199999999998"/>
    <s v="Credit Card"/>
    <x v="3"/>
  </r>
  <r>
    <s v="FIN-00379"/>
    <x v="326"/>
    <x v="1"/>
    <x v="11"/>
    <s v="Q2"/>
    <x v="4"/>
    <x v="0"/>
    <x v="2"/>
    <x v="2"/>
    <x v="8"/>
    <n v="17"/>
    <n v="947.33"/>
    <n v="0.1"/>
    <n v="349.74"/>
    <x v="378"/>
    <n v="5945.58"/>
    <x v="378"/>
    <x v="378"/>
    <n v="0.45895823204246078"/>
    <n v="14336.51"/>
    <n v="157.63900000000103"/>
    <s v="Invoice"/>
    <x v="1"/>
  </r>
  <r>
    <s v="FIN-00380"/>
    <x v="239"/>
    <x v="0"/>
    <x v="0"/>
    <s v="Q4"/>
    <x v="4"/>
    <x v="0"/>
    <x v="1"/>
    <x v="3"/>
    <x v="7"/>
    <n v="13"/>
    <n v="121.33"/>
    <n v="0.1"/>
    <n v="32.86"/>
    <x v="379"/>
    <n v="427.18"/>
    <x v="379"/>
    <x v="379"/>
    <n v="-6.2272068618396896E-2"/>
    <n v="1303.69"/>
    <n v="115.87099999999987"/>
    <s v="Digital Wallet"/>
    <x v="0"/>
  </r>
  <r>
    <s v="FIN-00381"/>
    <x v="327"/>
    <x v="1"/>
    <x v="5"/>
    <s v="Q2"/>
    <x v="2"/>
    <x v="0"/>
    <x v="1"/>
    <x v="0"/>
    <x v="0"/>
    <n v="2"/>
    <n v="273.83"/>
    <n v="0.08"/>
    <n v="155.19"/>
    <x v="380"/>
    <n v="310.38"/>
    <x v="380"/>
    <x v="380"/>
    <n v="-1.5134405827798585"/>
    <n v="497.35"/>
    <n v="6.4971999999999639"/>
    <s v="Bank Transfer"/>
    <x v="0"/>
  </r>
  <r>
    <s v="FIN-00382"/>
    <x v="328"/>
    <x v="1"/>
    <x v="2"/>
    <s v="Q2"/>
    <x v="4"/>
    <x v="0"/>
    <x v="2"/>
    <x v="2"/>
    <x v="4"/>
    <n v="30"/>
    <n v="2254.88"/>
    <n v="0.08"/>
    <n v="748.18"/>
    <x v="381"/>
    <n v="22445.399999999998"/>
    <x v="381"/>
    <x v="381"/>
    <n v="0.59548314920450807"/>
    <n v="62137.11"/>
    <n v="97.578000000008615"/>
    <s v="Bank Transfer"/>
    <x v="1"/>
  </r>
  <r>
    <s v="FIN-00383"/>
    <x v="155"/>
    <x v="0"/>
    <x v="2"/>
    <s v="Q2"/>
    <x v="3"/>
    <x v="6"/>
    <x v="2"/>
    <x v="1"/>
    <x v="3"/>
    <n v="11"/>
    <n v="1417.52"/>
    <n v="0.1"/>
    <n v="672.98"/>
    <x v="382"/>
    <n v="7402.7800000000007"/>
    <x v="382"/>
    <x v="382"/>
    <n v="0.30278431929202287"/>
    <n v="12514.19"/>
    <n v="1519.2579999999998"/>
    <s v="Bank Transfer"/>
    <x v="0"/>
  </r>
  <r>
    <s v="FIN-00384"/>
    <x v="329"/>
    <x v="1"/>
    <x v="9"/>
    <s v="Q4"/>
    <x v="0"/>
    <x v="0"/>
    <x v="0"/>
    <x v="2"/>
    <x v="8"/>
    <n v="11"/>
    <n v="2648.73"/>
    <n v="0"/>
    <n v="1010.04"/>
    <x v="383"/>
    <n v="11110.439999999999"/>
    <x v="383"/>
    <x v="383"/>
    <n v="0.53024176595095485"/>
    <n v="27628.28"/>
    <n v="1507.75"/>
    <s v="Bank Transfer"/>
    <x v="2"/>
  </r>
  <r>
    <s v="FIN-00385"/>
    <x v="176"/>
    <x v="2"/>
    <x v="7"/>
    <s v="Q1"/>
    <x v="1"/>
    <x v="2"/>
    <x v="3"/>
    <x v="1"/>
    <x v="2"/>
    <n v="60"/>
    <n v="725.98"/>
    <n v="0.12"/>
    <n v="330.09"/>
    <x v="384"/>
    <n v="19805.399999999998"/>
    <x v="384"/>
    <x v="384"/>
    <n v="0.3873790349846854"/>
    <n v="34329.230000000003"/>
    <n v="4002.5140000000029"/>
    <s v="Digital Wallet"/>
    <x v="0"/>
  </r>
  <r>
    <s v="FIN-00386"/>
    <x v="330"/>
    <x v="0"/>
    <x v="9"/>
    <s v="Q4"/>
    <x v="2"/>
    <x v="5"/>
    <x v="2"/>
    <x v="0"/>
    <x v="0"/>
    <n v="6"/>
    <n v="242.41"/>
    <n v="0.1"/>
    <n v="152.4"/>
    <x v="385"/>
    <n v="914.40000000000009"/>
    <x v="385"/>
    <x v="385"/>
    <n v="-0.47489637238409971"/>
    <n v="1179.47"/>
    <n v="129.5440000000001"/>
    <s v="Invoice"/>
    <x v="1"/>
  </r>
  <r>
    <s v="FIN-00387"/>
    <x v="331"/>
    <x v="2"/>
    <x v="2"/>
    <s v="Q2"/>
    <x v="2"/>
    <x v="5"/>
    <x v="2"/>
    <x v="2"/>
    <x v="4"/>
    <n v="18"/>
    <n v="2612.87"/>
    <n v="0.08"/>
    <n v="891.82"/>
    <x v="386"/>
    <n v="16052.76"/>
    <x v="386"/>
    <x v="386"/>
    <n v="0.5713946363124236"/>
    <n v="39945.089999999997"/>
    <n v="3324.0371999999988"/>
    <s v="Bank Transfer"/>
    <x v="3"/>
  </r>
  <r>
    <s v="FIN-00388"/>
    <x v="332"/>
    <x v="2"/>
    <x v="3"/>
    <s v="Q3"/>
    <x v="4"/>
    <x v="0"/>
    <x v="1"/>
    <x v="3"/>
    <x v="6"/>
    <n v="7"/>
    <n v="581.86"/>
    <n v="0.12"/>
    <n v="181.31"/>
    <x v="387"/>
    <n v="1269.17"/>
    <x v="387"/>
    <x v="387"/>
    <n v="0.38912314784517721"/>
    <n v="3441.28"/>
    <n v="142.97759999999971"/>
    <s v="Bank Transfer"/>
    <x v="0"/>
  </r>
  <r>
    <s v="FIN-00389"/>
    <x v="333"/>
    <x v="1"/>
    <x v="6"/>
    <s v="Q3"/>
    <x v="2"/>
    <x v="5"/>
    <x v="0"/>
    <x v="2"/>
    <x v="8"/>
    <n v="28"/>
    <n v="1862.71"/>
    <n v="0.12"/>
    <n v="639.5"/>
    <x v="388"/>
    <n v="17906"/>
    <x v="388"/>
    <x v="388"/>
    <n v="0.54280736724394085"/>
    <n v="44752.12"/>
    <n v="1145.0544000000009"/>
    <s v="Credit Card"/>
    <x v="3"/>
  </r>
  <r>
    <s v="FIN-00390"/>
    <x v="334"/>
    <x v="1"/>
    <x v="6"/>
    <s v="Q3"/>
    <x v="2"/>
    <x v="5"/>
    <x v="3"/>
    <x v="3"/>
    <x v="7"/>
    <n v="29"/>
    <n v="299.31"/>
    <n v="0.08"/>
    <n v="75.97"/>
    <x v="389"/>
    <n v="2203.13"/>
    <x v="389"/>
    <x v="389"/>
    <n v="0.40754665265342671"/>
    <n v="8056.44"/>
    <n v="-70.849199999999655"/>
    <s v="Invoice"/>
    <x v="1"/>
  </r>
  <r>
    <s v="FIN-00391"/>
    <x v="335"/>
    <x v="2"/>
    <x v="11"/>
    <s v="Q2"/>
    <x v="3"/>
    <x v="4"/>
    <x v="1"/>
    <x v="2"/>
    <x v="8"/>
    <n v="1"/>
    <n v="1954.84"/>
    <n v="0.03"/>
    <n v="755.38"/>
    <x v="390"/>
    <n v="755.38"/>
    <x v="390"/>
    <x v="390"/>
    <n v="-0.69847000951590021"/>
    <n v="2072.7800000000002"/>
    <n v="-176.58520000000044"/>
    <s v="Invoice"/>
    <x v="0"/>
  </r>
  <r>
    <s v="FIN-00392"/>
    <x v="336"/>
    <x v="1"/>
    <x v="5"/>
    <s v="Q2"/>
    <x v="2"/>
    <x v="0"/>
    <x v="1"/>
    <x v="3"/>
    <x v="6"/>
    <n v="13"/>
    <n v="506.94"/>
    <n v="0.03"/>
    <n v="135.41999999999999"/>
    <x v="391"/>
    <n v="1760.4599999999998"/>
    <x v="391"/>
    <x v="391"/>
    <n v="0.53396108641712037"/>
    <n v="6098.38"/>
    <n v="294.13339999999971"/>
    <s v="Invoice"/>
    <x v="3"/>
  </r>
  <r>
    <s v="FIN-00393"/>
    <x v="337"/>
    <x v="1"/>
    <x v="0"/>
    <s v="Q4"/>
    <x v="3"/>
    <x v="7"/>
    <x v="2"/>
    <x v="0"/>
    <x v="1"/>
    <n v="12"/>
    <n v="743.74"/>
    <n v="0.03"/>
    <n v="493.75"/>
    <x v="392"/>
    <n v="5925"/>
    <x v="392"/>
    <x v="392"/>
    <n v="0.23730182470558164"/>
    <n v="9249.17"/>
    <n v="-592.03639999999905"/>
    <s v="Bank Transfer"/>
    <x v="2"/>
  </r>
  <r>
    <s v="FIN-00394"/>
    <x v="338"/>
    <x v="0"/>
    <x v="10"/>
    <s v="Q1"/>
    <x v="1"/>
    <x v="3"/>
    <x v="0"/>
    <x v="0"/>
    <x v="0"/>
    <n v="38"/>
    <n v="188.02"/>
    <n v="0.12"/>
    <n v="112.09"/>
    <x v="393"/>
    <n v="4259.42"/>
    <x v="393"/>
    <x v="393"/>
    <n v="4.7585541393591016E-2"/>
    <n v="5749.13"/>
    <n v="538.25880000000052"/>
    <s v="Credit Card"/>
    <x v="3"/>
  </r>
  <r>
    <s v="FIN-00395"/>
    <x v="339"/>
    <x v="2"/>
    <x v="1"/>
    <s v="Q3"/>
    <x v="1"/>
    <x v="1"/>
    <x v="3"/>
    <x v="0"/>
    <x v="0"/>
    <n v="78"/>
    <n v="211.87"/>
    <n v="0"/>
    <n v="126.1"/>
    <x v="394"/>
    <n v="9835.7999999999993"/>
    <x v="394"/>
    <x v="394"/>
    <n v="0.34734047123720041"/>
    <n v="17906.59"/>
    <n v="-1380.7299999999996"/>
    <s v="Credit Card"/>
    <x v="1"/>
  </r>
  <r>
    <s v="FIN-00396"/>
    <x v="220"/>
    <x v="2"/>
    <x v="5"/>
    <s v="Q2"/>
    <x v="0"/>
    <x v="0"/>
    <x v="2"/>
    <x v="2"/>
    <x v="4"/>
    <n v="12"/>
    <n v="2528.39"/>
    <n v="0.1"/>
    <n v="819.96"/>
    <x v="395"/>
    <n v="9839.52"/>
    <x v="395"/>
    <x v="395"/>
    <n v="0.57032164956970854"/>
    <n v="25907.86"/>
    <n v="1398.7520000000004"/>
    <s v="Invoice"/>
    <x v="3"/>
  </r>
  <r>
    <s v="FIN-00397"/>
    <x v="340"/>
    <x v="0"/>
    <x v="8"/>
    <s v="Q4"/>
    <x v="0"/>
    <x v="5"/>
    <x v="1"/>
    <x v="2"/>
    <x v="4"/>
    <n v="18"/>
    <n v="1235.0899999999999"/>
    <n v="0.08"/>
    <n v="390.85"/>
    <x v="396"/>
    <n v="7035.3"/>
    <x v="396"/>
    <x v="396"/>
    <n v="0.57107606584479775"/>
    <n v="19562.080000000002"/>
    <n v="891.01039999999921"/>
    <s v="Bank Transfer"/>
    <x v="2"/>
  </r>
  <r>
    <s v="FIN-00398"/>
    <x v="341"/>
    <x v="2"/>
    <x v="11"/>
    <s v="Q2"/>
    <x v="2"/>
    <x v="0"/>
    <x v="1"/>
    <x v="2"/>
    <x v="8"/>
    <n v="2"/>
    <n v="1927.1"/>
    <n v="0.03"/>
    <n v="725.89"/>
    <x v="397"/>
    <n v="1451.78"/>
    <x v="397"/>
    <x v="397"/>
    <n v="6.0167325830650107E-3"/>
    <n v="3384.99"/>
    <n v="353.58399999999983"/>
    <s v="Credit Card"/>
    <x v="0"/>
  </r>
  <r>
    <s v="FIN-00399"/>
    <x v="342"/>
    <x v="0"/>
    <x v="7"/>
    <s v="Q1"/>
    <x v="4"/>
    <x v="5"/>
    <x v="2"/>
    <x v="2"/>
    <x v="8"/>
    <n v="25"/>
    <n v="2453.14"/>
    <n v="0.12"/>
    <n v="938.81"/>
    <x v="398"/>
    <n v="23470.25"/>
    <x v="398"/>
    <x v="398"/>
    <n v="0.53467003699155147"/>
    <n v="59445.22"/>
    <n v="-5476.1399999999994"/>
    <s v="Digital Wallet"/>
    <x v="1"/>
  </r>
  <r>
    <s v="FIN-00400"/>
    <x v="343"/>
    <x v="1"/>
    <x v="11"/>
    <s v="Q2"/>
    <x v="3"/>
    <x v="7"/>
    <x v="2"/>
    <x v="3"/>
    <x v="7"/>
    <n v="10"/>
    <n v="157.91999999999999"/>
    <n v="0.03"/>
    <n v="41.35"/>
    <x v="399"/>
    <n v="413.5"/>
    <x v="399"/>
    <x v="399"/>
    <n v="7.348363780695423E-2"/>
    <n v="1481.62"/>
    <n v="50.203999999999951"/>
    <s v="Bank Transfer"/>
    <x v="3"/>
  </r>
  <r>
    <s v="FIN-00401"/>
    <x v="344"/>
    <x v="0"/>
    <x v="8"/>
    <s v="Q4"/>
    <x v="2"/>
    <x v="5"/>
    <x v="2"/>
    <x v="1"/>
    <x v="3"/>
    <n v="14"/>
    <n v="1132.73"/>
    <n v="0.08"/>
    <n v="556.24"/>
    <x v="400"/>
    <n v="7787.3600000000006"/>
    <x v="400"/>
    <x v="400"/>
    <n v="0.36027896217092847"/>
    <n v="14059.49"/>
    <n v="530.07240000000274"/>
    <s v="Bank Transfer"/>
    <x v="1"/>
  </r>
  <r>
    <s v="FIN-00402"/>
    <x v="154"/>
    <x v="0"/>
    <x v="7"/>
    <s v="Q1"/>
    <x v="0"/>
    <x v="5"/>
    <x v="2"/>
    <x v="1"/>
    <x v="2"/>
    <n v="15"/>
    <n v="872.92"/>
    <n v="0.1"/>
    <n v="364"/>
    <x v="401"/>
    <n v="5460"/>
    <x v="401"/>
    <x v="401"/>
    <n v="0.41053187174252104"/>
    <n v="10820.04"/>
    <n v="964.3799999999992"/>
    <s v="Digital Wallet"/>
    <x v="1"/>
  </r>
  <r>
    <s v="FIN-00403"/>
    <x v="345"/>
    <x v="1"/>
    <x v="9"/>
    <s v="Q4"/>
    <x v="4"/>
    <x v="5"/>
    <x v="0"/>
    <x v="3"/>
    <x v="7"/>
    <n v="23"/>
    <n v="236.13"/>
    <n v="0.03"/>
    <n v="60.23"/>
    <x v="402"/>
    <n v="1385.29"/>
    <x v="402"/>
    <x v="402"/>
    <n v="0.33252662274955358"/>
    <n v="5535.98"/>
    <n v="-267.91969999999947"/>
    <s v="Digital Wallet"/>
    <x v="0"/>
  </r>
  <r>
    <s v="FIN-00404"/>
    <x v="77"/>
    <x v="0"/>
    <x v="3"/>
    <s v="Q3"/>
    <x v="3"/>
    <x v="6"/>
    <x v="2"/>
    <x v="3"/>
    <x v="6"/>
    <n v="15"/>
    <n v="388.62"/>
    <n v="0"/>
    <n v="106.3"/>
    <x v="403"/>
    <n v="1594.5"/>
    <x v="403"/>
    <x v="403"/>
    <n v="0.45607019710771451"/>
    <n v="6208.92"/>
    <n v="-379.61999999999989"/>
    <s v="Digital Wallet"/>
    <x v="1"/>
  </r>
  <r>
    <s v="FIN-00405"/>
    <x v="301"/>
    <x v="0"/>
    <x v="0"/>
    <s v="Q4"/>
    <x v="0"/>
    <x v="0"/>
    <x v="1"/>
    <x v="0"/>
    <x v="0"/>
    <n v="5"/>
    <n v="271.42"/>
    <n v="0.08"/>
    <n v="157.32"/>
    <x v="404"/>
    <n v="786.59999999999991"/>
    <x v="404"/>
    <x v="404"/>
    <n v="-0.31711481964418992"/>
    <n v="1232.7"/>
    <n v="15.832000000000107"/>
    <s v="Bank Transfer"/>
    <x v="3"/>
  </r>
  <r>
    <s v="FIN-00406"/>
    <x v="117"/>
    <x v="1"/>
    <x v="8"/>
    <s v="Q4"/>
    <x v="2"/>
    <x v="5"/>
    <x v="3"/>
    <x v="3"/>
    <x v="7"/>
    <n v="13"/>
    <n v="347.57"/>
    <n v="0.1"/>
    <n v="87"/>
    <x v="405"/>
    <n v="1131"/>
    <x v="405"/>
    <x v="405"/>
    <n v="0.11733945741483788"/>
    <n v="4410.6099999999997"/>
    <n v="-344.04099999999971"/>
    <s v="Credit Card"/>
    <x v="1"/>
  </r>
  <r>
    <s v="FIN-00407"/>
    <x v="346"/>
    <x v="0"/>
    <x v="6"/>
    <s v="Q3"/>
    <x v="0"/>
    <x v="0"/>
    <x v="0"/>
    <x v="2"/>
    <x v="4"/>
    <n v="9"/>
    <n v="3180.87"/>
    <n v="0.05"/>
    <n v="1068.6400000000001"/>
    <x v="406"/>
    <n v="9617.76"/>
    <x v="406"/>
    <x v="406"/>
    <n v="0.52664941771695573"/>
    <n v="26009.33"/>
    <n v="1187.1084999999948"/>
    <s v="Digital Wallet"/>
    <x v="1"/>
  </r>
  <r>
    <s v="FIN-00408"/>
    <x v="42"/>
    <x v="0"/>
    <x v="10"/>
    <s v="Q1"/>
    <x v="1"/>
    <x v="3"/>
    <x v="0"/>
    <x v="3"/>
    <x v="6"/>
    <n v="32"/>
    <n v="334.7"/>
    <n v="0.12"/>
    <n v="94.45"/>
    <x v="407"/>
    <n v="3022.4"/>
    <x v="407"/>
    <x v="407"/>
    <n v="0.50306053419615948"/>
    <n v="8946.67"/>
    <n v="478.48199999999997"/>
    <s v="Bank Transfer"/>
    <x v="0"/>
  </r>
  <r>
    <s v="FIN-00409"/>
    <x v="347"/>
    <x v="1"/>
    <x v="10"/>
    <s v="Q1"/>
    <x v="0"/>
    <x v="0"/>
    <x v="0"/>
    <x v="3"/>
    <x v="7"/>
    <n v="16"/>
    <n v="343.74"/>
    <n v="0"/>
    <n v="87.4"/>
    <x v="408"/>
    <n v="1398.4"/>
    <x v="408"/>
    <x v="408"/>
    <n v="0.44403473555594358"/>
    <n v="5441.8"/>
    <n v="58.039999999999964"/>
    <s v="Digital Wallet"/>
    <x v="3"/>
  </r>
  <r>
    <s v="FIN-00410"/>
    <x v="348"/>
    <x v="0"/>
    <x v="11"/>
    <s v="Q2"/>
    <x v="1"/>
    <x v="2"/>
    <x v="2"/>
    <x v="3"/>
    <x v="7"/>
    <n v="8"/>
    <n v="188.83"/>
    <n v="0.08"/>
    <n v="45.53"/>
    <x v="409"/>
    <n v="364.24"/>
    <x v="409"/>
    <x v="409"/>
    <n v="-0.16301843848504147"/>
    <n v="1466.81"/>
    <n v="-77.021199999999681"/>
    <s v="Invoice"/>
    <x v="1"/>
  </r>
  <r>
    <s v="FIN-00411"/>
    <x v="349"/>
    <x v="0"/>
    <x v="6"/>
    <s v="Q3"/>
    <x v="1"/>
    <x v="2"/>
    <x v="1"/>
    <x v="1"/>
    <x v="5"/>
    <n v="12"/>
    <n v="589.96"/>
    <n v="0"/>
    <n v="289.62"/>
    <x v="410"/>
    <n v="3475.44"/>
    <x v="410"/>
    <x v="410"/>
    <n v="0.26663248355820734"/>
    <n v="6471.4"/>
    <n v="608.1200000000008"/>
    <s v="Invoice"/>
    <x v="1"/>
  </r>
  <r>
    <s v="FIN-00412"/>
    <x v="65"/>
    <x v="1"/>
    <x v="10"/>
    <s v="Q1"/>
    <x v="1"/>
    <x v="1"/>
    <x v="1"/>
    <x v="3"/>
    <x v="6"/>
    <n v="18"/>
    <n v="557.83000000000004"/>
    <n v="0.12"/>
    <n v="152.68"/>
    <x v="411"/>
    <n v="2748.2400000000002"/>
    <x v="411"/>
    <x v="411"/>
    <n v="0.61792897151787862"/>
    <n v="8504.24"/>
    <n v="331.78720000000067"/>
    <s v="Credit Card"/>
    <x v="1"/>
  </r>
  <r>
    <s v="FIN-00413"/>
    <x v="350"/>
    <x v="0"/>
    <x v="5"/>
    <s v="Q2"/>
    <x v="3"/>
    <x v="4"/>
    <x v="0"/>
    <x v="3"/>
    <x v="7"/>
    <n v="59"/>
    <n v="340.15"/>
    <n v="0.05"/>
    <n v="83.69"/>
    <x v="412"/>
    <n v="4937.71"/>
    <x v="412"/>
    <x v="412"/>
    <n v="0.63262836107751685"/>
    <n v="19512.16"/>
    <n v="-446.75250000000233"/>
    <s v="Invoice"/>
    <x v="3"/>
  </r>
  <r>
    <s v="FIN-00414"/>
    <x v="142"/>
    <x v="0"/>
    <x v="6"/>
    <s v="Q3"/>
    <x v="2"/>
    <x v="0"/>
    <x v="2"/>
    <x v="0"/>
    <x v="0"/>
    <n v="12"/>
    <n v="251.26"/>
    <n v="0.12"/>
    <n v="151.6"/>
    <x v="413"/>
    <n v="1819.1999999999998"/>
    <x v="413"/>
    <x v="413"/>
    <n v="5.4707606994084243E-3"/>
    <n v="2387.4499999999998"/>
    <n v="265.85560000000032"/>
    <s v="Credit Card"/>
    <x v="2"/>
  </r>
  <r>
    <s v="FIN-00415"/>
    <x v="351"/>
    <x v="1"/>
    <x v="0"/>
    <s v="Q4"/>
    <x v="2"/>
    <x v="0"/>
    <x v="2"/>
    <x v="2"/>
    <x v="8"/>
    <n v="6"/>
    <n v="926.99"/>
    <n v="0.1"/>
    <n v="350.14"/>
    <x v="414"/>
    <n v="2100.84"/>
    <x v="414"/>
    <x v="414"/>
    <n v="-1.8669345188509216E-2"/>
    <n v="5196.95"/>
    <n v="-191.20399999999881"/>
    <s v="Invoice"/>
    <x v="3"/>
  </r>
  <r>
    <s v="FIN-00416"/>
    <x v="26"/>
    <x v="1"/>
    <x v="3"/>
    <s v="Q3"/>
    <x v="4"/>
    <x v="5"/>
    <x v="1"/>
    <x v="1"/>
    <x v="2"/>
    <n v="5"/>
    <n v="1188.8499999999999"/>
    <n v="0.1"/>
    <n v="518.59"/>
    <x v="415"/>
    <n v="2592.9500000000003"/>
    <x v="415"/>
    <x v="415"/>
    <n v="0.16106601617809921"/>
    <n v="5674.36"/>
    <n v="-324.53499999999985"/>
    <s v="Digital Wallet"/>
    <x v="3"/>
  </r>
  <r>
    <s v="FIN-00417"/>
    <x v="352"/>
    <x v="1"/>
    <x v="1"/>
    <s v="Q3"/>
    <x v="3"/>
    <x v="4"/>
    <x v="2"/>
    <x v="0"/>
    <x v="1"/>
    <n v="11"/>
    <n v="485.31"/>
    <n v="0.12"/>
    <n v="314.8"/>
    <x v="416"/>
    <n v="3462.8"/>
    <x v="416"/>
    <x v="416"/>
    <n v="0.10903842495833366"/>
    <n v="4583.6400000000003"/>
    <n v="114.16079999999965"/>
    <s v="Invoice"/>
    <x v="1"/>
  </r>
  <r>
    <s v="FIN-00418"/>
    <x v="210"/>
    <x v="2"/>
    <x v="1"/>
    <s v="Q3"/>
    <x v="1"/>
    <x v="3"/>
    <x v="1"/>
    <x v="3"/>
    <x v="7"/>
    <n v="17"/>
    <n v="165.66"/>
    <n v="0.15"/>
    <n v="40.94"/>
    <x v="417"/>
    <n v="695.98"/>
    <x v="417"/>
    <x v="417"/>
    <n v="0.1511233037860093"/>
    <n v="2364.38"/>
    <n v="29.406999999999698"/>
    <s v="Invoice"/>
    <x v="2"/>
  </r>
  <r>
    <s v="FIN-00419"/>
    <x v="353"/>
    <x v="0"/>
    <x v="8"/>
    <s v="Q4"/>
    <x v="0"/>
    <x v="0"/>
    <x v="3"/>
    <x v="2"/>
    <x v="8"/>
    <n v="46"/>
    <n v="2059.92"/>
    <n v="0.05"/>
    <n v="738.87"/>
    <x v="418"/>
    <n v="33988.019999999997"/>
    <x v="418"/>
    <x v="418"/>
    <n v="0.59388549714178762"/>
    <n v="93353"/>
    <n v="-3334.4959999999992"/>
    <s v="Digital Wallet"/>
    <x v="1"/>
  </r>
  <r>
    <s v="FIN-00420"/>
    <x v="354"/>
    <x v="0"/>
    <x v="8"/>
    <s v="Q4"/>
    <x v="4"/>
    <x v="0"/>
    <x v="2"/>
    <x v="0"/>
    <x v="1"/>
    <n v="24"/>
    <n v="805.95"/>
    <n v="0"/>
    <n v="532.62"/>
    <x v="419"/>
    <n v="12782.880000000001"/>
    <x v="419"/>
    <x v="419"/>
    <n v="0.29154310647889659"/>
    <n v="19460.080000000002"/>
    <n v="-117.27999999999884"/>
    <s v="Digital Wallet"/>
    <x v="1"/>
  </r>
  <r>
    <s v="FIN-00421"/>
    <x v="355"/>
    <x v="2"/>
    <x v="4"/>
    <s v="Q1"/>
    <x v="2"/>
    <x v="5"/>
    <x v="1"/>
    <x v="1"/>
    <x v="5"/>
    <n v="7"/>
    <n v="355.16"/>
    <n v="0.2"/>
    <n v="181.97"/>
    <x v="420"/>
    <n v="1273.79"/>
    <x v="420"/>
    <x v="420"/>
    <n v="-0.51420687657876496"/>
    <n v="1807.5"/>
    <n v="181.39600000000041"/>
    <s v="Bank Transfer"/>
    <x v="1"/>
  </r>
  <r>
    <s v="FIN-00422"/>
    <x v="356"/>
    <x v="2"/>
    <x v="7"/>
    <s v="Q1"/>
    <x v="1"/>
    <x v="3"/>
    <x v="3"/>
    <x v="0"/>
    <x v="1"/>
    <n v="21"/>
    <n v="641.47"/>
    <n v="0.1"/>
    <n v="481.24"/>
    <x v="421"/>
    <n v="10106.040000000001"/>
    <x v="421"/>
    <x v="421"/>
    <n v="6.4313506765998729E-2"/>
    <n v="11911.33"/>
    <n v="212.45300000000134"/>
    <s v="Invoice"/>
    <x v="0"/>
  </r>
  <r>
    <s v="FIN-00423"/>
    <x v="357"/>
    <x v="2"/>
    <x v="10"/>
    <s v="Q1"/>
    <x v="0"/>
    <x v="5"/>
    <x v="0"/>
    <x v="3"/>
    <x v="7"/>
    <n v="11"/>
    <n v="183.16"/>
    <n v="0.05"/>
    <n v="49.88"/>
    <x v="422"/>
    <n v="548.68000000000006"/>
    <x v="422"/>
    <x v="422"/>
    <n v="2.7649629941557514E-2"/>
    <n v="1716.22"/>
    <n v="197.80199999999991"/>
    <s v="Bank Transfer"/>
    <x v="1"/>
  </r>
  <r>
    <s v="FIN-00424"/>
    <x v="259"/>
    <x v="1"/>
    <x v="6"/>
    <s v="Q3"/>
    <x v="3"/>
    <x v="7"/>
    <x v="1"/>
    <x v="3"/>
    <x v="6"/>
    <n v="4"/>
    <n v="526.28"/>
    <n v="0.15"/>
    <n v="151.16999999999999"/>
    <x v="423"/>
    <n v="604.67999999999995"/>
    <x v="423"/>
    <x v="423"/>
    <n v="0.28837925684828924"/>
    <n v="1605.94"/>
    <n v="183.41199999999981"/>
    <s v="Invoice"/>
    <x v="3"/>
  </r>
  <r>
    <s v="FIN-00425"/>
    <x v="358"/>
    <x v="1"/>
    <x v="4"/>
    <s v="Q1"/>
    <x v="3"/>
    <x v="7"/>
    <x v="2"/>
    <x v="1"/>
    <x v="3"/>
    <n v="11"/>
    <n v="1265.22"/>
    <n v="0.03"/>
    <n v="570.12"/>
    <x v="424"/>
    <n v="6271.32"/>
    <x v="424"/>
    <x v="424"/>
    <n v="0.40850809725413173"/>
    <n v="11891.91"/>
    <n v="1607.9874"/>
    <s v="Digital Wallet"/>
    <x v="1"/>
  </r>
  <r>
    <s v="FIN-00426"/>
    <x v="359"/>
    <x v="0"/>
    <x v="7"/>
    <s v="Q1"/>
    <x v="0"/>
    <x v="0"/>
    <x v="1"/>
    <x v="3"/>
    <x v="6"/>
    <n v="12"/>
    <n v="505.26"/>
    <n v="0.05"/>
    <n v="141.58000000000001"/>
    <x v="425"/>
    <n v="1698.96"/>
    <x v="425"/>
    <x v="425"/>
    <n v="0.59571448710443331"/>
    <n v="6447.03"/>
    <n v="-687.0659999999998"/>
    <s v="Credit Card"/>
    <x v="1"/>
  </r>
  <r>
    <s v="FIN-00427"/>
    <x v="360"/>
    <x v="2"/>
    <x v="2"/>
    <s v="Q2"/>
    <x v="2"/>
    <x v="0"/>
    <x v="0"/>
    <x v="2"/>
    <x v="4"/>
    <n v="10"/>
    <n v="1606.22"/>
    <n v="0.2"/>
    <n v="550.1"/>
    <x v="426"/>
    <n v="5501"/>
    <x v="426"/>
    <x v="426"/>
    <n v="0.34018145085978269"/>
    <n v="12510.85"/>
    <n v="338.91000000000167"/>
    <s v="Credit Card"/>
    <x v="3"/>
  </r>
  <r>
    <s v="FIN-00428"/>
    <x v="361"/>
    <x v="0"/>
    <x v="4"/>
    <s v="Q1"/>
    <x v="3"/>
    <x v="7"/>
    <x v="3"/>
    <x v="3"/>
    <x v="6"/>
    <n v="36"/>
    <n v="312.97000000000003"/>
    <n v="0"/>
    <n v="95.17"/>
    <x v="427"/>
    <n v="3426.12"/>
    <x v="427"/>
    <x v="427"/>
    <n v="0.56238350853649455"/>
    <n v="10966.14"/>
    <n v="300.78000000000247"/>
    <s v="Invoice"/>
    <x v="1"/>
  </r>
  <r>
    <s v="FIN-00429"/>
    <x v="362"/>
    <x v="2"/>
    <x v="3"/>
    <s v="Q3"/>
    <x v="3"/>
    <x v="7"/>
    <x v="1"/>
    <x v="1"/>
    <x v="2"/>
    <n v="2"/>
    <n v="1051.44"/>
    <n v="0.08"/>
    <n v="447.64"/>
    <x v="428"/>
    <n v="895.28"/>
    <x v="428"/>
    <x v="428"/>
    <n v="-0.32696380781305295"/>
    <n v="1945.38"/>
    <n v="-10.730399999999918"/>
    <s v="Bank Transfer"/>
    <x v="3"/>
  </r>
  <r>
    <s v="FIN-00430"/>
    <x v="1"/>
    <x v="1"/>
    <x v="1"/>
    <s v="Q3"/>
    <x v="0"/>
    <x v="0"/>
    <x v="0"/>
    <x v="3"/>
    <x v="6"/>
    <n v="47"/>
    <n v="462.05"/>
    <n v="0"/>
    <n v="132.5"/>
    <x v="429"/>
    <n v="6227.5"/>
    <x v="429"/>
    <x v="429"/>
    <n v="0.65598178331073131"/>
    <n v="20008.14"/>
    <n v="1708.2100000000028"/>
    <s v="Credit Card"/>
    <x v="2"/>
  </r>
  <r>
    <s v="FIN-00431"/>
    <x v="363"/>
    <x v="2"/>
    <x v="11"/>
    <s v="Q2"/>
    <x v="0"/>
    <x v="5"/>
    <x v="2"/>
    <x v="1"/>
    <x v="3"/>
    <n v="22"/>
    <n v="879.93"/>
    <n v="0.12"/>
    <n v="410.76"/>
    <x v="430"/>
    <n v="9036.7199999999993"/>
    <x v="430"/>
    <x v="430"/>
    <n v="0.33161299081547913"/>
    <n v="16733.759999999998"/>
    <n v="301.68480000000272"/>
    <s v="Digital Wallet"/>
    <x v="1"/>
  </r>
  <r>
    <s v="FIN-00432"/>
    <x v="364"/>
    <x v="2"/>
    <x v="3"/>
    <s v="Q3"/>
    <x v="1"/>
    <x v="1"/>
    <x v="1"/>
    <x v="0"/>
    <x v="0"/>
    <n v="11"/>
    <n v="238.62"/>
    <n v="0"/>
    <n v="141.38"/>
    <x v="431"/>
    <n v="1555.1799999999998"/>
    <x v="431"/>
    <x v="431"/>
    <n v="4.5999344716971202E-2"/>
    <n v="2415.71"/>
    <n v="209.11000000000013"/>
    <s v="Invoice"/>
    <x v="1"/>
  </r>
  <r>
    <s v="FIN-00433"/>
    <x v="365"/>
    <x v="0"/>
    <x v="10"/>
    <s v="Q1"/>
    <x v="4"/>
    <x v="0"/>
    <x v="1"/>
    <x v="3"/>
    <x v="6"/>
    <n v="16"/>
    <n v="257.02999999999997"/>
    <n v="0"/>
    <n v="69.41"/>
    <x v="432"/>
    <n v="1110.56"/>
    <x v="432"/>
    <x v="432"/>
    <n v="0.40529072481811457"/>
    <n v="4316.53"/>
    <n v="-204.05000000000018"/>
    <s v="Invoice"/>
    <x v="1"/>
  </r>
  <r>
    <s v="FIN-00434"/>
    <x v="366"/>
    <x v="2"/>
    <x v="11"/>
    <s v="Q2"/>
    <x v="3"/>
    <x v="4"/>
    <x v="1"/>
    <x v="0"/>
    <x v="1"/>
    <n v="14"/>
    <n v="790.01"/>
    <n v="0.05"/>
    <n v="542.04"/>
    <x v="433"/>
    <n v="7588.5599999999995"/>
    <x v="433"/>
    <x v="433"/>
    <n v="0.19148068269431828"/>
    <n v="10749.9"/>
    <n v="-242.76699999999983"/>
    <s v="Digital Wallet"/>
    <x v="1"/>
  </r>
  <r>
    <s v="FIN-00435"/>
    <x v="367"/>
    <x v="1"/>
    <x v="10"/>
    <s v="Q1"/>
    <x v="2"/>
    <x v="5"/>
    <x v="2"/>
    <x v="0"/>
    <x v="0"/>
    <n v="19"/>
    <n v="143.5"/>
    <n v="0.2"/>
    <n v="84.42"/>
    <x v="434"/>
    <n v="1603.98"/>
    <x v="434"/>
    <x v="434"/>
    <n v="-0.32558224830368593"/>
    <n v="2436.02"/>
    <n v="-254.81999999999971"/>
    <s v="Bank Transfer"/>
    <x v="1"/>
  </r>
  <r>
    <s v="FIN-00436"/>
    <x v="368"/>
    <x v="0"/>
    <x v="0"/>
    <s v="Q4"/>
    <x v="4"/>
    <x v="5"/>
    <x v="1"/>
    <x v="1"/>
    <x v="3"/>
    <n v="16"/>
    <n v="1279.67"/>
    <n v="0.08"/>
    <n v="578.73"/>
    <x v="435"/>
    <n v="9259.68"/>
    <x v="435"/>
    <x v="435"/>
    <n v="0.40232606249369324"/>
    <n v="16820.580000000002"/>
    <n v="2016.1624000000011"/>
    <s v="Invoice"/>
    <x v="1"/>
  </r>
  <r>
    <s v="FIN-00437"/>
    <x v="42"/>
    <x v="0"/>
    <x v="10"/>
    <s v="Q1"/>
    <x v="2"/>
    <x v="5"/>
    <x v="2"/>
    <x v="3"/>
    <x v="6"/>
    <n v="4"/>
    <n v="296.99"/>
    <n v="0.15"/>
    <n v="81.92"/>
    <x v="436"/>
    <n v="327.68"/>
    <x v="436"/>
    <x v="436"/>
    <n v="-0.85645981346173283"/>
    <n v="1006.15"/>
    <n v="3.6159999999999854"/>
    <s v="Credit Card"/>
    <x v="0"/>
  </r>
  <r>
    <s v="FIN-00438"/>
    <x v="242"/>
    <x v="1"/>
    <x v="1"/>
    <s v="Q3"/>
    <x v="3"/>
    <x v="4"/>
    <x v="2"/>
    <x v="3"/>
    <x v="6"/>
    <n v="13"/>
    <n v="586.19000000000005"/>
    <n v="0.05"/>
    <n v="156.44999999999999"/>
    <x v="437"/>
    <n v="2033.85"/>
    <x v="437"/>
    <x v="437"/>
    <n v="0.58442264888620987"/>
    <n v="6782.7"/>
    <n v="456.74650000000111"/>
    <s v="Digital Wallet"/>
    <x v="2"/>
  </r>
  <r>
    <s v="FIN-00439"/>
    <x v="274"/>
    <x v="0"/>
    <x v="4"/>
    <s v="Q1"/>
    <x v="4"/>
    <x v="0"/>
    <x v="2"/>
    <x v="3"/>
    <x v="6"/>
    <n v="7"/>
    <n v="650.72"/>
    <n v="0.03"/>
    <n v="189.21"/>
    <x v="438"/>
    <n v="1324.47"/>
    <x v="438"/>
    <x v="438"/>
    <n v="0.49118103866278123"/>
    <n v="4284.2299999999996"/>
    <n v="134.15880000000016"/>
    <s v="Digital Wallet"/>
    <x v="3"/>
  </r>
  <r>
    <s v="FIN-00440"/>
    <x v="313"/>
    <x v="0"/>
    <x v="0"/>
    <s v="Q4"/>
    <x v="2"/>
    <x v="5"/>
    <x v="1"/>
    <x v="0"/>
    <x v="0"/>
    <n v="2"/>
    <n v="258.44"/>
    <n v="0.05"/>
    <n v="146.47"/>
    <x v="439"/>
    <n v="292.94"/>
    <x v="439"/>
    <x v="439"/>
    <n v="-1.1476836728875279"/>
    <n v="481.4"/>
    <n v="9.6359999999999673"/>
    <s v="Invoice"/>
    <x v="0"/>
  </r>
  <r>
    <s v="FIN-00441"/>
    <x v="369"/>
    <x v="1"/>
    <x v="0"/>
    <s v="Q4"/>
    <x v="1"/>
    <x v="3"/>
    <x v="0"/>
    <x v="0"/>
    <x v="0"/>
    <n v="41"/>
    <n v="137.29"/>
    <n v="0.08"/>
    <n v="84.36"/>
    <x v="440"/>
    <n v="3458.7599999999998"/>
    <x v="440"/>
    <x v="440"/>
    <n v="3.9269229619524094E-2"/>
    <n v="5597.41"/>
    <n v="-418.83120000000054"/>
    <s v="Invoice"/>
    <x v="0"/>
  </r>
  <r>
    <s v="FIN-00442"/>
    <x v="41"/>
    <x v="0"/>
    <x v="10"/>
    <s v="Q1"/>
    <x v="4"/>
    <x v="0"/>
    <x v="1"/>
    <x v="0"/>
    <x v="0"/>
    <n v="1"/>
    <n v="302.75"/>
    <n v="0.08"/>
    <n v="170.14"/>
    <x v="441"/>
    <n v="170.14"/>
    <x v="441"/>
    <x v="441"/>
    <n v="-3.5557749614045155"/>
    <n v="294.14"/>
    <n v="-15.609999999999957"/>
    <s v="Credit Card"/>
    <x v="1"/>
  </r>
  <r>
    <s v="FIN-00443"/>
    <x v="370"/>
    <x v="0"/>
    <x v="7"/>
    <s v="Q1"/>
    <x v="3"/>
    <x v="4"/>
    <x v="0"/>
    <x v="3"/>
    <x v="7"/>
    <n v="43"/>
    <n v="160.13"/>
    <n v="0.12"/>
    <n v="41.98"/>
    <x v="442"/>
    <n v="1805.1399999999999"/>
    <x v="442"/>
    <x v="442"/>
    <n v="0.43046571964718422"/>
    <n v="5649.23"/>
    <n v="410.08920000000035"/>
    <s v="Invoice"/>
    <x v="1"/>
  </r>
  <r>
    <s v="FIN-00444"/>
    <x v="371"/>
    <x v="0"/>
    <x v="0"/>
    <s v="Q4"/>
    <x v="0"/>
    <x v="0"/>
    <x v="2"/>
    <x v="2"/>
    <x v="4"/>
    <n v="30"/>
    <n v="2817.6"/>
    <n v="0.1"/>
    <n v="933.45"/>
    <x v="443"/>
    <n v="28003.5"/>
    <x v="443"/>
    <x v="443"/>
    <n v="0.58607903758386437"/>
    <n v="75413.539999999994"/>
    <n v="661.66000000000349"/>
    <s v="Bank Transfer"/>
    <x v="2"/>
  </r>
  <r>
    <s v="FIN-00445"/>
    <x v="154"/>
    <x v="0"/>
    <x v="7"/>
    <s v="Q1"/>
    <x v="4"/>
    <x v="5"/>
    <x v="2"/>
    <x v="1"/>
    <x v="5"/>
    <n v="25"/>
    <n v="342.42"/>
    <n v="0.05"/>
    <n v="159.02000000000001"/>
    <x v="444"/>
    <n v="3975.5000000000005"/>
    <x v="444"/>
    <x v="444"/>
    <n v="0.29388531781530208"/>
    <n v="7683.15"/>
    <n v="449.32499999999982"/>
    <s v="Bank Transfer"/>
    <x v="3"/>
  </r>
  <r>
    <s v="FIN-00446"/>
    <x v="372"/>
    <x v="1"/>
    <x v="10"/>
    <s v="Q1"/>
    <x v="1"/>
    <x v="2"/>
    <x v="0"/>
    <x v="1"/>
    <x v="5"/>
    <n v="51"/>
    <n v="867.19"/>
    <n v="0.05"/>
    <n v="393.85"/>
    <x v="445"/>
    <n v="20086.350000000002"/>
    <x v="445"/>
    <x v="445"/>
    <n v="0.46440129490276466"/>
    <n v="41665.980000000003"/>
    <n v="349.37549999999464"/>
    <s v="Credit Card"/>
    <x v="1"/>
  </r>
  <r>
    <s v="FIN-00447"/>
    <x v="373"/>
    <x v="1"/>
    <x v="5"/>
    <s v="Q2"/>
    <x v="1"/>
    <x v="1"/>
    <x v="1"/>
    <x v="0"/>
    <x v="0"/>
    <n v="8"/>
    <n v="316.25"/>
    <n v="0.08"/>
    <n v="186.71"/>
    <x v="446"/>
    <n v="1493.68"/>
    <x v="446"/>
    <x v="446"/>
    <n v="-4.3843443890702952E-2"/>
    <n v="2468.5300000000002"/>
    <n v="-140.93000000000029"/>
    <s v="Bank Transfer"/>
    <x v="3"/>
  </r>
  <r>
    <s v="FIN-00448"/>
    <x v="249"/>
    <x v="2"/>
    <x v="7"/>
    <s v="Q1"/>
    <x v="4"/>
    <x v="5"/>
    <x v="1"/>
    <x v="2"/>
    <x v="8"/>
    <n v="3"/>
    <n v="1426.58"/>
    <n v="0.05"/>
    <n v="536.16999999999996"/>
    <x v="447"/>
    <n v="1608.5099999999998"/>
    <x v="447"/>
    <x v="447"/>
    <n v="0.11680320963914927"/>
    <n v="4387.33"/>
    <n v="-321.57700000000023"/>
    <s v="Digital Wallet"/>
    <x v="3"/>
  </r>
  <r>
    <s v="FIN-00449"/>
    <x v="374"/>
    <x v="0"/>
    <x v="8"/>
    <s v="Q4"/>
    <x v="1"/>
    <x v="2"/>
    <x v="2"/>
    <x v="2"/>
    <x v="4"/>
    <n v="17"/>
    <n v="1633.21"/>
    <n v="0"/>
    <n v="528.66999999999996"/>
    <x v="448"/>
    <n v="8987.39"/>
    <x v="448"/>
    <x v="448"/>
    <n v="0.60970726360970118"/>
    <n v="30818.16"/>
    <n v="-3053.59"/>
    <s v="Credit Card"/>
    <x v="0"/>
  </r>
  <r>
    <s v="FIN-00450"/>
    <x v="59"/>
    <x v="1"/>
    <x v="0"/>
    <s v="Q4"/>
    <x v="0"/>
    <x v="0"/>
    <x v="2"/>
    <x v="0"/>
    <x v="0"/>
    <n v="24"/>
    <n v="178.63"/>
    <n v="0.08"/>
    <n v="99.03"/>
    <x v="449"/>
    <n v="2376.7200000000003"/>
    <x v="449"/>
    <x v="449"/>
    <n v="0.17727528848798457"/>
    <n v="3891.01"/>
    <n v="53.140399999999772"/>
    <s v="Credit Card"/>
    <x v="1"/>
  </r>
  <r>
    <s v="FIN-00451"/>
    <x v="107"/>
    <x v="1"/>
    <x v="10"/>
    <s v="Q1"/>
    <x v="0"/>
    <x v="0"/>
    <x v="0"/>
    <x v="2"/>
    <x v="8"/>
    <n v="49"/>
    <n v="1999.54"/>
    <n v="0.1"/>
    <n v="704.83"/>
    <x v="450"/>
    <n v="34536.670000000006"/>
    <x v="450"/>
    <x v="450"/>
    <n v="0.56483301817014275"/>
    <n v="92345.96"/>
    <n v="-4166.2460000000137"/>
    <s v="Digital Wallet"/>
    <x v="1"/>
  </r>
  <r>
    <s v="FIN-00452"/>
    <x v="375"/>
    <x v="0"/>
    <x v="1"/>
    <s v="Q3"/>
    <x v="4"/>
    <x v="5"/>
    <x v="1"/>
    <x v="2"/>
    <x v="4"/>
    <n v="10"/>
    <n v="2313.7600000000002"/>
    <n v="0.12"/>
    <n v="717.69"/>
    <x v="451"/>
    <n v="7176.9000000000005"/>
    <x v="451"/>
    <x v="451"/>
    <n v="0.56196053963324555"/>
    <n v="20145.72"/>
    <n v="215.36800000000221"/>
    <s v="Bank Transfer"/>
    <x v="1"/>
  </r>
  <r>
    <s v="FIN-00453"/>
    <x v="376"/>
    <x v="1"/>
    <x v="5"/>
    <s v="Q2"/>
    <x v="1"/>
    <x v="2"/>
    <x v="1"/>
    <x v="0"/>
    <x v="0"/>
    <n v="4"/>
    <n v="152.25"/>
    <n v="0"/>
    <n v="86.36"/>
    <x v="452"/>
    <n v="345.44"/>
    <x v="452"/>
    <x v="452"/>
    <n v="-0.46087027914614126"/>
    <n v="573.98"/>
    <n v="35.019999999999982"/>
    <s v="Bank Transfer"/>
    <x v="0"/>
  </r>
  <r>
    <s v="FIN-00454"/>
    <x v="95"/>
    <x v="0"/>
    <x v="9"/>
    <s v="Q4"/>
    <x v="0"/>
    <x v="5"/>
    <x v="3"/>
    <x v="0"/>
    <x v="1"/>
    <n v="32"/>
    <n v="741.48"/>
    <n v="0.08"/>
    <n v="493.34"/>
    <x v="453"/>
    <n v="15786.88"/>
    <x v="453"/>
    <x v="453"/>
    <n v="0.23436580129986803"/>
    <n v="24087.54"/>
    <n v="-2258.3688000000002"/>
    <s v="Bank Transfer"/>
    <x v="2"/>
  </r>
  <r>
    <s v="FIN-00455"/>
    <x v="377"/>
    <x v="2"/>
    <x v="1"/>
    <s v="Q3"/>
    <x v="2"/>
    <x v="0"/>
    <x v="1"/>
    <x v="2"/>
    <x v="8"/>
    <n v="10"/>
    <n v="1800.43"/>
    <n v="0.2"/>
    <n v="701.32"/>
    <x v="454"/>
    <n v="7013.2000000000007"/>
    <x v="454"/>
    <x v="454"/>
    <n v="0.32005201535188815"/>
    <n v="14980.34"/>
    <n v="-576.89999999999964"/>
    <s v="Digital Wallet"/>
    <x v="1"/>
  </r>
  <r>
    <s v="FIN-00456"/>
    <x v="326"/>
    <x v="1"/>
    <x v="11"/>
    <s v="Q2"/>
    <x v="3"/>
    <x v="7"/>
    <x v="1"/>
    <x v="1"/>
    <x v="2"/>
    <n v="8"/>
    <n v="517.36"/>
    <n v="0.08"/>
    <n v="206.67"/>
    <x v="455"/>
    <n v="1653.36"/>
    <x v="455"/>
    <x v="455"/>
    <n v="0.3177817271297087"/>
    <n v="3936.91"/>
    <n v="-129.14039999999977"/>
    <s v="Bank Transfer"/>
    <x v="3"/>
  </r>
  <r>
    <s v="FIN-00457"/>
    <x v="244"/>
    <x v="2"/>
    <x v="7"/>
    <s v="Q1"/>
    <x v="2"/>
    <x v="0"/>
    <x v="1"/>
    <x v="3"/>
    <x v="6"/>
    <n v="13"/>
    <n v="689.13"/>
    <n v="0.03"/>
    <n v="198.17"/>
    <x v="456"/>
    <n v="2576.21"/>
    <x v="456"/>
    <x v="456"/>
    <n v="0.57982166782415601"/>
    <n v="9614.68"/>
    <n v="-924.75070000000051"/>
    <s v="Invoice"/>
    <x v="1"/>
  </r>
  <r>
    <s v="FIN-00458"/>
    <x v="58"/>
    <x v="2"/>
    <x v="4"/>
    <s v="Q1"/>
    <x v="3"/>
    <x v="6"/>
    <x v="2"/>
    <x v="1"/>
    <x v="2"/>
    <n v="12"/>
    <n v="741.44"/>
    <n v="0.2"/>
    <n v="341.66"/>
    <x v="457"/>
    <n v="4099.92"/>
    <x v="457"/>
    <x v="457"/>
    <n v="0.24889544894619484"/>
    <n v="7507.06"/>
    <n v="-389.23599999999988"/>
    <s v="Digital Wallet"/>
    <x v="3"/>
  </r>
  <r>
    <s v="FIN-00459"/>
    <x v="378"/>
    <x v="0"/>
    <x v="10"/>
    <s v="Q1"/>
    <x v="3"/>
    <x v="6"/>
    <x v="1"/>
    <x v="3"/>
    <x v="7"/>
    <n v="3"/>
    <n v="134.88999999999999"/>
    <n v="0.03"/>
    <n v="33.75"/>
    <x v="458"/>
    <n v="101.25"/>
    <x v="458"/>
    <x v="458"/>
    <n v="-2.7878388372452649"/>
    <n v="394.91"/>
    <n v="-2.380100000000084"/>
    <s v="Invoice"/>
    <x v="0"/>
  </r>
  <r>
    <s v="FIN-00460"/>
    <x v="379"/>
    <x v="2"/>
    <x v="3"/>
    <s v="Q3"/>
    <x v="1"/>
    <x v="2"/>
    <x v="1"/>
    <x v="3"/>
    <x v="7"/>
    <n v="18"/>
    <n v="203.63"/>
    <n v="0.08"/>
    <n v="53.89"/>
    <x v="459"/>
    <n v="970.02"/>
    <x v="459"/>
    <x v="459"/>
    <n v="0.31910047611693187"/>
    <n v="3128.72"/>
    <n v="243.39280000000053"/>
    <s v="Digital Wallet"/>
    <x v="1"/>
  </r>
  <r>
    <s v="FIN-00461"/>
    <x v="380"/>
    <x v="0"/>
    <x v="2"/>
    <s v="Q2"/>
    <x v="0"/>
    <x v="5"/>
    <x v="0"/>
    <x v="2"/>
    <x v="8"/>
    <n v="37"/>
    <n v="1962.63"/>
    <n v="0.05"/>
    <n v="749.52"/>
    <x v="460"/>
    <n v="27732.239999999998"/>
    <x v="460"/>
    <x v="460"/>
    <n v="0.56096635767335423"/>
    <n v="65677.899999999994"/>
    <n v="3308.5445000000036"/>
    <s v="Digital Wallet"/>
    <x v="0"/>
  </r>
  <r>
    <s v="FIN-00462"/>
    <x v="344"/>
    <x v="0"/>
    <x v="8"/>
    <s v="Q4"/>
    <x v="2"/>
    <x v="5"/>
    <x v="1"/>
    <x v="0"/>
    <x v="0"/>
    <n v="9"/>
    <n v="143.87"/>
    <n v="0.08"/>
    <n v="90.36"/>
    <x v="461"/>
    <n v="813.24"/>
    <x v="461"/>
    <x v="461"/>
    <n v="-0.39383749889611158"/>
    <n v="1151.72"/>
    <n v="39.523599999999988"/>
    <s v="Digital Wallet"/>
    <x v="1"/>
  </r>
  <r>
    <s v="FIN-00463"/>
    <x v="381"/>
    <x v="2"/>
    <x v="5"/>
    <s v="Q2"/>
    <x v="2"/>
    <x v="5"/>
    <x v="3"/>
    <x v="1"/>
    <x v="2"/>
    <n v="85"/>
    <n v="858.77"/>
    <n v="0"/>
    <n v="367.79"/>
    <x v="462"/>
    <n v="31262.15"/>
    <x v="462"/>
    <x v="462"/>
    <n v="0.52976575937267323"/>
    <n v="66796.160000000003"/>
    <n v="6199.2899999999936"/>
    <s v="Digital Wallet"/>
    <x v="2"/>
  </r>
  <r>
    <s v="FIN-00464"/>
    <x v="382"/>
    <x v="1"/>
    <x v="2"/>
    <s v="Q2"/>
    <x v="2"/>
    <x v="0"/>
    <x v="1"/>
    <x v="2"/>
    <x v="8"/>
    <n v="12"/>
    <n v="2108.87"/>
    <n v="0"/>
    <n v="740.21"/>
    <x v="463"/>
    <n v="8882.52"/>
    <x v="463"/>
    <x v="463"/>
    <n v="0.56186607045479331"/>
    <n v="22736.28"/>
    <n v="2570.16"/>
    <s v="Bank Transfer"/>
    <x v="3"/>
  </r>
  <r>
    <s v="FIN-00465"/>
    <x v="383"/>
    <x v="1"/>
    <x v="6"/>
    <s v="Q3"/>
    <x v="0"/>
    <x v="0"/>
    <x v="2"/>
    <x v="2"/>
    <x v="8"/>
    <n v="25"/>
    <n v="1415.77"/>
    <n v="0.1"/>
    <n v="484.96"/>
    <x v="464"/>
    <n v="12124"/>
    <x v="464"/>
    <x v="464"/>
    <n v="0.53550961275097264"/>
    <n v="34326.620000000003"/>
    <n v="-2471.7950000000019"/>
    <s v="Credit Card"/>
    <x v="0"/>
  </r>
  <r>
    <s v="FIN-00466"/>
    <x v="100"/>
    <x v="1"/>
    <x v="0"/>
    <s v="Q4"/>
    <x v="2"/>
    <x v="5"/>
    <x v="2"/>
    <x v="0"/>
    <x v="0"/>
    <n v="19"/>
    <n v="163.58000000000001"/>
    <n v="0.05"/>
    <n v="91.33"/>
    <x v="465"/>
    <n v="1735.27"/>
    <x v="465"/>
    <x v="465"/>
    <n v="-3.316072950827717E-2"/>
    <n v="3033"/>
    <n v="-80.380999999999858"/>
    <s v="Credit Card"/>
    <x v="1"/>
  </r>
  <r>
    <s v="FIN-00467"/>
    <x v="384"/>
    <x v="2"/>
    <x v="6"/>
    <s v="Q3"/>
    <x v="0"/>
    <x v="0"/>
    <x v="0"/>
    <x v="1"/>
    <x v="2"/>
    <n v="52"/>
    <n v="743.75"/>
    <n v="0.05"/>
    <n v="340.47"/>
    <x v="466"/>
    <n v="17704.440000000002"/>
    <x v="466"/>
    <x v="466"/>
    <n v="0.42218160786581832"/>
    <n v="37602.31"/>
    <n v="-861.05999999999767"/>
    <s v="Invoice"/>
    <x v="0"/>
  </r>
  <r>
    <s v="FIN-00468"/>
    <x v="385"/>
    <x v="1"/>
    <x v="8"/>
    <s v="Q4"/>
    <x v="0"/>
    <x v="0"/>
    <x v="1"/>
    <x v="0"/>
    <x v="0"/>
    <n v="7"/>
    <n v="181.49"/>
    <n v="0.03"/>
    <n v="99.94"/>
    <x v="467"/>
    <n v="699.57999999999993"/>
    <x v="467"/>
    <x v="467"/>
    <n v="-0.30298443476926512"/>
    <n v="1316.32"/>
    <n v="-84.002899999999954"/>
    <s v="Credit Card"/>
    <x v="0"/>
  </r>
  <r>
    <s v="FIN-00469"/>
    <x v="386"/>
    <x v="0"/>
    <x v="2"/>
    <s v="Q2"/>
    <x v="3"/>
    <x v="7"/>
    <x v="1"/>
    <x v="1"/>
    <x v="5"/>
    <n v="2"/>
    <n v="608.09"/>
    <n v="0.08"/>
    <n v="313.85000000000002"/>
    <x v="468"/>
    <n v="627.70000000000005"/>
    <x v="468"/>
    <x v="468"/>
    <n v="-0.39226923646170797"/>
    <n v="1065.6199999999999"/>
    <n v="53.265600000000177"/>
    <s v="Credit Card"/>
    <x v="3"/>
  </r>
  <r>
    <s v="FIN-00470"/>
    <x v="387"/>
    <x v="2"/>
    <x v="10"/>
    <s v="Q1"/>
    <x v="0"/>
    <x v="0"/>
    <x v="2"/>
    <x v="0"/>
    <x v="0"/>
    <n v="3"/>
    <n v="254.12"/>
    <n v="0"/>
    <n v="161.18"/>
    <x v="469"/>
    <n v="483.54"/>
    <x v="469"/>
    <x v="469"/>
    <n v="-1.4072354268324678"/>
    <n v="844.47"/>
    <n v="-82.110000000000014"/>
    <s v="Invoice"/>
    <x v="1"/>
  </r>
  <r>
    <s v="FIN-00471"/>
    <x v="276"/>
    <x v="2"/>
    <x v="2"/>
    <s v="Q2"/>
    <x v="1"/>
    <x v="1"/>
    <x v="2"/>
    <x v="1"/>
    <x v="3"/>
    <n v="27"/>
    <n v="1373.71"/>
    <n v="0"/>
    <n v="640.97"/>
    <x v="470"/>
    <n v="17306.190000000002"/>
    <x v="470"/>
    <x v="470"/>
    <n v="0.49548680957784763"/>
    <n v="35148.339999999997"/>
    <n v="1941.8300000000017"/>
    <s v="Credit Card"/>
    <x v="2"/>
  </r>
  <r>
    <s v="FIN-00472"/>
    <x v="388"/>
    <x v="1"/>
    <x v="11"/>
    <s v="Q2"/>
    <x v="4"/>
    <x v="5"/>
    <x v="1"/>
    <x v="0"/>
    <x v="1"/>
    <n v="4"/>
    <n v="887.79"/>
    <n v="0.03"/>
    <n v="593.17999999999995"/>
    <x v="471"/>
    <n v="2372.7199999999998"/>
    <x v="471"/>
    <x v="471"/>
    <n v="0.1060652984829816"/>
    <n v="3208.41"/>
    <n v="236.2152000000001"/>
    <s v="Bank Transfer"/>
    <x v="1"/>
  </r>
  <r>
    <s v="FIN-00473"/>
    <x v="249"/>
    <x v="2"/>
    <x v="7"/>
    <s v="Q1"/>
    <x v="2"/>
    <x v="0"/>
    <x v="2"/>
    <x v="0"/>
    <x v="1"/>
    <n v="25"/>
    <n v="945.48"/>
    <n v="0.05"/>
    <n v="693.07"/>
    <x v="472"/>
    <n v="17326.75"/>
    <x v="472"/>
    <x v="472"/>
    <n v="0.19928479658341172"/>
    <n v="22421.27"/>
    <n v="33.879999999997381"/>
    <s v="Digital Wallet"/>
    <x v="1"/>
  </r>
  <r>
    <s v="FIN-00474"/>
    <x v="389"/>
    <x v="0"/>
    <x v="3"/>
    <s v="Q3"/>
    <x v="2"/>
    <x v="5"/>
    <x v="1"/>
    <x v="3"/>
    <x v="7"/>
    <n v="14"/>
    <n v="346.24"/>
    <n v="0.03"/>
    <n v="84.14"/>
    <x v="473"/>
    <n v="1177.96"/>
    <x v="473"/>
    <x v="473"/>
    <n v="0.48016767209580252"/>
    <n v="4674.49"/>
    <n v="27.449200000000928"/>
    <s v="Invoice"/>
    <x v="0"/>
  </r>
  <r>
    <s v="FIN-00475"/>
    <x v="191"/>
    <x v="0"/>
    <x v="8"/>
    <s v="Q4"/>
    <x v="3"/>
    <x v="4"/>
    <x v="1"/>
    <x v="3"/>
    <x v="6"/>
    <n v="13"/>
    <n v="303.64999999999998"/>
    <n v="0.08"/>
    <n v="88.09"/>
    <x v="474"/>
    <n v="1145.17"/>
    <x v="474"/>
    <x v="474"/>
    <n v="0.50089959010412333"/>
    <n v="4002.34"/>
    <n v="-370.68600000000015"/>
    <s v="Bank Transfer"/>
    <x v="0"/>
  </r>
  <r>
    <s v="FIN-00476"/>
    <x v="390"/>
    <x v="2"/>
    <x v="3"/>
    <s v="Q3"/>
    <x v="4"/>
    <x v="5"/>
    <x v="1"/>
    <x v="3"/>
    <x v="6"/>
    <n v="14"/>
    <n v="354.79"/>
    <n v="0.1"/>
    <n v="101.54"/>
    <x v="475"/>
    <n v="1421.5600000000002"/>
    <x v="475"/>
    <x v="475"/>
    <n v="0.42186010324909384"/>
    <n v="4558.24"/>
    <n v="-87.885999999999513"/>
    <s v="Invoice"/>
    <x v="3"/>
  </r>
  <r>
    <s v="FIN-00477"/>
    <x v="391"/>
    <x v="2"/>
    <x v="10"/>
    <s v="Q1"/>
    <x v="3"/>
    <x v="6"/>
    <x v="2"/>
    <x v="3"/>
    <x v="7"/>
    <n v="7"/>
    <n v="227.85"/>
    <n v="0.12"/>
    <n v="57"/>
    <x v="476"/>
    <n v="399"/>
    <x v="476"/>
    <x v="476"/>
    <n v="4.5213728558034048E-3"/>
    <n v="1402.64"/>
    <n v="0.91599999999993997"/>
    <s v="Bank Transfer"/>
    <x v="0"/>
  </r>
  <r>
    <s v="FIN-00478"/>
    <x v="392"/>
    <x v="2"/>
    <x v="4"/>
    <s v="Q1"/>
    <x v="0"/>
    <x v="0"/>
    <x v="2"/>
    <x v="1"/>
    <x v="3"/>
    <n v="24"/>
    <n v="1067.8399999999999"/>
    <n v="0.05"/>
    <n v="503.56"/>
    <x v="477"/>
    <n v="12085.44"/>
    <x v="477"/>
    <x v="477"/>
    <n v="0.41856310032648286"/>
    <n v="25866.99"/>
    <n v="-1520.2380000000048"/>
    <s v="Digital Wallet"/>
    <x v="3"/>
  </r>
  <r>
    <s v="FIN-00479"/>
    <x v="333"/>
    <x v="1"/>
    <x v="6"/>
    <s v="Q3"/>
    <x v="2"/>
    <x v="5"/>
    <x v="2"/>
    <x v="2"/>
    <x v="8"/>
    <n v="20"/>
    <n v="2438.02"/>
    <n v="0.08"/>
    <n v="925.35"/>
    <x v="478"/>
    <n v="18507"/>
    <x v="478"/>
    <x v="478"/>
    <n v="0.55296404102687757"/>
    <n v="44110.3"/>
    <n v="749.26800000000367"/>
    <s v="Credit Card"/>
    <x v="1"/>
  </r>
  <r>
    <s v="FIN-00480"/>
    <x v="282"/>
    <x v="1"/>
    <x v="8"/>
    <s v="Q4"/>
    <x v="3"/>
    <x v="6"/>
    <x v="2"/>
    <x v="1"/>
    <x v="3"/>
    <n v="30"/>
    <n v="1189.67"/>
    <n v="0.12"/>
    <n v="572.51"/>
    <x v="479"/>
    <n v="17175.3"/>
    <x v="479"/>
    <x v="479"/>
    <n v="0.40970961899034403"/>
    <n v="30884.78"/>
    <n v="522.50800000000527"/>
    <s v="Invoice"/>
    <x v="3"/>
  </r>
  <r>
    <s v="FIN-00481"/>
    <x v="393"/>
    <x v="0"/>
    <x v="2"/>
    <s v="Q2"/>
    <x v="0"/>
    <x v="5"/>
    <x v="0"/>
    <x v="3"/>
    <x v="7"/>
    <n v="18"/>
    <n v="240.56"/>
    <n v="0.08"/>
    <n v="60.84"/>
    <x v="480"/>
    <n v="1095.1200000000001"/>
    <x v="480"/>
    <x v="480"/>
    <n v="0.27971508509130871"/>
    <n v="4433.8599999999997"/>
    <n v="-450.18639999999959"/>
    <s v="Invoice"/>
    <x v="3"/>
  </r>
  <r>
    <s v="FIN-00482"/>
    <x v="394"/>
    <x v="1"/>
    <x v="0"/>
    <s v="Q4"/>
    <x v="2"/>
    <x v="0"/>
    <x v="1"/>
    <x v="1"/>
    <x v="3"/>
    <n v="12"/>
    <n v="1385.85"/>
    <n v="0.12"/>
    <n v="643.91"/>
    <x v="481"/>
    <n v="7726.92"/>
    <x v="481"/>
    <x v="481"/>
    <n v="0.34852024411229943"/>
    <n v="15074.15"/>
    <n v="-439.57400000000234"/>
    <s v="Digital Wallet"/>
    <x v="0"/>
  </r>
  <r>
    <s v="FIN-00483"/>
    <x v="60"/>
    <x v="1"/>
    <x v="9"/>
    <s v="Q4"/>
    <x v="2"/>
    <x v="5"/>
    <x v="1"/>
    <x v="0"/>
    <x v="0"/>
    <n v="10"/>
    <n v="166.92"/>
    <n v="0.1"/>
    <n v="101.58"/>
    <x v="482"/>
    <n v="1015.8"/>
    <x v="482"/>
    <x v="482"/>
    <n v="-1.2414463349042773E-2"/>
    <n v="1431.94"/>
    <n v="70.339999999999918"/>
    <s v="Invoice"/>
    <x v="0"/>
  </r>
  <r>
    <s v="FIN-00484"/>
    <x v="395"/>
    <x v="0"/>
    <x v="6"/>
    <s v="Q3"/>
    <x v="2"/>
    <x v="0"/>
    <x v="2"/>
    <x v="3"/>
    <x v="7"/>
    <n v="25"/>
    <n v="166.65"/>
    <n v="0.08"/>
    <n v="40.26"/>
    <x v="483"/>
    <n v="1006.5"/>
    <x v="483"/>
    <x v="483"/>
    <n v="0.45936158833274637"/>
    <n v="3897.67"/>
    <n v="-64.7199999999998"/>
    <s v="Invoice"/>
    <x v="1"/>
  </r>
  <r>
    <s v="FIN-00485"/>
    <x v="396"/>
    <x v="2"/>
    <x v="11"/>
    <s v="Q2"/>
    <x v="3"/>
    <x v="7"/>
    <x v="0"/>
    <x v="0"/>
    <x v="1"/>
    <n v="59"/>
    <n v="772.88"/>
    <n v="0.12"/>
    <n v="541.21"/>
    <x v="484"/>
    <n v="31931.390000000003"/>
    <x v="484"/>
    <x v="484"/>
    <n v="0.1658009687098333"/>
    <n v="38811.74"/>
    <n v="1316.1895999999979"/>
    <s v="Digital Wallet"/>
    <x v="0"/>
  </r>
  <r>
    <s v="FIN-00486"/>
    <x v="397"/>
    <x v="0"/>
    <x v="0"/>
    <s v="Q4"/>
    <x v="0"/>
    <x v="0"/>
    <x v="1"/>
    <x v="1"/>
    <x v="2"/>
    <n v="13"/>
    <n v="1197.3599999999999"/>
    <n v="0.12"/>
    <n v="523.16999999999996"/>
    <x v="485"/>
    <n v="6801.2099999999991"/>
    <x v="485"/>
    <x v="485"/>
    <n v="0.35445027428641379"/>
    <n v="14413.5"/>
    <n v="-715.70160000000214"/>
    <s v="Credit Card"/>
    <x v="1"/>
  </r>
  <r>
    <s v="FIN-00487"/>
    <x v="398"/>
    <x v="1"/>
    <x v="0"/>
    <s v="Q4"/>
    <x v="0"/>
    <x v="5"/>
    <x v="2"/>
    <x v="2"/>
    <x v="4"/>
    <n v="12"/>
    <n v="2698.53"/>
    <n v="0.08"/>
    <n v="842.8"/>
    <x v="486"/>
    <n v="10113.599999999999"/>
    <x v="486"/>
    <x v="486"/>
    <n v="0.56508091066435162"/>
    <n v="28457.24"/>
    <n v="1334.5312000000013"/>
    <s v="Digital Wallet"/>
    <x v="1"/>
  </r>
  <r>
    <s v="FIN-00488"/>
    <x v="399"/>
    <x v="0"/>
    <x v="0"/>
    <s v="Q4"/>
    <x v="1"/>
    <x v="2"/>
    <x v="0"/>
    <x v="0"/>
    <x v="0"/>
    <n v="41"/>
    <n v="245.57"/>
    <n v="0.15"/>
    <n v="147.34"/>
    <x v="487"/>
    <n v="6040.9400000000005"/>
    <x v="487"/>
    <x v="487"/>
    <n v="0.16799781073272613"/>
    <n v="9507.2800000000007"/>
    <n v="-949.16550000000097"/>
    <s v="Digital Wallet"/>
    <x v="0"/>
  </r>
  <r>
    <s v="FIN-00489"/>
    <x v="400"/>
    <x v="0"/>
    <x v="0"/>
    <s v="Q4"/>
    <x v="1"/>
    <x v="1"/>
    <x v="0"/>
    <x v="3"/>
    <x v="6"/>
    <n v="31"/>
    <n v="485.02"/>
    <n v="0.08"/>
    <n v="134.86000000000001"/>
    <x v="488"/>
    <n v="4180.6600000000008"/>
    <x v="488"/>
    <x v="488"/>
    <n v="0.54297224509704856"/>
    <n v="14714.29"/>
    <n v="-881.51960000000145"/>
    <s v="Digital Wallet"/>
    <x v="1"/>
  </r>
  <r>
    <s v="FIN-00490"/>
    <x v="401"/>
    <x v="2"/>
    <x v="2"/>
    <s v="Q2"/>
    <x v="0"/>
    <x v="0"/>
    <x v="0"/>
    <x v="2"/>
    <x v="8"/>
    <n v="24"/>
    <n v="2127.48"/>
    <n v="0.1"/>
    <n v="778.72"/>
    <x v="489"/>
    <n v="18689.28"/>
    <x v="489"/>
    <x v="489"/>
    <n v="0.53233881643314418"/>
    <n v="42093.05"/>
    <n v="3860.5180000000037"/>
    <s v="Credit Card"/>
    <x v="0"/>
  </r>
  <r>
    <s v="FIN-00491"/>
    <x v="402"/>
    <x v="2"/>
    <x v="11"/>
    <s v="Q2"/>
    <x v="2"/>
    <x v="5"/>
    <x v="2"/>
    <x v="3"/>
    <x v="7"/>
    <n v="4"/>
    <n v="261.73"/>
    <n v="0.03"/>
    <n v="66.83"/>
    <x v="490"/>
    <n v="267.32"/>
    <x v="490"/>
    <x v="490"/>
    <n v="-2.2360731390379716E-2"/>
    <n v="1086.1099999999999"/>
    <n v="-70.597599999999829"/>
    <s v="Invoice"/>
    <x v="3"/>
  </r>
  <r>
    <s v="FIN-00492"/>
    <x v="136"/>
    <x v="1"/>
    <x v="5"/>
    <s v="Q2"/>
    <x v="0"/>
    <x v="5"/>
    <x v="0"/>
    <x v="1"/>
    <x v="3"/>
    <n v="27"/>
    <n v="1019.73"/>
    <n v="0.15"/>
    <n v="491.62"/>
    <x v="491"/>
    <n v="13273.74"/>
    <x v="491"/>
    <x v="491"/>
    <n v="0.32728743374698671"/>
    <n v="22635.759999999998"/>
    <n v="767.04349999999977"/>
    <s v="Credit Card"/>
    <x v="1"/>
  </r>
  <r>
    <s v="FIN-00493"/>
    <x v="153"/>
    <x v="2"/>
    <x v="2"/>
    <s v="Q2"/>
    <x v="4"/>
    <x v="0"/>
    <x v="1"/>
    <x v="1"/>
    <x v="5"/>
    <n v="17"/>
    <n v="698.53"/>
    <n v="0.05"/>
    <n v="368.31"/>
    <x v="492"/>
    <n v="6261.27"/>
    <x v="492"/>
    <x v="492"/>
    <n v="0.34156022206563014"/>
    <n v="10258.57"/>
    <n v="1022.6895000000004"/>
    <s v="Invoice"/>
    <x v="1"/>
  </r>
  <r>
    <s v="FIN-00494"/>
    <x v="403"/>
    <x v="0"/>
    <x v="1"/>
    <s v="Q3"/>
    <x v="3"/>
    <x v="4"/>
    <x v="0"/>
    <x v="3"/>
    <x v="6"/>
    <n v="19"/>
    <n v="314.93"/>
    <n v="0.03"/>
    <n v="87.94"/>
    <x v="493"/>
    <n v="1670.86"/>
    <x v="493"/>
    <x v="493"/>
    <n v="0.42812223350359457"/>
    <n v="6309.68"/>
    <n v="-505.52010000000064"/>
    <s v="Credit Card"/>
    <x v="1"/>
  </r>
  <r>
    <s v="FIN-00495"/>
    <x v="404"/>
    <x v="0"/>
    <x v="4"/>
    <s v="Q1"/>
    <x v="0"/>
    <x v="5"/>
    <x v="2"/>
    <x v="3"/>
    <x v="6"/>
    <n v="28"/>
    <n v="683.49"/>
    <n v="0.15"/>
    <n v="192.94"/>
    <x v="494"/>
    <n v="5402.32"/>
    <x v="494"/>
    <x v="494"/>
    <n v="0.57720699656766539"/>
    <n v="17521.7"/>
    <n v="-1254.6380000000008"/>
    <s v="Credit Card"/>
    <x v="3"/>
  </r>
  <r>
    <s v="FIN-00496"/>
    <x v="405"/>
    <x v="2"/>
    <x v="6"/>
    <s v="Q3"/>
    <x v="1"/>
    <x v="3"/>
    <x v="0"/>
    <x v="1"/>
    <x v="5"/>
    <n v="50"/>
    <n v="850.47"/>
    <n v="0.05"/>
    <n v="431.35"/>
    <x v="495"/>
    <n v="21567.5"/>
    <x v="495"/>
    <x v="495"/>
    <n v="0.41027357628258798"/>
    <n v="44842.49"/>
    <n v="-4445.1650000000009"/>
    <s v="Invoice"/>
    <x v="2"/>
  </r>
  <r>
    <s v="FIN-00497"/>
    <x v="406"/>
    <x v="0"/>
    <x v="9"/>
    <s v="Q4"/>
    <x v="0"/>
    <x v="0"/>
    <x v="0"/>
    <x v="3"/>
    <x v="6"/>
    <n v="33"/>
    <n v="659.41"/>
    <n v="0.15"/>
    <n v="198.74"/>
    <x v="496"/>
    <n v="6558.42"/>
    <x v="496"/>
    <x v="496"/>
    <n v="0.56477541461265768"/>
    <n v="20433.349999999999"/>
    <n v="-1936.8994999999995"/>
    <s v="Bank Transfer"/>
    <x v="1"/>
  </r>
  <r>
    <s v="FIN-00498"/>
    <x v="401"/>
    <x v="2"/>
    <x v="2"/>
    <s v="Q2"/>
    <x v="4"/>
    <x v="5"/>
    <x v="2"/>
    <x v="3"/>
    <x v="6"/>
    <n v="5"/>
    <n v="373.32"/>
    <n v="0.12"/>
    <n v="115.56"/>
    <x v="497"/>
    <n v="577.79999999999995"/>
    <x v="497"/>
    <x v="497"/>
    <n v="-9.7121163418173978E-2"/>
    <n v="1608.3"/>
    <n v="34.307999999999993"/>
    <s v="Invoice"/>
    <x v="3"/>
  </r>
  <r>
    <s v="FIN-00499"/>
    <x v="70"/>
    <x v="2"/>
    <x v="5"/>
    <s v="Q2"/>
    <x v="0"/>
    <x v="0"/>
    <x v="0"/>
    <x v="1"/>
    <x v="2"/>
    <n v="54"/>
    <n v="794.61"/>
    <n v="0.12"/>
    <n v="360.42"/>
    <x v="498"/>
    <n v="19462.68"/>
    <x v="498"/>
    <x v="498"/>
    <n v="0.41648470628095852"/>
    <n v="33476.550000000003"/>
    <n v="4283.3171999999977"/>
    <s v="Credit Card"/>
    <x v="3"/>
  </r>
  <r>
    <s v="FIN-00500"/>
    <x v="407"/>
    <x v="1"/>
    <x v="6"/>
    <s v="Q3"/>
    <x v="3"/>
    <x v="4"/>
    <x v="1"/>
    <x v="3"/>
    <x v="6"/>
    <n v="11"/>
    <n v="532.73"/>
    <n v="0.1"/>
    <n v="142.19999999999999"/>
    <x v="499"/>
    <n v="1564.1999999999998"/>
    <x v="499"/>
    <x v="499"/>
    <n v="0.55415852061432391"/>
    <n v="5544.35"/>
    <n v="-270.32299999999941"/>
    <s v="Bank Transfer"/>
    <x v="2"/>
  </r>
  <r>
    <s v="FIN-00501"/>
    <x v="408"/>
    <x v="0"/>
    <x v="9"/>
    <s v="Q4"/>
    <x v="3"/>
    <x v="6"/>
    <x v="2"/>
    <x v="0"/>
    <x v="1"/>
    <n v="21"/>
    <n v="562.76"/>
    <n v="0.12"/>
    <n v="406.34"/>
    <x v="500"/>
    <n v="8533.14"/>
    <x v="500"/>
    <x v="500"/>
    <n v="0.10756690356342077"/>
    <n v="10186.39"/>
    <n v="213.41480000000047"/>
    <s v="Bank Transfer"/>
    <x v="1"/>
  </r>
  <r>
    <s v="FIN-00502"/>
    <x v="148"/>
    <x v="0"/>
    <x v="4"/>
    <s v="Q1"/>
    <x v="1"/>
    <x v="3"/>
    <x v="1"/>
    <x v="1"/>
    <x v="5"/>
    <n v="8"/>
    <n v="688.26"/>
    <n v="0.15"/>
    <n v="357.89"/>
    <x v="501"/>
    <n v="2863.12"/>
    <x v="501"/>
    <x v="501"/>
    <n v="0.14928053864733054"/>
    <n v="4906.2299999999996"/>
    <n v="-226.0619999999999"/>
    <s v="Bank Transfer"/>
    <x v="0"/>
  </r>
  <r>
    <s v="FIN-00503"/>
    <x v="290"/>
    <x v="0"/>
    <x v="3"/>
    <s v="Q3"/>
    <x v="3"/>
    <x v="4"/>
    <x v="1"/>
    <x v="1"/>
    <x v="2"/>
    <n v="4"/>
    <n v="619.09"/>
    <n v="0"/>
    <n v="267.33999999999997"/>
    <x v="502"/>
    <n v="1069.3599999999999"/>
    <x v="502"/>
    <x v="502"/>
    <n v="-0.16561808460805369"/>
    <n v="2730.9"/>
    <n v="-254.53999999999996"/>
    <s v="Digital Wallet"/>
    <x v="0"/>
  </r>
  <r>
    <s v="FIN-00504"/>
    <x v="409"/>
    <x v="0"/>
    <x v="9"/>
    <s v="Q4"/>
    <x v="4"/>
    <x v="0"/>
    <x v="3"/>
    <x v="2"/>
    <x v="8"/>
    <n v="60"/>
    <n v="2318.2399999999998"/>
    <n v="0.03"/>
    <n v="892.01"/>
    <x v="503"/>
    <n v="53520.6"/>
    <x v="503"/>
    <x v="503"/>
    <n v="0.5726253344461576"/>
    <n v="150956.97"/>
    <n v="-16035.402000000002"/>
    <s v="Invoice"/>
    <x v="3"/>
  </r>
  <r>
    <s v="FIN-00505"/>
    <x v="410"/>
    <x v="1"/>
    <x v="6"/>
    <s v="Q3"/>
    <x v="3"/>
    <x v="7"/>
    <x v="2"/>
    <x v="0"/>
    <x v="0"/>
    <n v="11"/>
    <n v="178.04"/>
    <n v="0.05"/>
    <n v="102.66"/>
    <x v="504"/>
    <n v="1129.26"/>
    <x v="504"/>
    <x v="504"/>
    <n v="-3.0669953206580235E-2"/>
    <n v="1897.54"/>
    <n v="-37.022000000000162"/>
    <s v="Digital Wallet"/>
    <x v="0"/>
  </r>
  <r>
    <s v="FIN-00506"/>
    <x v="292"/>
    <x v="0"/>
    <x v="11"/>
    <s v="Q2"/>
    <x v="4"/>
    <x v="5"/>
    <x v="3"/>
    <x v="3"/>
    <x v="6"/>
    <n v="66"/>
    <n v="571"/>
    <n v="0.12"/>
    <n v="159.08000000000001"/>
    <x v="505"/>
    <n v="10499.28"/>
    <x v="505"/>
    <x v="505"/>
    <n v="0.64480751231467681"/>
    <n v="29651.66"/>
    <n v="3512.0200000000004"/>
    <s v="Invoice"/>
    <x v="2"/>
  </r>
  <r>
    <s v="FIN-00507"/>
    <x v="411"/>
    <x v="0"/>
    <x v="11"/>
    <s v="Q2"/>
    <x v="2"/>
    <x v="0"/>
    <x v="1"/>
    <x v="3"/>
    <x v="7"/>
    <n v="12"/>
    <n v="344.38"/>
    <n v="0.03"/>
    <n v="92.4"/>
    <x v="506"/>
    <n v="1108.8000000000002"/>
    <x v="506"/>
    <x v="506"/>
    <n v="0.56914702431522435"/>
    <n v="3700.12"/>
    <n v="308.46319999999969"/>
    <s v="Bank Transfer"/>
    <x v="1"/>
  </r>
  <r>
    <s v="FIN-00508"/>
    <x v="102"/>
    <x v="2"/>
    <x v="1"/>
    <s v="Q3"/>
    <x v="2"/>
    <x v="5"/>
    <x v="1"/>
    <x v="2"/>
    <x v="8"/>
    <n v="4"/>
    <n v="1169.4100000000001"/>
    <n v="0.05"/>
    <n v="467.42"/>
    <x v="507"/>
    <n v="1869.68"/>
    <x v="507"/>
    <x v="507"/>
    <n v="0.1339762426306742"/>
    <n v="4948.6099999999997"/>
    <n v="-504.85199999999986"/>
    <s v="Invoice"/>
    <x v="3"/>
  </r>
  <r>
    <s v="FIN-00509"/>
    <x v="412"/>
    <x v="2"/>
    <x v="1"/>
    <s v="Q3"/>
    <x v="3"/>
    <x v="6"/>
    <x v="3"/>
    <x v="2"/>
    <x v="8"/>
    <n v="67"/>
    <n v="1882.25"/>
    <n v="0.15"/>
    <n v="695.74"/>
    <x v="508"/>
    <n v="46614.58"/>
    <x v="508"/>
    <x v="508"/>
    <n v="0.51497757981400805"/>
    <n v="113977.61"/>
    <n v="-6783.4725000000035"/>
    <s v="Bank Transfer"/>
    <x v="1"/>
  </r>
  <r>
    <s v="FIN-00510"/>
    <x v="413"/>
    <x v="2"/>
    <x v="1"/>
    <s v="Q3"/>
    <x v="3"/>
    <x v="7"/>
    <x v="1"/>
    <x v="1"/>
    <x v="3"/>
    <n v="16"/>
    <n v="928.2"/>
    <n v="0.05"/>
    <n v="459.4"/>
    <x v="509"/>
    <n v="7350.4"/>
    <x v="509"/>
    <x v="509"/>
    <n v="0.37923428480704019"/>
    <n v="15785.43"/>
    <n v="-1676.7900000000009"/>
    <s v="Digital Wallet"/>
    <x v="0"/>
  </r>
  <r>
    <s v="FIN-00511"/>
    <x v="291"/>
    <x v="1"/>
    <x v="9"/>
    <s v="Q4"/>
    <x v="1"/>
    <x v="2"/>
    <x v="2"/>
    <x v="1"/>
    <x v="5"/>
    <n v="6"/>
    <n v="820.13"/>
    <n v="0.05"/>
    <n v="379.67"/>
    <x v="510"/>
    <n v="2278.02"/>
    <x v="510"/>
    <x v="510"/>
    <n v="0.18139208140087335"/>
    <n v="5050.54"/>
    <n v="-375.79899999999998"/>
    <s v="Invoice"/>
    <x v="1"/>
  </r>
  <r>
    <s v="FIN-00512"/>
    <x v="414"/>
    <x v="0"/>
    <x v="8"/>
    <s v="Q4"/>
    <x v="1"/>
    <x v="3"/>
    <x v="2"/>
    <x v="1"/>
    <x v="5"/>
    <n v="8"/>
    <n v="760.11"/>
    <n v="0.08"/>
    <n v="354.98"/>
    <x v="511"/>
    <n v="2839.84"/>
    <x v="511"/>
    <x v="511"/>
    <n v="8.2355357033564308E-2"/>
    <n v="5831.94"/>
    <n v="-237.53039999999964"/>
    <s v="Invoice"/>
    <x v="0"/>
  </r>
  <r>
    <s v="FIN-00513"/>
    <x v="415"/>
    <x v="0"/>
    <x v="8"/>
    <s v="Q4"/>
    <x v="0"/>
    <x v="5"/>
    <x v="1"/>
    <x v="1"/>
    <x v="2"/>
    <n v="3"/>
    <n v="607.64"/>
    <n v="0.08"/>
    <n v="268.11"/>
    <x v="512"/>
    <n v="804.33"/>
    <x v="512"/>
    <x v="512"/>
    <n v="-0.3504670957918446"/>
    <n v="1728.75"/>
    <n v="-51.66359999999986"/>
    <s v="Invoice"/>
    <x v="1"/>
  </r>
  <r>
    <s v="FIN-00514"/>
    <x v="416"/>
    <x v="1"/>
    <x v="4"/>
    <s v="Q1"/>
    <x v="2"/>
    <x v="0"/>
    <x v="2"/>
    <x v="3"/>
    <x v="7"/>
    <n v="26"/>
    <n v="336.85"/>
    <n v="0.15"/>
    <n v="87.21"/>
    <x v="513"/>
    <n v="2267.46"/>
    <x v="513"/>
    <x v="513"/>
    <n v="0.5780524516128599"/>
    <n v="8093.44"/>
    <n v="-649.05499999999938"/>
    <s v="Invoice"/>
    <x v="1"/>
  </r>
  <r>
    <s v="FIN-00515"/>
    <x v="417"/>
    <x v="1"/>
    <x v="7"/>
    <s v="Q1"/>
    <x v="0"/>
    <x v="5"/>
    <x v="1"/>
    <x v="2"/>
    <x v="4"/>
    <n v="13"/>
    <n v="1752.18"/>
    <n v="0"/>
    <n v="584.4"/>
    <x v="514"/>
    <n v="7597.2"/>
    <x v="514"/>
    <x v="514"/>
    <n v="0.60351983507138796"/>
    <n v="24306.27"/>
    <n v="-1527.9300000000003"/>
    <s v="Invoice"/>
    <x v="3"/>
  </r>
  <r>
    <s v="FIN-00516"/>
    <x v="418"/>
    <x v="2"/>
    <x v="3"/>
    <s v="Q3"/>
    <x v="4"/>
    <x v="0"/>
    <x v="1"/>
    <x v="3"/>
    <x v="7"/>
    <n v="5"/>
    <n v="325.93"/>
    <n v="0.05"/>
    <n v="81.41"/>
    <x v="515"/>
    <n v="407.04999999999995"/>
    <x v="515"/>
    <x v="515"/>
    <n v="0.16695706375440647"/>
    <n v="1436.65"/>
    <n v="111.51749999999993"/>
    <s v="Digital Wallet"/>
    <x v="2"/>
  </r>
  <r>
    <s v="FIN-00517"/>
    <x v="155"/>
    <x v="0"/>
    <x v="2"/>
    <s v="Q2"/>
    <x v="2"/>
    <x v="5"/>
    <x v="1"/>
    <x v="3"/>
    <x v="7"/>
    <n v="14"/>
    <n v="253.47"/>
    <n v="0.1"/>
    <n v="61.78"/>
    <x v="516"/>
    <n v="864.92000000000007"/>
    <x v="516"/>
    <x v="516"/>
    <n v="0.41581327366627407"/>
    <n v="3556.48"/>
    <n v="-362.75799999999981"/>
    <s v="Bank Transfer"/>
    <x v="3"/>
  </r>
  <r>
    <s v="FIN-00518"/>
    <x v="409"/>
    <x v="0"/>
    <x v="9"/>
    <s v="Q4"/>
    <x v="4"/>
    <x v="5"/>
    <x v="2"/>
    <x v="1"/>
    <x v="2"/>
    <n v="5"/>
    <n v="827.75"/>
    <n v="0.15"/>
    <n v="355.39"/>
    <x v="517"/>
    <n v="1776.9499999999998"/>
    <x v="517"/>
    <x v="517"/>
    <n v="0.11392399665997481"/>
    <n v="3203.68"/>
    <n v="314.25750000000016"/>
    <s v="Invoice"/>
    <x v="2"/>
  </r>
  <r>
    <s v="FIN-00519"/>
    <x v="305"/>
    <x v="0"/>
    <x v="5"/>
    <s v="Q2"/>
    <x v="3"/>
    <x v="6"/>
    <x v="2"/>
    <x v="1"/>
    <x v="3"/>
    <n v="19"/>
    <n v="1159.3900000000001"/>
    <n v="0.08"/>
    <n v="520.04999999999995"/>
    <x v="518"/>
    <n v="9880.9499999999989"/>
    <x v="518"/>
    <x v="518"/>
    <n v="0.40741001200761656"/>
    <n v="20599.21"/>
    <n v="-333.07279999999446"/>
    <s v="Invoice"/>
    <x v="1"/>
  </r>
  <r>
    <s v="FIN-00520"/>
    <x v="54"/>
    <x v="0"/>
    <x v="1"/>
    <s v="Q3"/>
    <x v="0"/>
    <x v="0"/>
    <x v="1"/>
    <x v="3"/>
    <x v="6"/>
    <n v="13"/>
    <n v="603.78"/>
    <n v="0"/>
    <n v="171.54"/>
    <x v="519"/>
    <n v="2230.02"/>
    <x v="519"/>
    <x v="519"/>
    <n v="0.56866994345877375"/>
    <n v="7498.65"/>
    <n v="350.48999999999978"/>
    <s v="Digital Wallet"/>
    <x v="3"/>
  </r>
  <r>
    <s v="FIN-00521"/>
    <x v="419"/>
    <x v="0"/>
    <x v="11"/>
    <s v="Q2"/>
    <x v="1"/>
    <x v="2"/>
    <x v="1"/>
    <x v="0"/>
    <x v="0"/>
    <n v="9"/>
    <n v="157.02000000000001"/>
    <n v="0.15"/>
    <n v="88.94"/>
    <x v="520"/>
    <n v="800.46"/>
    <x v="520"/>
    <x v="520"/>
    <n v="-0.33720112254131901"/>
    <n v="1058.74"/>
    <n v="142.46299999999997"/>
    <s v="Credit Card"/>
    <x v="0"/>
  </r>
  <r>
    <s v="FIN-00522"/>
    <x v="420"/>
    <x v="0"/>
    <x v="8"/>
    <s v="Q4"/>
    <x v="3"/>
    <x v="6"/>
    <x v="0"/>
    <x v="3"/>
    <x v="7"/>
    <n v="47"/>
    <n v="254.62"/>
    <n v="0.05"/>
    <n v="66.61"/>
    <x v="521"/>
    <n v="3130.67"/>
    <x v="521"/>
    <x v="521"/>
    <n v="0.54347620145445641"/>
    <n v="11082.28"/>
    <n v="286.50299999999879"/>
    <s v="Invoice"/>
    <x v="0"/>
  </r>
  <r>
    <s v="FIN-00523"/>
    <x v="382"/>
    <x v="1"/>
    <x v="2"/>
    <s v="Q2"/>
    <x v="0"/>
    <x v="0"/>
    <x v="1"/>
    <x v="1"/>
    <x v="5"/>
    <n v="1"/>
    <n v="882.31"/>
    <n v="0.03"/>
    <n v="431.06"/>
    <x v="522"/>
    <n v="431.06"/>
    <x v="522"/>
    <x v="522"/>
    <n v="-1.4513790942636873"/>
    <n v="842.65"/>
    <n v="13.190699999999993"/>
    <s v="Bank Transfer"/>
    <x v="0"/>
  </r>
  <r>
    <s v="FIN-00524"/>
    <x v="421"/>
    <x v="2"/>
    <x v="7"/>
    <s v="Q1"/>
    <x v="3"/>
    <x v="7"/>
    <x v="2"/>
    <x v="1"/>
    <x v="3"/>
    <n v="7"/>
    <n v="916.27"/>
    <n v="0.12"/>
    <n v="439.65"/>
    <x v="523"/>
    <n v="3077.5499999999997"/>
    <x v="523"/>
    <x v="523"/>
    <n v="0.12555903175480371"/>
    <n v="4993.5"/>
    <n v="650.72319999999945"/>
    <s v="Digital Wallet"/>
    <x v="1"/>
  </r>
  <r>
    <s v="FIN-00525"/>
    <x v="333"/>
    <x v="1"/>
    <x v="6"/>
    <s v="Q3"/>
    <x v="2"/>
    <x v="5"/>
    <x v="1"/>
    <x v="1"/>
    <x v="3"/>
    <n v="14"/>
    <n v="1241.29"/>
    <n v="0.2"/>
    <n v="594.88"/>
    <x v="524"/>
    <n v="8328.32"/>
    <x v="524"/>
    <x v="524"/>
    <n v="0.27341069716642702"/>
    <n v="14222.23"/>
    <n v="-319.78200000000106"/>
    <s v="Invoice"/>
    <x v="0"/>
  </r>
  <r>
    <s v="FIN-00526"/>
    <x v="422"/>
    <x v="0"/>
    <x v="7"/>
    <s v="Q1"/>
    <x v="3"/>
    <x v="4"/>
    <x v="2"/>
    <x v="3"/>
    <x v="6"/>
    <n v="19"/>
    <n v="571.42999999999995"/>
    <n v="0"/>
    <n v="165.5"/>
    <x v="525"/>
    <n v="3144.5"/>
    <x v="525"/>
    <x v="525"/>
    <n v="0.58984339381256801"/>
    <n v="10252.25"/>
    <n v="604.91999999999825"/>
    <s v="Digital Wallet"/>
    <x v="2"/>
  </r>
  <r>
    <s v="FIN-00527"/>
    <x v="423"/>
    <x v="1"/>
    <x v="11"/>
    <s v="Q2"/>
    <x v="3"/>
    <x v="4"/>
    <x v="3"/>
    <x v="2"/>
    <x v="8"/>
    <n v="14"/>
    <n v="2225.2800000000002"/>
    <n v="0.03"/>
    <n v="822.85"/>
    <x v="526"/>
    <n v="11519.9"/>
    <x v="526"/>
    <x v="526"/>
    <n v="0.49530403454978494"/>
    <n v="29770.44"/>
    <n v="448.8624000000018"/>
    <s v="Bank Transfer"/>
    <x v="1"/>
  </r>
  <r>
    <s v="FIN-00528"/>
    <x v="406"/>
    <x v="0"/>
    <x v="9"/>
    <s v="Q4"/>
    <x v="2"/>
    <x v="5"/>
    <x v="1"/>
    <x v="2"/>
    <x v="8"/>
    <n v="12"/>
    <n v="2723.63"/>
    <n v="0.12"/>
    <n v="1041.17"/>
    <x v="527"/>
    <n v="12494.04"/>
    <x v="527"/>
    <x v="527"/>
    <n v="0.47735122100307531"/>
    <n v="29602.58"/>
    <n v="-841.04720000000088"/>
    <s v="Invoice"/>
    <x v="3"/>
  </r>
  <r>
    <s v="FIN-00529"/>
    <x v="424"/>
    <x v="1"/>
    <x v="10"/>
    <s v="Q1"/>
    <x v="3"/>
    <x v="7"/>
    <x v="1"/>
    <x v="0"/>
    <x v="1"/>
    <n v="14"/>
    <n v="515.59"/>
    <n v="0.15"/>
    <n v="350.34"/>
    <x v="528"/>
    <n v="4904.7599999999993"/>
    <x v="528"/>
    <x v="528"/>
    <n v="0.10058167839373387"/>
    <n v="6219.21"/>
    <n v="-83.689000000000306"/>
    <s v="Credit Card"/>
    <x v="1"/>
  </r>
  <r>
    <s v="FIN-00530"/>
    <x v="26"/>
    <x v="1"/>
    <x v="3"/>
    <s v="Q3"/>
    <x v="2"/>
    <x v="0"/>
    <x v="1"/>
    <x v="1"/>
    <x v="3"/>
    <n v="4"/>
    <n v="1036.4100000000001"/>
    <n v="0.1"/>
    <n v="455.05"/>
    <x v="529"/>
    <n v="1820.2"/>
    <x v="529"/>
    <x v="529"/>
    <n v="0.20398834009277761"/>
    <n v="3514.22"/>
    <n v="216.85600000000068"/>
    <s v="Invoice"/>
    <x v="3"/>
  </r>
  <r>
    <s v="FIN-00531"/>
    <x v="425"/>
    <x v="2"/>
    <x v="7"/>
    <s v="Q1"/>
    <x v="0"/>
    <x v="5"/>
    <x v="3"/>
    <x v="1"/>
    <x v="5"/>
    <n v="68"/>
    <n v="330.25"/>
    <n v="0.12"/>
    <n v="175.69"/>
    <x v="530"/>
    <n v="11946.92"/>
    <x v="530"/>
    <x v="530"/>
    <n v="0.21978619746019665"/>
    <n v="22013.43"/>
    <n v="-2251.2700000000004"/>
    <s v="Credit Card"/>
    <x v="3"/>
  </r>
  <r>
    <s v="FIN-00532"/>
    <x v="426"/>
    <x v="1"/>
    <x v="7"/>
    <s v="Q1"/>
    <x v="1"/>
    <x v="3"/>
    <x v="1"/>
    <x v="1"/>
    <x v="3"/>
    <n v="6"/>
    <n v="1437.69"/>
    <n v="0.1"/>
    <n v="677.86"/>
    <x v="531"/>
    <n v="4067.16"/>
    <x v="531"/>
    <x v="531"/>
    <n v="0.24384229536939789"/>
    <n v="7760.53"/>
    <n v="2.9960000000000946"/>
    <s v="Credit Card"/>
    <x v="0"/>
  </r>
  <r>
    <s v="FIN-00533"/>
    <x v="427"/>
    <x v="0"/>
    <x v="4"/>
    <s v="Q1"/>
    <x v="2"/>
    <x v="0"/>
    <x v="1"/>
    <x v="0"/>
    <x v="1"/>
    <n v="1"/>
    <n v="1080.26"/>
    <n v="0.05"/>
    <n v="780.87"/>
    <x v="532"/>
    <n v="780.87"/>
    <x v="532"/>
    <x v="532"/>
    <n v="-0.42545605492634836"/>
    <n v="1027.48"/>
    <n v="-1.2330000000001746"/>
    <s v="Credit Card"/>
    <x v="0"/>
  </r>
  <r>
    <s v="FIN-00534"/>
    <x v="40"/>
    <x v="2"/>
    <x v="4"/>
    <s v="Q1"/>
    <x v="3"/>
    <x v="6"/>
    <x v="2"/>
    <x v="0"/>
    <x v="0"/>
    <n v="19"/>
    <n v="270.64"/>
    <n v="0.08"/>
    <n v="159.44"/>
    <x v="533"/>
    <n v="3029.36"/>
    <x v="533"/>
    <x v="533"/>
    <n v="9.7989442433597473E-2"/>
    <n v="4632.47"/>
    <n v="98.317199999999502"/>
    <s v="Digital Wallet"/>
    <x v="2"/>
  </r>
  <r>
    <s v="FIN-00535"/>
    <x v="428"/>
    <x v="2"/>
    <x v="3"/>
    <s v="Q3"/>
    <x v="1"/>
    <x v="1"/>
    <x v="1"/>
    <x v="1"/>
    <x v="2"/>
    <n v="1"/>
    <n v="601.91"/>
    <n v="0.1"/>
    <n v="265.99"/>
    <x v="534"/>
    <n v="265.99"/>
    <x v="534"/>
    <x v="534"/>
    <n v="-1.2669132889930022"/>
    <n v="520.70000000000005"/>
    <n v="21.018999999999892"/>
    <s v="Digital Wallet"/>
    <x v="2"/>
  </r>
  <r>
    <s v="FIN-00536"/>
    <x v="198"/>
    <x v="1"/>
    <x v="5"/>
    <s v="Q2"/>
    <x v="3"/>
    <x v="7"/>
    <x v="2"/>
    <x v="1"/>
    <x v="5"/>
    <n v="7"/>
    <n v="853.51"/>
    <n v="0.15"/>
    <n v="387.95"/>
    <x v="535"/>
    <n v="2715.65"/>
    <x v="535"/>
    <x v="535"/>
    <n v="5.4977030589156692E-2"/>
    <n v="5338.44"/>
    <n v="-260.05550000000039"/>
    <s v="Invoice"/>
    <x v="1"/>
  </r>
  <r>
    <s v="FIN-00537"/>
    <x v="429"/>
    <x v="2"/>
    <x v="5"/>
    <s v="Q2"/>
    <x v="1"/>
    <x v="2"/>
    <x v="0"/>
    <x v="2"/>
    <x v="8"/>
    <n v="25"/>
    <n v="915.01"/>
    <n v="0.15"/>
    <n v="350.46"/>
    <x v="536"/>
    <n v="8761.5"/>
    <x v="536"/>
    <x v="536"/>
    <n v="0.41906131530545787"/>
    <n v="18995.68"/>
    <n v="448.28249999999753"/>
    <s v="Bank Transfer"/>
    <x v="2"/>
  </r>
  <r>
    <s v="FIN-00538"/>
    <x v="399"/>
    <x v="0"/>
    <x v="0"/>
    <s v="Q4"/>
    <x v="1"/>
    <x v="1"/>
    <x v="2"/>
    <x v="2"/>
    <x v="8"/>
    <n v="12"/>
    <n v="2373.2600000000002"/>
    <n v="0"/>
    <n v="879.67"/>
    <x v="537"/>
    <n v="10556.039999999999"/>
    <x v="537"/>
    <x v="537"/>
    <n v="0.54920271412880739"/>
    <n v="29975.17"/>
    <n v="-1496.0499999999956"/>
    <s v="Bank Transfer"/>
    <x v="1"/>
  </r>
  <r>
    <s v="FIN-00539"/>
    <x v="283"/>
    <x v="0"/>
    <x v="6"/>
    <s v="Q3"/>
    <x v="2"/>
    <x v="0"/>
    <x v="1"/>
    <x v="2"/>
    <x v="8"/>
    <n v="6"/>
    <n v="2338.39"/>
    <n v="0"/>
    <n v="903.28"/>
    <x v="538"/>
    <n v="5419.68"/>
    <x v="538"/>
    <x v="538"/>
    <n v="0.46798366967585953"/>
    <n v="13217.78"/>
    <n v="812.55999999999949"/>
    <s v="Invoice"/>
    <x v="3"/>
  </r>
  <r>
    <s v="FIN-00540"/>
    <x v="124"/>
    <x v="0"/>
    <x v="5"/>
    <s v="Q2"/>
    <x v="0"/>
    <x v="0"/>
    <x v="0"/>
    <x v="2"/>
    <x v="8"/>
    <n v="56"/>
    <n v="1135.24"/>
    <n v="0.1"/>
    <n v="400.04"/>
    <x v="539"/>
    <n v="22402.240000000002"/>
    <x v="539"/>
    <x v="539"/>
    <n v="0.55646938931310519"/>
    <n v="60468.61"/>
    <n v="-3252.5139999999956"/>
    <s v="Digital Wallet"/>
    <x v="1"/>
  </r>
  <r>
    <s v="FIN-00541"/>
    <x v="430"/>
    <x v="1"/>
    <x v="1"/>
    <s v="Q3"/>
    <x v="1"/>
    <x v="1"/>
    <x v="0"/>
    <x v="0"/>
    <x v="1"/>
    <n v="50"/>
    <n v="644.48"/>
    <n v="0.12"/>
    <n v="449.55"/>
    <x v="540"/>
    <n v="22477.5"/>
    <x v="540"/>
    <x v="540"/>
    <n v="0.15057382414011011"/>
    <n v="29815.93"/>
    <n v="-1458.8100000000013"/>
    <s v="Bank Transfer"/>
    <x v="0"/>
  </r>
  <r>
    <s v="FIN-00542"/>
    <x v="101"/>
    <x v="0"/>
    <x v="5"/>
    <s v="Q2"/>
    <x v="1"/>
    <x v="3"/>
    <x v="0"/>
    <x v="2"/>
    <x v="8"/>
    <n v="53"/>
    <n v="1086.18"/>
    <n v="0.08"/>
    <n v="396.57"/>
    <x v="541"/>
    <n v="21018.21"/>
    <x v="541"/>
    <x v="541"/>
    <n v="0.55830313100207096"/>
    <n v="52007.38"/>
    <n v="954.75680000000284"/>
    <s v="Bank Transfer"/>
    <x v="1"/>
  </r>
  <r>
    <s v="FIN-00543"/>
    <x v="431"/>
    <x v="0"/>
    <x v="11"/>
    <s v="Q2"/>
    <x v="0"/>
    <x v="5"/>
    <x v="0"/>
    <x v="3"/>
    <x v="7"/>
    <n v="45"/>
    <n v="318"/>
    <n v="0.08"/>
    <n v="80.739999999999995"/>
    <x v="542"/>
    <n v="3633.2999999999997"/>
    <x v="542"/>
    <x v="542"/>
    <n v="0.59530124874669588"/>
    <n v="14527.12"/>
    <n v="-1361.92"/>
    <s v="Digital Wallet"/>
    <x v="3"/>
  </r>
  <r>
    <s v="FIN-00544"/>
    <x v="432"/>
    <x v="0"/>
    <x v="10"/>
    <s v="Q1"/>
    <x v="4"/>
    <x v="0"/>
    <x v="2"/>
    <x v="3"/>
    <x v="7"/>
    <n v="25"/>
    <n v="132.35"/>
    <n v="0.08"/>
    <n v="34.03"/>
    <x v="543"/>
    <n v="850.75"/>
    <x v="543"/>
    <x v="543"/>
    <n v="0.24302163236477725"/>
    <n v="3011.49"/>
    <n v="32.5600000000004"/>
    <s v="Credit Card"/>
    <x v="3"/>
  </r>
  <r>
    <s v="FIN-00545"/>
    <x v="433"/>
    <x v="2"/>
    <x v="1"/>
    <s v="Q3"/>
    <x v="1"/>
    <x v="2"/>
    <x v="3"/>
    <x v="1"/>
    <x v="5"/>
    <n v="26"/>
    <n v="811.39"/>
    <n v="0.03"/>
    <n v="412.46"/>
    <x v="544"/>
    <n v="10723.96"/>
    <x v="544"/>
    <x v="544"/>
    <n v="0.38841208249959913"/>
    <n v="18760.57"/>
    <n v="1702.6857999999993"/>
    <s v="Invoice"/>
    <x v="1"/>
  </r>
  <r>
    <s v="FIN-00546"/>
    <x v="404"/>
    <x v="0"/>
    <x v="4"/>
    <s v="Q1"/>
    <x v="2"/>
    <x v="5"/>
    <x v="2"/>
    <x v="0"/>
    <x v="0"/>
    <n v="16"/>
    <n v="276.76"/>
    <n v="0"/>
    <n v="172.32"/>
    <x v="545"/>
    <n v="2757.12"/>
    <x v="545"/>
    <x v="545"/>
    <n v="8.1812761959820776E-2"/>
    <n v="4125.8900000000003"/>
    <n v="302.26999999999953"/>
    <s v="Digital Wallet"/>
    <x v="0"/>
  </r>
  <r>
    <s v="FIN-00547"/>
    <x v="248"/>
    <x v="0"/>
    <x v="6"/>
    <s v="Q3"/>
    <x v="2"/>
    <x v="0"/>
    <x v="0"/>
    <x v="3"/>
    <x v="7"/>
    <n v="44"/>
    <n v="243.26"/>
    <n v="0.08"/>
    <n v="61.12"/>
    <x v="546"/>
    <n v="2689.2799999999997"/>
    <x v="546"/>
    <x v="546"/>
    <n v="0.56409889677077407"/>
    <n v="10637.6"/>
    <n v="-790.43520000000171"/>
    <s v="Bank Transfer"/>
    <x v="3"/>
  </r>
  <r>
    <s v="FIN-00548"/>
    <x v="434"/>
    <x v="0"/>
    <x v="2"/>
    <s v="Q2"/>
    <x v="3"/>
    <x v="6"/>
    <x v="0"/>
    <x v="0"/>
    <x v="1"/>
    <n v="47"/>
    <n v="508.05"/>
    <n v="0.1"/>
    <n v="350.27"/>
    <x v="547"/>
    <n v="16462.689999999999"/>
    <x v="547"/>
    <x v="547"/>
    <n v="0.18266035039178932"/>
    <n v="20951"/>
    <n v="539.51500000000306"/>
    <s v="Credit Card"/>
    <x v="2"/>
  </r>
  <r>
    <s v="FIN-00549"/>
    <x v="21"/>
    <x v="2"/>
    <x v="5"/>
    <s v="Q2"/>
    <x v="3"/>
    <x v="4"/>
    <x v="1"/>
    <x v="1"/>
    <x v="3"/>
    <n v="10"/>
    <n v="1295.05"/>
    <n v="0.1"/>
    <n v="597.27"/>
    <x v="548"/>
    <n v="5972.7"/>
    <x v="548"/>
    <x v="548"/>
    <n v="0.35396659931619978"/>
    <n v="10795.07"/>
    <n v="860.38000000000102"/>
    <s v="Credit Card"/>
    <x v="2"/>
  </r>
  <r>
    <s v="FIN-00550"/>
    <x v="435"/>
    <x v="0"/>
    <x v="5"/>
    <s v="Q2"/>
    <x v="4"/>
    <x v="5"/>
    <x v="2"/>
    <x v="1"/>
    <x v="3"/>
    <n v="20"/>
    <n v="1260.78"/>
    <n v="0.03"/>
    <n v="560.14"/>
    <x v="549"/>
    <n v="11202.8"/>
    <x v="549"/>
    <x v="549"/>
    <n v="0.44703188976616176"/>
    <n v="22963.919999999998"/>
    <n v="1495.2119999999995"/>
    <s v="Digital Wallet"/>
    <x v="0"/>
  </r>
  <r>
    <s v="FIN-00551"/>
    <x v="436"/>
    <x v="0"/>
    <x v="5"/>
    <s v="Q2"/>
    <x v="1"/>
    <x v="2"/>
    <x v="2"/>
    <x v="1"/>
    <x v="2"/>
    <n v="3"/>
    <n v="1103.3800000000001"/>
    <n v="0.05"/>
    <n v="456.79"/>
    <x v="550"/>
    <n v="1370.3700000000001"/>
    <x v="550"/>
    <x v="550"/>
    <n v="0.19898760841090204"/>
    <n v="3165.69"/>
    <n v="-21.056999999999789"/>
    <s v="Digital Wallet"/>
    <x v="0"/>
  </r>
  <r>
    <s v="FIN-00552"/>
    <x v="437"/>
    <x v="1"/>
    <x v="11"/>
    <s v="Q2"/>
    <x v="0"/>
    <x v="0"/>
    <x v="1"/>
    <x v="0"/>
    <x v="1"/>
    <n v="5"/>
    <n v="949.4"/>
    <n v="0.05"/>
    <n v="638.41"/>
    <x v="551"/>
    <n v="3192.0499999999997"/>
    <x v="551"/>
    <x v="551"/>
    <n v="0.1654186023305578"/>
    <n v="4633.55"/>
    <n v="-123.90000000000055"/>
    <s v="Invoice"/>
    <x v="0"/>
  </r>
  <r>
    <s v="FIN-00553"/>
    <x v="409"/>
    <x v="0"/>
    <x v="9"/>
    <s v="Q4"/>
    <x v="0"/>
    <x v="5"/>
    <x v="2"/>
    <x v="2"/>
    <x v="4"/>
    <n v="13"/>
    <n v="2149.4899999999998"/>
    <n v="0.05"/>
    <n v="742.39"/>
    <x v="552"/>
    <n v="9651.07"/>
    <x v="552"/>
    <x v="552"/>
    <n v="0.51108447662464995"/>
    <n v="23691.18"/>
    <n v="2855.0214999999953"/>
    <s v="Bank Transfer"/>
    <x v="3"/>
  </r>
  <r>
    <s v="FIN-00554"/>
    <x v="438"/>
    <x v="0"/>
    <x v="1"/>
    <s v="Q3"/>
    <x v="4"/>
    <x v="5"/>
    <x v="2"/>
    <x v="3"/>
    <x v="6"/>
    <n v="13"/>
    <n v="371.18"/>
    <n v="0.08"/>
    <n v="105.34"/>
    <x v="553"/>
    <n v="1369.42"/>
    <x v="553"/>
    <x v="553"/>
    <n v="0.41270639906248557"/>
    <n v="4340.75"/>
    <n v="98.562800000000607"/>
    <s v="Bank Transfer"/>
    <x v="2"/>
  </r>
  <r>
    <s v="FIN-00555"/>
    <x v="358"/>
    <x v="1"/>
    <x v="4"/>
    <s v="Q1"/>
    <x v="2"/>
    <x v="0"/>
    <x v="1"/>
    <x v="0"/>
    <x v="1"/>
    <n v="15"/>
    <n v="819.36"/>
    <n v="0"/>
    <n v="566.24"/>
    <x v="554"/>
    <n v="8493.6"/>
    <x v="554"/>
    <x v="554"/>
    <n v="0.26062699342576312"/>
    <n v="13670.6"/>
    <n v="-1380.2000000000007"/>
    <s v="Invoice"/>
    <x v="1"/>
  </r>
  <r>
    <s v="FIN-00556"/>
    <x v="174"/>
    <x v="1"/>
    <x v="5"/>
    <s v="Q2"/>
    <x v="4"/>
    <x v="5"/>
    <x v="3"/>
    <x v="3"/>
    <x v="6"/>
    <n v="71"/>
    <n v="250.45"/>
    <n v="0.2"/>
    <n v="71.14"/>
    <x v="555"/>
    <n v="5050.9399999999996"/>
    <x v="555"/>
    <x v="555"/>
    <n v="0.49354331217892311"/>
    <n v="13089.96"/>
    <n v="1135.6000000000022"/>
    <s v="Credit Card"/>
    <x v="2"/>
  </r>
  <r>
    <s v="FIN-00557"/>
    <x v="439"/>
    <x v="0"/>
    <x v="2"/>
    <s v="Q2"/>
    <x v="2"/>
    <x v="5"/>
    <x v="0"/>
    <x v="3"/>
    <x v="7"/>
    <n v="21"/>
    <n v="310.61"/>
    <n v="0.1"/>
    <n v="79.69"/>
    <x v="556"/>
    <n v="1673.49"/>
    <x v="556"/>
    <x v="556"/>
    <n v="0.52426604144192124"/>
    <n v="6207.52"/>
    <n v="-336.99099999999999"/>
    <s v="Credit Card"/>
    <x v="1"/>
  </r>
  <r>
    <s v="FIN-00558"/>
    <x v="440"/>
    <x v="0"/>
    <x v="7"/>
    <s v="Q1"/>
    <x v="0"/>
    <x v="0"/>
    <x v="0"/>
    <x v="2"/>
    <x v="8"/>
    <n v="40"/>
    <n v="1300.6199999999999"/>
    <n v="0.2"/>
    <n v="469.46"/>
    <x v="557"/>
    <n v="18778.399999999998"/>
    <x v="557"/>
    <x v="557"/>
    <n v="0.45042052059786875"/>
    <n v="40047.96"/>
    <n v="1571.8799999999974"/>
    <s v="Invoice"/>
    <x v="2"/>
  </r>
  <r>
    <s v="FIN-00559"/>
    <x v="95"/>
    <x v="0"/>
    <x v="9"/>
    <s v="Q4"/>
    <x v="3"/>
    <x v="6"/>
    <x v="1"/>
    <x v="2"/>
    <x v="8"/>
    <n v="11"/>
    <n v="1300.19"/>
    <n v="0"/>
    <n v="490.82"/>
    <x v="558"/>
    <n v="5399.0199999999995"/>
    <x v="558"/>
    <x v="558"/>
    <n v="0.46747223657521381"/>
    <n v="12592.87"/>
    <n v="1709.2199999999993"/>
    <s v="Digital Wallet"/>
    <x v="0"/>
  </r>
  <r>
    <s v="FIN-00560"/>
    <x v="286"/>
    <x v="1"/>
    <x v="4"/>
    <s v="Q1"/>
    <x v="4"/>
    <x v="5"/>
    <x v="2"/>
    <x v="3"/>
    <x v="7"/>
    <n v="28"/>
    <n v="234.53"/>
    <n v="0.15"/>
    <n v="59.7"/>
    <x v="559"/>
    <n v="1671.6000000000001"/>
    <x v="559"/>
    <x v="559"/>
    <n v="0.46876588865196867"/>
    <n v="6107.72"/>
    <n v="-525.90599999999995"/>
    <s v="Digital Wallet"/>
    <x v="3"/>
  </r>
  <r>
    <s v="FIN-00561"/>
    <x v="441"/>
    <x v="1"/>
    <x v="9"/>
    <s v="Q4"/>
    <x v="3"/>
    <x v="4"/>
    <x v="1"/>
    <x v="0"/>
    <x v="0"/>
    <n v="12"/>
    <n v="144.94999999999999"/>
    <n v="0.15"/>
    <n v="83.51"/>
    <x v="560"/>
    <n v="1002.1200000000001"/>
    <x v="560"/>
    <x v="560"/>
    <n v="-8.71226724563577E-2"/>
    <n v="1308.0899999999999"/>
    <n v="170.39999999999986"/>
    <s v="Invoice"/>
    <x v="3"/>
  </r>
  <r>
    <s v="FIN-00562"/>
    <x v="442"/>
    <x v="0"/>
    <x v="9"/>
    <s v="Q4"/>
    <x v="2"/>
    <x v="0"/>
    <x v="1"/>
    <x v="2"/>
    <x v="4"/>
    <n v="16"/>
    <n v="1738.79"/>
    <n v="0.2"/>
    <n v="538.62"/>
    <x v="561"/>
    <n v="8617.92"/>
    <x v="561"/>
    <x v="561"/>
    <n v="0.52434954767395725"/>
    <n v="23346.45"/>
    <n v="-1089.9379999999983"/>
    <s v="Bank Transfer"/>
    <x v="0"/>
  </r>
  <r>
    <s v="FIN-00563"/>
    <x v="363"/>
    <x v="2"/>
    <x v="11"/>
    <s v="Q2"/>
    <x v="3"/>
    <x v="7"/>
    <x v="0"/>
    <x v="3"/>
    <x v="6"/>
    <n v="50"/>
    <n v="498.3"/>
    <n v="0.12"/>
    <n v="149.53"/>
    <x v="562"/>
    <n v="7476.5"/>
    <x v="562"/>
    <x v="562"/>
    <n v="0.57087597832630943"/>
    <n v="20217.82"/>
    <n v="1707.380000000001"/>
    <s v="Bank Transfer"/>
    <x v="3"/>
  </r>
  <r>
    <s v="FIN-00564"/>
    <x v="443"/>
    <x v="1"/>
    <x v="2"/>
    <s v="Q2"/>
    <x v="2"/>
    <x v="0"/>
    <x v="3"/>
    <x v="2"/>
    <x v="4"/>
    <n v="14"/>
    <n v="3149.63"/>
    <n v="0.2"/>
    <n v="1031.22"/>
    <x v="563"/>
    <n v="14437.08"/>
    <x v="563"/>
    <x v="563"/>
    <n v="0.4792968312377735"/>
    <n v="33184.04"/>
    <n v="2091.8159999999989"/>
    <s v="Digital Wallet"/>
    <x v="0"/>
  </r>
  <r>
    <s v="FIN-00565"/>
    <x v="444"/>
    <x v="0"/>
    <x v="10"/>
    <s v="Q1"/>
    <x v="0"/>
    <x v="5"/>
    <x v="2"/>
    <x v="3"/>
    <x v="7"/>
    <n v="19"/>
    <n v="130.43"/>
    <n v="0.08"/>
    <n v="32.869999999999997"/>
    <x v="564"/>
    <n v="624.53"/>
    <x v="564"/>
    <x v="564"/>
    <n v="5.9487444364188131E-2"/>
    <n v="2489.9299999999998"/>
    <n v="-210.01359999999977"/>
    <s v="Bank Transfer"/>
    <x v="0"/>
  </r>
  <r>
    <s v="FIN-00566"/>
    <x v="445"/>
    <x v="2"/>
    <x v="6"/>
    <s v="Q3"/>
    <x v="3"/>
    <x v="4"/>
    <x v="2"/>
    <x v="1"/>
    <x v="2"/>
    <n v="5"/>
    <n v="636.23"/>
    <n v="0.15"/>
    <n v="290.94"/>
    <x v="565"/>
    <n v="1454.7"/>
    <x v="565"/>
    <x v="565"/>
    <n v="-0.51266791236243647"/>
    <n v="2525.92"/>
    <n v="178.05749999999989"/>
    <s v="Digital Wallet"/>
    <x v="2"/>
  </r>
  <r>
    <s v="FIN-00567"/>
    <x v="207"/>
    <x v="2"/>
    <x v="6"/>
    <s v="Q3"/>
    <x v="4"/>
    <x v="0"/>
    <x v="1"/>
    <x v="2"/>
    <x v="4"/>
    <n v="4"/>
    <n v="2639.79"/>
    <n v="0"/>
    <n v="879.73"/>
    <x v="566"/>
    <n v="3518.92"/>
    <x v="566"/>
    <x v="566"/>
    <n v="0.55225226249057691"/>
    <n v="11312.38"/>
    <n v="-753.21999999999935"/>
    <s v="Invoice"/>
    <x v="2"/>
  </r>
  <r>
    <s v="FIN-00568"/>
    <x v="446"/>
    <x v="1"/>
    <x v="3"/>
    <s v="Q3"/>
    <x v="0"/>
    <x v="5"/>
    <x v="1"/>
    <x v="2"/>
    <x v="4"/>
    <n v="17"/>
    <n v="3089.76"/>
    <n v="0.12"/>
    <n v="1041.3499999999999"/>
    <x v="567"/>
    <n v="17702.949999999997"/>
    <x v="567"/>
    <x v="567"/>
    <n v="0.56450808217421744"/>
    <n v="47549.22"/>
    <n v="-1326.4103999999934"/>
    <s v="Credit Card"/>
    <x v="3"/>
  </r>
  <r>
    <s v="FIN-00569"/>
    <x v="447"/>
    <x v="0"/>
    <x v="1"/>
    <s v="Q3"/>
    <x v="0"/>
    <x v="0"/>
    <x v="3"/>
    <x v="1"/>
    <x v="2"/>
    <n v="20"/>
    <n v="719.3"/>
    <n v="0.12"/>
    <n v="293.38"/>
    <x v="568"/>
    <n v="5867.6"/>
    <x v="568"/>
    <x v="568"/>
    <n v="0.2536217345146165"/>
    <n v="11306.98"/>
    <n v="1352.7000000000007"/>
    <s v="Digital Wallet"/>
    <x v="0"/>
  </r>
  <r>
    <s v="FIN-00570"/>
    <x v="66"/>
    <x v="0"/>
    <x v="8"/>
    <s v="Q4"/>
    <x v="0"/>
    <x v="0"/>
    <x v="1"/>
    <x v="3"/>
    <x v="7"/>
    <n v="14"/>
    <n v="123.96"/>
    <n v="0.05"/>
    <n v="32.14"/>
    <x v="569"/>
    <n v="449.96000000000004"/>
    <x v="569"/>
    <x v="569"/>
    <n v="4.8116418830231156E-2"/>
    <n v="1455.02"/>
    <n v="193.64799999999968"/>
    <s v="Digital Wallet"/>
    <x v="1"/>
  </r>
  <r>
    <s v="FIN-00571"/>
    <x v="41"/>
    <x v="0"/>
    <x v="10"/>
    <s v="Q1"/>
    <x v="1"/>
    <x v="1"/>
    <x v="1"/>
    <x v="1"/>
    <x v="2"/>
    <n v="7"/>
    <n v="862.05"/>
    <n v="0"/>
    <n v="349.39"/>
    <x v="570"/>
    <n v="2445.73"/>
    <x v="570"/>
    <x v="570"/>
    <n v="0.30566009595068228"/>
    <n v="6168.87"/>
    <n v="-134.52000000000044"/>
    <s v="Bank Transfer"/>
    <x v="2"/>
  </r>
  <r>
    <s v="FIN-00572"/>
    <x v="448"/>
    <x v="1"/>
    <x v="2"/>
    <s v="Q2"/>
    <x v="1"/>
    <x v="2"/>
    <x v="1"/>
    <x v="3"/>
    <x v="7"/>
    <n v="5"/>
    <n v="146.47999999999999"/>
    <n v="0.12"/>
    <n v="34.69"/>
    <x v="571"/>
    <n v="173.45"/>
    <x v="571"/>
    <x v="571"/>
    <n v="-0.56847351174221761"/>
    <n v="634.59"/>
    <n v="9.9219999999999118"/>
    <s v="Invoice"/>
    <x v="1"/>
  </r>
  <r>
    <s v="FIN-00573"/>
    <x v="217"/>
    <x v="2"/>
    <x v="5"/>
    <s v="Q2"/>
    <x v="1"/>
    <x v="3"/>
    <x v="1"/>
    <x v="2"/>
    <x v="8"/>
    <n v="1"/>
    <n v="1453.02"/>
    <n v="0.08"/>
    <n v="559.63"/>
    <x v="572"/>
    <n v="559.63"/>
    <x v="572"/>
    <x v="572"/>
    <n v="-0.46911410298071826"/>
    <n v="1252.53"/>
    <n v="84.248400000000174"/>
    <s v="Credit Card"/>
    <x v="1"/>
  </r>
  <r>
    <s v="FIN-00574"/>
    <x v="449"/>
    <x v="1"/>
    <x v="6"/>
    <s v="Q3"/>
    <x v="4"/>
    <x v="0"/>
    <x v="0"/>
    <x v="2"/>
    <x v="4"/>
    <n v="52"/>
    <n v="2736.08"/>
    <n v="0.1"/>
    <n v="872.12"/>
    <x v="573"/>
    <n v="45350.239999999998"/>
    <x v="573"/>
    <x v="573"/>
    <n v="0.61362059688862991"/>
    <n v="138866.35"/>
    <n v="-10817.805999999997"/>
    <s v="Invoice"/>
    <x v="1"/>
  </r>
  <r>
    <s v="FIN-00575"/>
    <x v="228"/>
    <x v="0"/>
    <x v="10"/>
    <s v="Q1"/>
    <x v="2"/>
    <x v="0"/>
    <x v="1"/>
    <x v="1"/>
    <x v="2"/>
    <n v="1"/>
    <n v="653.58000000000004"/>
    <n v="0.1"/>
    <n v="287.89"/>
    <x v="574"/>
    <n v="287.89"/>
    <x v="574"/>
    <x v="574"/>
    <n v="-1.9448575537807149"/>
    <n v="547.72"/>
    <n v="40.502000000000066"/>
    <s v="Digital Wallet"/>
    <x v="3"/>
  </r>
  <r>
    <s v="FIN-00576"/>
    <x v="450"/>
    <x v="2"/>
    <x v="3"/>
    <s v="Q3"/>
    <x v="2"/>
    <x v="5"/>
    <x v="1"/>
    <x v="0"/>
    <x v="0"/>
    <n v="3"/>
    <n v="192.56"/>
    <n v="0.05"/>
    <n v="118.04"/>
    <x v="575"/>
    <n v="354.12"/>
    <x v="575"/>
    <x v="575"/>
    <n v="-0.65555142530193367"/>
    <n v="540.95000000000005"/>
    <n v="7.8460000000000036"/>
    <s v="Invoice"/>
    <x v="0"/>
  </r>
  <r>
    <s v="FIN-00577"/>
    <x v="451"/>
    <x v="1"/>
    <x v="4"/>
    <s v="Q1"/>
    <x v="4"/>
    <x v="0"/>
    <x v="1"/>
    <x v="0"/>
    <x v="1"/>
    <n v="11"/>
    <n v="917.24"/>
    <n v="0.12"/>
    <n v="604.71"/>
    <x v="576"/>
    <n v="6651.81"/>
    <x v="576"/>
    <x v="576"/>
    <n v="0.18451343069813103"/>
    <n v="8188.63"/>
    <n v="690.25320000000011"/>
    <s v="Invoice"/>
    <x v="2"/>
  </r>
  <r>
    <s v="FIN-00578"/>
    <x v="452"/>
    <x v="1"/>
    <x v="4"/>
    <s v="Q1"/>
    <x v="4"/>
    <x v="5"/>
    <x v="2"/>
    <x v="1"/>
    <x v="2"/>
    <n v="12"/>
    <n v="1155.28"/>
    <n v="0.08"/>
    <n v="477.63"/>
    <x v="577"/>
    <n v="5731.5599999999995"/>
    <x v="577"/>
    <x v="577"/>
    <n v="0.41854001263512008"/>
    <n v="11748.31"/>
    <n v="1005.981200000002"/>
    <s v="Digital Wallet"/>
    <x v="2"/>
  </r>
  <r>
    <s v="FIN-00579"/>
    <x v="49"/>
    <x v="1"/>
    <x v="10"/>
    <s v="Q1"/>
    <x v="0"/>
    <x v="0"/>
    <x v="3"/>
    <x v="0"/>
    <x v="0"/>
    <n v="60"/>
    <n v="158.34"/>
    <n v="0.1"/>
    <n v="89.83"/>
    <x v="578"/>
    <n v="5389.8"/>
    <x v="578"/>
    <x v="578"/>
    <n v="0.20264176011302451"/>
    <n v="8829.74"/>
    <n v="-279.3799999999992"/>
    <s v="Credit Card"/>
    <x v="3"/>
  </r>
  <r>
    <s v="FIN-00580"/>
    <x v="453"/>
    <x v="0"/>
    <x v="1"/>
    <s v="Q3"/>
    <x v="4"/>
    <x v="5"/>
    <x v="0"/>
    <x v="2"/>
    <x v="4"/>
    <n v="58"/>
    <n v="1322.5"/>
    <n v="0.05"/>
    <n v="414.34"/>
    <x v="579"/>
    <n v="24031.719999999998"/>
    <x v="579"/>
    <x v="579"/>
    <n v="0.62096988119212704"/>
    <n v="74340.240000000005"/>
    <n v="-1470.4900000000052"/>
    <s v="Digital Wallet"/>
    <x v="0"/>
  </r>
  <r>
    <s v="FIN-00581"/>
    <x v="51"/>
    <x v="1"/>
    <x v="10"/>
    <s v="Q1"/>
    <x v="3"/>
    <x v="4"/>
    <x v="2"/>
    <x v="0"/>
    <x v="1"/>
    <n v="23"/>
    <n v="938.35"/>
    <n v="0.12"/>
    <n v="628.45000000000005"/>
    <x v="580"/>
    <n v="14454.35"/>
    <x v="580"/>
    <x v="580"/>
    <n v="0.18585278464784805"/>
    <n v="17529.04"/>
    <n v="1463.163999999997"/>
    <s v="Invoice"/>
    <x v="1"/>
  </r>
  <r>
    <s v="FIN-00582"/>
    <x v="454"/>
    <x v="0"/>
    <x v="2"/>
    <s v="Q2"/>
    <x v="3"/>
    <x v="6"/>
    <x v="1"/>
    <x v="3"/>
    <x v="6"/>
    <n v="7"/>
    <n v="343.24"/>
    <n v="0.08"/>
    <n v="95.37"/>
    <x v="581"/>
    <n v="667.59"/>
    <x v="581"/>
    <x v="581"/>
    <n v="0.35323580697206969"/>
    <n v="2170.69"/>
    <n v="39.775600000000395"/>
    <s v="Digital Wallet"/>
    <x v="1"/>
  </r>
  <r>
    <s v="FIN-00583"/>
    <x v="151"/>
    <x v="2"/>
    <x v="1"/>
    <s v="Q3"/>
    <x v="2"/>
    <x v="5"/>
    <x v="2"/>
    <x v="0"/>
    <x v="0"/>
    <n v="19"/>
    <n v="179.01"/>
    <n v="0.05"/>
    <n v="110.12"/>
    <x v="582"/>
    <n v="2092.2800000000002"/>
    <x v="582"/>
    <x v="582"/>
    <n v="5.3950312437086388E-2"/>
    <n v="3325.06"/>
    <n v="-93.929500000000644"/>
    <s v="Digital Wallet"/>
    <x v="1"/>
  </r>
  <r>
    <s v="FIN-00584"/>
    <x v="455"/>
    <x v="0"/>
    <x v="10"/>
    <s v="Q1"/>
    <x v="3"/>
    <x v="6"/>
    <x v="0"/>
    <x v="2"/>
    <x v="8"/>
    <n v="19"/>
    <n v="1626.5"/>
    <n v="0.08"/>
    <n v="583.29999999999995"/>
    <x v="583"/>
    <n v="11082.699999999999"/>
    <x v="583"/>
    <x v="583"/>
    <n v="0.52833575203596617"/>
    <n v="31170.69"/>
    <n v="-2739.4699999999975"/>
    <s v="Invoice"/>
    <x v="2"/>
  </r>
  <r>
    <s v="FIN-00585"/>
    <x v="150"/>
    <x v="0"/>
    <x v="5"/>
    <s v="Q2"/>
    <x v="1"/>
    <x v="1"/>
    <x v="1"/>
    <x v="2"/>
    <x v="4"/>
    <n v="3"/>
    <n v="1426.34"/>
    <n v="0.05"/>
    <n v="470.42"/>
    <x v="584"/>
    <n v="1411.26"/>
    <x v="584"/>
    <x v="584"/>
    <n v="0.23200565599255496"/>
    <n v="4235.91"/>
    <n v="-170.84100000000035"/>
    <s v="Invoice"/>
    <x v="1"/>
  </r>
  <r>
    <s v="FIN-00586"/>
    <x v="456"/>
    <x v="2"/>
    <x v="11"/>
    <s v="Q2"/>
    <x v="2"/>
    <x v="0"/>
    <x v="0"/>
    <x v="0"/>
    <x v="1"/>
    <n v="27"/>
    <n v="455.55"/>
    <n v="0.05"/>
    <n v="319.27999999999997"/>
    <x v="585"/>
    <n v="8620.56"/>
    <x v="585"/>
    <x v="585"/>
    <n v="9.2433091289303312E-2"/>
    <n v="12935.09"/>
    <n v="-1250.2325000000001"/>
    <s v="Credit Card"/>
    <x v="1"/>
  </r>
  <r>
    <s v="FIN-00587"/>
    <x v="350"/>
    <x v="0"/>
    <x v="5"/>
    <s v="Q2"/>
    <x v="4"/>
    <x v="5"/>
    <x v="1"/>
    <x v="0"/>
    <x v="1"/>
    <n v="18"/>
    <n v="601.91999999999996"/>
    <n v="0.12"/>
    <n v="430.74"/>
    <x v="586"/>
    <n v="7753.32"/>
    <x v="586"/>
    <x v="586"/>
    <n v="0.10720039308556059"/>
    <n v="10202.39"/>
    <n v="-667.97719999999936"/>
    <s v="Invoice"/>
    <x v="2"/>
  </r>
  <r>
    <s v="FIN-00588"/>
    <x v="190"/>
    <x v="0"/>
    <x v="10"/>
    <s v="Q1"/>
    <x v="3"/>
    <x v="7"/>
    <x v="2"/>
    <x v="1"/>
    <x v="2"/>
    <n v="30"/>
    <n v="597.27"/>
    <n v="0.03"/>
    <n v="270.8"/>
    <x v="587"/>
    <n v="8124"/>
    <x v="587"/>
    <x v="587"/>
    <n v="0.46777309841105774"/>
    <n v="18675.34"/>
    <n v="-1294.7830000000031"/>
    <s v="Invoice"/>
    <x v="1"/>
  </r>
  <r>
    <s v="FIN-00589"/>
    <x v="457"/>
    <x v="0"/>
    <x v="10"/>
    <s v="Q1"/>
    <x v="3"/>
    <x v="4"/>
    <x v="0"/>
    <x v="2"/>
    <x v="8"/>
    <n v="44"/>
    <n v="2015.21"/>
    <n v="0.12"/>
    <n v="781.28"/>
    <x v="588"/>
    <n v="34376.32"/>
    <x v="588"/>
    <x v="588"/>
    <n v="0.52670785781569196"/>
    <n v="86505.45"/>
    <n v="-8476.5187999999907"/>
    <s v="Invoice"/>
    <x v="1"/>
  </r>
  <r>
    <s v="FIN-00590"/>
    <x v="169"/>
    <x v="2"/>
    <x v="10"/>
    <s v="Q1"/>
    <x v="1"/>
    <x v="1"/>
    <x v="2"/>
    <x v="3"/>
    <x v="7"/>
    <n v="15"/>
    <n v="151.05000000000001"/>
    <n v="0"/>
    <n v="39.11"/>
    <x v="589"/>
    <n v="586.65"/>
    <x v="589"/>
    <x v="589"/>
    <n v="0.19904225973739381"/>
    <n v="2172.6799999999998"/>
    <n v="93.070000000000164"/>
    <s v="Digital Wallet"/>
    <x v="3"/>
  </r>
  <r>
    <s v="FIN-00591"/>
    <x v="385"/>
    <x v="1"/>
    <x v="8"/>
    <s v="Q4"/>
    <x v="0"/>
    <x v="0"/>
    <x v="1"/>
    <x v="0"/>
    <x v="0"/>
    <n v="16"/>
    <n v="285.29000000000002"/>
    <n v="0"/>
    <n v="159.49"/>
    <x v="590"/>
    <n v="2551.84"/>
    <x v="590"/>
    <x v="590"/>
    <n v="0.21146684075852645"/>
    <n v="4439.6400000000003"/>
    <n v="125"/>
    <s v="Bank Transfer"/>
    <x v="0"/>
  </r>
  <r>
    <s v="FIN-00592"/>
    <x v="25"/>
    <x v="0"/>
    <x v="8"/>
    <s v="Q4"/>
    <x v="1"/>
    <x v="3"/>
    <x v="2"/>
    <x v="2"/>
    <x v="4"/>
    <n v="30"/>
    <n v="1595.2"/>
    <n v="0.15"/>
    <n v="516.39"/>
    <x v="591"/>
    <n v="15491.699999999999"/>
    <x v="591"/>
    <x v="591"/>
    <n v="0.5328055244163864"/>
    <n v="37057.01"/>
    <n v="3620.5899999999965"/>
    <s v="Digital Wallet"/>
    <x v="1"/>
  </r>
  <r>
    <s v="FIN-00593"/>
    <x v="38"/>
    <x v="1"/>
    <x v="10"/>
    <s v="Q1"/>
    <x v="3"/>
    <x v="7"/>
    <x v="1"/>
    <x v="0"/>
    <x v="1"/>
    <n v="16"/>
    <n v="730.93"/>
    <n v="0.03"/>
    <n v="501.51"/>
    <x v="592"/>
    <n v="8024.16"/>
    <x v="592"/>
    <x v="592"/>
    <n v="0.23428735260445624"/>
    <n v="10535.36"/>
    <n v="808.67359999999826"/>
    <s v="Digital Wallet"/>
    <x v="0"/>
  </r>
  <r>
    <s v="FIN-00594"/>
    <x v="227"/>
    <x v="1"/>
    <x v="4"/>
    <s v="Q1"/>
    <x v="4"/>
    <x v="5"/>
    <x v="1"/>
    <x v="3"/>
    <x v="6"/>
    <n v="16"/>
    <n v="486.64"/>
    <n v="0.08"/>
    <n v="137.5"/>
    <x v="593"/>
    <n v="2200"/>
    <x v="593"/>
    <x v="593"/>
    <n v="0.52784460569012714"/>
    <n v="6798.72"/>
    <n v="364.62079999999969"/>
    <s v="Digital Wallet"/>
    <x v="1"/>
  </r>
  <r>
    <s v="FIN-00595"/>
    <x v="458"/>
    <x v="2"/>
    <x v="2"/>
    <s v="Q2"/>
    <x v="2"/>
    <x v="5"/>
    <x v="2"/>
    <x v="0"/>
    <x v="1"/>
    <n v="22"/>
    <n v="611.94000000000005"/>
    <n v="0.12"/>
    <n v="434.71"/>
    <x v="594"/>
    <n v="9563.619999999999"/>
    <x v="594"/>
    <x v="594"/>
    <n v="8.0786325942936763E-2"/>
    <n v="10947.09"/>
    <n v="900.06840000000011"/>
    <s v="Credit Card"/>
    <x v="1"/>
  </r>
  <r>
    <s v="FIN-00596"/>
    <x v="459"/>
    <x v="2"/>
    <x v="1"/>
    <s v="Q3"/>
    <x v="0"/>
    <x v="0"/>
    <x v="3"/>
    <x v="0"/>
    <x v="1"/>
    <n v="80"/>
    <n v="1023.66"/>
    <n v="0.05"/>
    <n v="767.41"/>
    <x v="595"/>
    <n v="61392.799999999996"/>
    <x v="595"/>
    <x v="595"/>
    <n v="0.1882381279968576"/>
    <n v="81950.89"/>
    <n v="-4152.7299999999959"/>
    <s v="Bank Transfer"/>
    <x v="2"/>
  </r>
  <r>
    <s v="FIN-00597"/>
    <x v="460"/>
    <x v="0"/>
    <x v="7"/>
    <s v="Q1"/>
    <x v="1"/>
    <x v="3"/>
    <x v="3"/>
    <x v="1"/>
    <x v="3"/>
    <n v="53"/>
    <n v="1153.08"/>
    <n v="0.08"/>
    <n v="521.80999999999995"/>
    <x v="596"/>
    <n v="27655.929999999997"/>
    <x v="596"/>
    <x v="596"/>
    <n v="0.46927550432179893"/>
    <n v="50079.58"/>
    <n v="6144.6008000000002"/>
    <s v="Credit Card"/>
    <x v="0"/>
  </r>
  <r>
    <s v="FIN-00598"/>
    <x v="330"/>
    <x v="0"/>
    <x v="9"/>
    <s v="Q4"/>
    <x v="3"/>
    <x v="6"/>
    <x v="1"/>
    <x v="3"/>
    <x v="6"/>
    <n v="1"/>
    <n v="428.5"/>
    <n v="0.05"/>
    <n v="126.07"/>
    <x v="597"/>
    <n v="126.07"/>
    <x v="597"/>
    <x v="597"/>
    <n v="-1.0183504268255235"/>
    <n v="423.71"/>
    <n v="-16.634999999999991"/>
    <s v="Digital Wallet"/>
    <x v="1"/>
  </r>
  <r>
    <s v="FIN-00599"/>
    <x v="186"/>
    <x v="1"/>
    <x v="10"/>
    <s v="Q1"/>
    <x v="0"/>
    <x v="0"/>
    <x v="0"/>
    <x v="3"/>
    <x v="6"/>
    <n v="25"/>
    <n v="461.85"/>
    <n v="0.12"/>
    <n v="124.21"/>
    <x v="598"/>
    <n v="3105.25"/>
    <x v="598"/>
    <x v="598"/>
    <n v="0.58815928036454179"/>
    <n v="9186.5300000000007"/>
    <n v="974.17000000000007"/>
    <s v="Invoice"/>
    <x v="0"/>
  </r>
  <r>
    <s v="FIN-00600"/>
    <x v="461"/>
    <x v="2"/>
    <x v="4"/>
    <s v="Q1"/>
    <x v="3"/>
    <x v="7"/>
    <x v="1"/>
    <x v="1"/>
    <x v="5"/>
    <n v="15"/>
    <n v="463.95"/>
    <n v="0.05"/>
    <n v="225.88"/>
    <x v="599"/>
    <n v="3388.2"/>
    <x v="599"/>
    <x v="599"/>
    <n v="0.34845519877936026"/>
    <n v="6889.03"/>
    <n v="-277.74250000000029"/>
    <s v="Bank Transfer"/>
    <x v="1"/>
  </r>
  <r>
    <s v="FIN-00601"/>
    <x v="462"/>
    <x v="1"/>
    <x v="7"/>
    <s v="Q1"/>
    <x v="1"/>
    <x v="1"/>
    <x v="0"/>
    <x v="1"/>
    <x v="2"/>
    <n v="36"/>
    <n v="983.24"/>
    <n v="0"/>
    <n v="388.41"/>
    <x v="600"/>
    <n v="13982.76"/>
    <x v="600"/>
    <x v="600"/>
    <n v="0.51262266701020198"/>
    <n v="37665.83"/>
    <n v="-2269.1900000000023"/>
    <s v="Bank Transfer"/>
    <x v="1"/>
  </r>
  <r>
    <s v="FIN-00602"/>
    <x v="304"/>
    <x v="1"/>
    <x v="3"/>
    <s v="Q3"/>
    <x v="4"/>
    <x v="0"/>
    <x v="1"/>
    <x v="1"/>
    <x v="3"/>
    <n v="7"/>
    <n v="1035.98"/>
    <n v="0.1"/>
    <n v="451.57"/>
    <x v="601"/>
    <n v="3160.99"/>
    <x v="601"/>
    <x v="601"/>
    <n v="0.20275319404646239"/>
    <n v="5894.79"/>
    <n v="631.88400000000092"/>
    <s v="Bank Transfer"/>
    <x v="3"/>
  </r>
  <r>
    <s v="FIN-00603"/>
    <x v="22"/>
    <x v="1"/>
    <x v="7"/>
    <s v="Q1"/>
    <x v="3"/>
    <x v="4"/>
    <x v="1"/>
    <x v="2"/>
    <x v="8"/>
    <n v="7"/>
    <n v="1967.9"/>
    <n v="0.1"/>
    <n v="745.37"/>
    <x v="602"/>
    <n v="5217.59"/>
    <x v="602"/>
    <x v="602"/>
    <n v="0.43315693064155891"/>
    <n v="12183.18"/>
    <n v="214.59000000000015"/>
    <s v="Bank Transfer"/>
    <x v="0"/>
  </r>
  <r>
    <s v="FIN-00604"/>
    <x v="291"/>
    <x v="1"/>
    <x v="9"/>
    <s v="Q4"/>
    <x v="2"/>
    <x v="0"/>
    <x v="1"/>
    <x v="2"/>
    <x v="4"/>
    <n v="15"/>
    <n v="2095.13"/>
    <n v="0.05"/>
    <n v="683.15"/>
    <x v="603"/>
    <n v="10247.25"/>
    <x v="603"/>
    <x v="603"/>
    <n v="0.6024749458665255"/>
    <n v="30743.46"/>
    <n v="-887.85749999999825"/>
    <s v="Credit Card"/>
    <x v="0"/>
  </r>
  <r>
    <s v="FIN-00605"/>
    <x v="463"/>
    <x v="1"/>
    <x v="1"/>
    <s v="Q3"/>
    <x v="3"/>
    <x v="6"/>
    <x v="0"/>
    <x v="3"/>
    <x v="6"/>
    <n v="58"/>
    <n v="570.64"/>
    <n v="0.2"/>
    <n v="166.5"/>
    <x v="604"/>
    <n v="9657"/>
    <x v="604"/>
    <x v="604"/>
    <n v="0.58606708076110559"/>
    <n v="29394.7"/>
    <n v="-2917.0039999999972"/>
    <s v="Invoice"/>
    <x v="2"/>
  </r>
  <r>
    <s v="FIN-00606"/>
    <x v="199"/>
    <x v="0"/>
    <x v="9"/>
    <s v="Q4"/>
    <x v="3"/>
    <x v="4"/>
    <x v="3"/>
    <x v="0"/>
    <x v="1"/>
    <n v="52"/>
    <n v="563.97"/>
    <n v="0.2"/>
    <n v="400.93"/>
    <x v="605"/>
    <n v="20848.36"/>
    <x v="605"/>
    <x v="605"/>
    <n v="6.9635199499155073E-2"/>
    <n v="20745.189999999999"/>
    <n v="2715.9620000000032"/>
    <s v="Digital Wallet"/>
    <x v="1"/>
  </r>
  <r>
    <s v="FIN-00607"/>
    <x v="464"/>
    <x v="0"/>
    <x v="0"/>
    <s v="Q4"/>
    <x v="4"/>
    <x v="0"/>
    <x v="1"/>
    <x v="1"/>
    <x v="2"/>
    <n v="14"/>
    <n v="665.48"/>
    <n v="0.12"/>
    <n v="290.61"/>
    <x v="606"/>
    <n v="4068.54"/>
    <x v="606"/>
    <x v="606"/>
    <n v="0.38784908891072872"/>
    <n v="7951.81"/>
    <n v="246.90360000000055"/>
    <s v="Invoice"/>
    <x v="0"/>
  </r>
  <r>
    <s v="FIN-00608"/>
    <x v="274"/>
    <x v="0"/>
    <x v="4"/>
    <s v="Q1"/>
    <x v="4"/>
    <x v="0"/>
    <x v="1"/>
    <x v="3"/>
    <x v="7"/>
    <n v="11"/>
    <n v="133.57"/>
    <n v="0.1"/>
    <n v="35.299999999999997"/>
    <x v="607"/>
    <n v="388.29999999999995"/>
    <x v="607"/>
    <x v="607"/>
    <n v="-5.5104462306678252E-2"/>
    <n v="1473.9"/>
    <n v="-151.55700000000002"/>
    <s v="Invoice"/>
    <x v="3"/>
  </r>
  <r>
    <s v="FIN-00609"/>
    <x v="465"/>
    <x v="1"/>
    <x v="1"/>
    <s v="Q3"/>
    <x v="2"/>
    <x v="5"/>
    <x v="1"/>
    <x v="1"/>
    <x v="5"/>
    <n v="8"/>
    <n v="893.03"/>
    <n v="0.1"/>
    <n v="422.56"/>
    <x v="608"/>
    <n v="3380.48"/>
    <x v="608"/>
    <x v="608"/>
    <n v="0.27699797319238995"/>
    <n v="6340.87"/>
    <n v="88.945999999999913"/>
    <s v="Credit Card"/>
    <x v="0"/>
  </r>
  <r>
    <s v="FIN-00610"/>
    <x v="466"/>
    <x v="0"/>
    <x v="2"/>
    <s v="Q2"/>
    <x v="0"/>
    <x v="0"/>
    <x v="1"/>
    <x v="0"/>
    <x v="0"/>
    <n v="6"/>
    <n v="145.11000000000001"/>
    <n v="0.1"/>
    <n v="89.7"/>
    <x v="609"/>
    <n v="538.20000000000005"/>
    <x v="609"/>
    <x v="609"/>
    <n v="-1.040406128683987"/>
    <n v="734"/>
    <n v="49.594000000000051"/>
    <s v="Credit Card"/>
    <x v="1"/>
  </r>
  <r>
    <s v="FIN-00611"/>
    <x v="467"/>
    <x v="0"/>
    <x v="11"/>
    <s v="Q2"/>
    <x v="2"/>
    <x v="0"/>
    <x v="0"/>
    <x v="0"/>
    <x v="1"/>
    <n v="23"/>
    <n v="564.67999999999995"/>
    <n v="0.05"/>
    <n v="397.19"/>
    <x v="610"/>
    <n v="9135.3700000000008"/>
    <x v="610"/>
    <x v="610"/>
    <n v="0.10149471667718389"/>
    <n v="11454.05"/>
    <n v="884.20799999999872"/>
    <s v="Digital Wallet"/>
    <x v="0"/>
  </r>
  <r>
    <s v="FIN-00612"/>
    <x v="468"/>
    <x v="2"/>
    <x v="3"/>
    <s v="Q3"/>
    <x v="2"/>
    <x v="5"/>
    <x v="1"/>
    <x v="3"/>
    <x v="7"/>
    <n v="14"/>
    <n v="205.67"/>
    <n v="0.12"/>
    <n v="56.06"/>
    <x v="611"/>
    <n v="784.84"/>
    <x v="611"/>
    <x v="611"/>
    <n v="0.20570811014239795"/>
    <n v="2241.84"/>
    <n v="292.01439999999957"/>
    <s v="Digital Wallet"/>
    <x v="1"/>
  </r>
  <r>
    <s v="FIN-00613"/>
    <x v="469"/>
    <x v="1"/>
    <x v="10"/>
    <s v="Q1"/>
    <x v="2"/>
    <x v="0"/>
    <x v="2"/>
    <x v="0"/>
    <x v="1"/>
    <n v="12"/>
    <n v="697.29"/>
    <n v="0.08"/>
    <n v="467.05"/>
    <x v="612"/>
    <n v="5604.6"/>
    <x v="612"/>
    <x v="612"/>
    <n v="0.13180057743217471"/>
    <n v="6907.22"/>
    <n v="790.86159999999927"/>
    <s v="Bank Transfer"/>
    <x v="3"/>
  </r>
  <r>
    <s v="FIN-00614"/>
    <x v="449"/>
    <x v="1"/>
    <x v="6"/>
    <s v="Q3"/>
    <x v="4"/>
    <x v="0"/>
    <x v="1"/>
    <x v="2"/>
    <x v="8"/>
    <n v="14"/>
    <n v="1668.65"/>
    <n v="0.15"/>
    <n v="634.63"/>
    <x v="613"/>
    <n v="8884.82"/>
    <x v="613"/>
    <x v="613"/>
    <n v="0.46319459674919627"/>
    <n v="19807.14"/>
    <n v="49.795000000001892"/>
    <s v="Credit Card"/>
    <x v="1"/>
  </r>
  <r>
    <s v="FIN-00615"/>
    <x v="470"/>
    <x v="1"/>
    <x v="7"/>
    <s v="Q1"/>
    <x v="0"/>
    <x v="5"/>
    <x v="3"/>
    <x v="0"/>
    <x v="0"/>
    <n v="44"/>
    <n v="272.58999999999997"/>
    <n v="0.12"/>
    <n v="162.88"/>
    <x v="614"/>
    <n v="7166.7199999999993"/>
    <x v="614"/>
    <x v="614"/>
    <n v="0.19521519013054756"/>
    <n v="11084.43"/>
    <n v="-529.7452000000012"/>
    <s v="Invoice"/>
    <x v="3"/>
  </r>
  <r>
    <s v="FIN-00616"/>
    <x v="81"/>
    <x v="0"/>
    <x v="0"/>
    <s v="Q4"/>
    <x v="3"/>
    <x v="6"/>
    <x v="0"/>
    <x v="0"/>
    <x v="1"/>
    <n v="60"/>
    <n v="472.43"/>
    <n v="0.05"/>
    <n v="337.45"/>
    <x v="615"/>
    <n v="20247"/>
    <x v="615"/>
    <x v="615"/>
    <n v="0.21595216371050605"/>
    <n v="27999.25"/>
    <n v="-1070.7400000000016"/>
    <s v="Bank Transfer"/>
    <x v="0"/>
  </r>
  <r>
    <s v="FIN-00617"/>
    <x v="471"/>
    <x v="0"/>
    <x v="11"/>
    <s v="Q2"/>
    <x v="4"/>
    <x v="5"/>
    <x v="1"/>
    <x v="0"/>
    <x v="0"/>
    <n v="3"/>
    <n v="143.35"/>
    <n v="0.1"/>
    <n v="89.48"/>
    <x v="616"/>
    <n v="268.44"/>
    <x v="616"/>
    <x v="616"/>
    <n v="-1.5489800927540729"/>
    <n v="395.05"/>
    <n v="-8.0050000000000523"/>
    <s v="Credit Card"/>
    <x v="1"/>
  </r>
  <r>
    <s v="FIN-00618"/>
    <x v="410"/>
    <x v="1"/>
    <x v="6"/>
    <s v="Q3"/>
    <x v="3"/>
    <x v="7"/>
    <x v="0"/>
    <x v="2"/>
    <x v="8"/>
    <n v="42"/>
    <n v="1851.23"/>
    <n v="0.1"/>
    <n v="657.07"/>
    <x v="617"/>
    <n v="27596.940000000002"/>
    <x v="617"/>
    <x v="617"/>
    <n v="0.56269586755804024"/>
    <n v="68492.02"/>
    <n v="1484.474000000002"/>
    <s v="Credit Card"/>
    <x v="0"/>
  </r>
  <r>
    <s v="FIN-00619"/>
    <x v="472"/>
    <x v="0"/>
    <x v="1"/>
    <s v="Q3"/>
    <x v="2"/>
    <x v="0"/>
    <x v="1"/>
    <x v="0"/>
    <x v="1"/>
    <n v="1"/>
    <n v="904.36"/>
    <n v="0.2"/>
    <n v="654.27"/>
    <x v="618"/>
    <n v="654.27"/>
    <x v="618"/>
    <x v="618"/>
    <n v="-0.54585839709850048"/>
    <n v="648.79999999999995"/>
    <n v="74.688000000000102"/>
    <s v="Digital Wallet"/>
    <x v="1"/>
  </r>
  <r>
    <s v="FIN-00620"/>
    <x v="74"/>
    <x v="0"/>
    <x v="8"/>
    <s v="Q4"/>
    <x v="2"/>
    <x v="5"/>
    <x v="1"/>
    <x v="2"/>
    <x v="4"/>
    <n v="7"/>
    <n v="2819.31"/>
    <n v="0.08"/>
    <n v="925.02"/>
    <x v="619"/>
    <n v="6475.1399999999994"/>
    <x v="619"/>
    <x v="619"/>
    <n v="0.56909140646743417"/>
    <n v="18448.71"/>
    <n v="-292.35359999999855"/>
    <s v="Bank Transfer"/>
    <x v="0"/>
  </r>
  <r>
    <s v="FIN-00621"/>
    <x v="473"/>
    <x v="1"/>
    <x v="10"/>
    <s v="Q1"/>
    <x v="4"/>
    <x v="0"/>
    <x v="1"/>
    <x v="3"/>
    <x v="7"/>
    <n v="4"/>
    <n v="256.70999999999998"/>
    <n v="0.15"/>
    <n v="61.61"/>
    <x v="620"/>
    <n v="246.44"/>
    <x v="620"/>
    <x v="620"/>
    <n v="-0.22462517787294908"/>
    <n v="847.2"/>
    <n v="25.613999999999805"/>
    <s v="Invoice"/>
    <x v="0"/>
  </r>
  <r>
    <s v="FIN-00622"/>
    <x v="451"/>
    <x v="1"/>
    <x v="4"/>
    <s v="Q1"/>
    <x v="1"/>
    <x v="3"/>
    <x v="2"/>
    <x v="1"/>
    <x v="3"/>
    <n v="27"/>
    <n v="842.74"/>
    <n v="0.2"/>
    <n v="395.35"/>
    <x v="621"/>
    <n v="10674.45"/>
    <x v="621"/>
    <x v="621"/>
    <n v="0.28580955947047504"/>
    <n v="16201.68"/>
    <n v="2001.5040000000008"/>
    <s v="Bank Transfer"/>
    <x v="1"/>
  </r>
  <r>
    <s v="FIN-00623"/>
    <x v="227"/>
    <x v="1"/>
    <x v="4"/>
    <s v="Q1"/>
    <x v="3"/>
    <x v="4"/>
    <x v="2"/>
    <x v="2"/>
    <x v="8"/>
    <n v="13"/>
    <n v="1799.14"/>
    <n v="0.1"/>
    <n v="634.99"/>
    <x v="622"/>
    <n v="8254.8700000000008"/>
    <x v="622"/>
    <x v="622"/>
    <n v="0.47096993824874922"/>
    <n v="20257.169999999998"/>
    <n v="792.76800000000367"/>
    <s v="Invoice"/>
    <x v="3"/>
  </r>
  <r>
    <s v="FIN-00624"/>
    <x v="289"/>
    <x v="2"/>
    <x v="1"/>
    <s v="Q3"/>
    <x v="2"/>
    <x v="5"/>
    <x v="1"/>
    <x v="1"/>
    <x v="2"/>
    <n v="4"/>
    <n v="1111.1500000000001"/>
    <n v="0"/>
    <n v="511.81"/>
    <x v="623"/>
    <n v="2047.24"/>
    <x v="623"/>
    <x v="623"/>
    <n v="0.23211537596184142"/>
    <n v="4802.3999999999996"/>
    <n v="-357.79999999999927"/>
    <s v="Bank Transfer"/>
    <x v="0"/>
  </r>
  <r>
    <s v="FIN-00625"/>
    <x v="474"/>
    <x v="1"/>
    <x v="2"/>
    <s v="Q2"/>
    <x v="1"/>
    <x v="2"/>
    <x v="3"/>
    <x v="0"/>
    <x v="1"/>
    <n v="72"/>
    <n v="743.75"/>
    <n v="0.08"/>
    <n v="515.47"/>
    <x v="624"/>
    <n v="37113.840000000004"/>
    <x v="624"/>
    <x v="624"/>
    <n v="0.2284112775545"/>
    <n v="50898.559999999998"/>
    <n v="-1632.5599999999977"/>
    <s v="Invoice"/>
    <x v="0"/>
  </r>
  <r>
    <s v="FIN-00626"/>
    <x v="264"/>
    <x v="0"/>
    <x v="4"/>
    <s v="Q1"/>
    <x v="0"/>
    <x v="5"/>
    <x v="0"/>
    <x v="0"/>
    <x v="1"/>
    <n v="47"/>
    <n v="710.11"/>
    <n v="0.12"/>
    <n v="485.94"/>
    <x v="625"/>
    <n v="22839.18"/>
    <x v="625"/>
    <x v="625"/>
    <n v="0.1570781784509534"/>
    <n v="32482.05"/>
    <n v="-3111.9004000000023"/>
    <s v="Digital Wallet"/>
    <x v="2"/>
  </r>
  <r>
    <s v="FIN-00627"/>
    <x v="475"/>
    <x v="2"/>
    <x v="2"/>
    <s v="Q2"/>
    <x v="0"/>
    <x v="5"/>
    <x v="1"/>
    <x v="0"/>
    <x v="0"/>
    <n v="17"/>
    <n v="293.97000000000003"/>
    <n v="0"/>
    <n v="178.98"/>
    <x v="626"/>
    <n v="3042.66"/>
    <x v="626"/>
    <x v="626"/>
    <n v="0.28731623274884005"/>
    <n v="5396.11"/>
    <n v="-398.61999999999898"/>
    <s v="Digital Wallet"/>
    <x v="0"/>
  </r>
  <r>
    <s v="FIN-00628"/>
    <x v="431"/>
    <x v="0"/>
    <x v="11"/>
    <s v="Q2"/>
    <x v="0"/>
    <x v="5"/>
    <x v="0"/>
    <x v="0"/>
    <x v="0"/>
    <n v="56"/>
    <n v="162.33000000000001"/>
    <n v="0.15"/>
    <n v="98.82"/>
    <x v="627"/>
    <n v="5533.92"/>
    <x v="627"/>
    <x v="627"/>
    <n v="0.16017118360927823"/>
    <n v="8641.83"/>
    <n v="-914.92199999999866"/>
    <s v="Credit Card"/>
    <x v="0"/>
  </r>
  <r>
    <s v="FIN-00629"/>
    <x v="476"/>
    <x v="2"/>
    <x v="1"/>
    <s v="Q3"/>
    <x v="2"/>
    <x v="5"/>
    <x v="0"/>
    <x v="0"/>
    <x v="1"/>
    <n v="50"/>
    <n v="882.86"/>
    <n v="0.03"/>
    <n v="602.80999999999995"/>
    <x v="628"/>
    <n v="30140.499999999996"/>
    <x v="628"/>
    <x v="628"/>
    <n v="0.26221224319929309"/>
    <n v="45135.18"/>
    <n v="-2316.4700000000012"/>
    <s v="Credit Card"/>
    <x v="3"/>
  </r>
  <r>
    <s v="FIN-00630"/>
    <x v="477"/>
    <x v="1"/>
    <x v="9"/>
    <s v="Q4"/>
    <x v="4"/>
    <x v="0"/>
    <x v="2"/>
    <x v="3"/>
    <x v="7"/>
    <n v="28"/>
    <n v="263.48"/>
    <n v="0.1"/>
    <n v="68.69"/>
    <x v="629"/>
    <n v="1923.32"/>
    <x v="629"/>
    <x v="629"/>
    <n v="0.47380271626893766"/>
    <n v="6199.17"/>
    <n v="440.52600000000075"/>
    <s v="Credit Card"/>
    <x v="1"/>
  </r>
  <r>
    <s v="FIN-00631"/>
    <x v="478"/>
    <x v="1"/>
    <x v="11"/>
    <s v="Q2"/>
    <x v="0"/>
    <x v="5"/>
    <x v="0"/>
    <x v="0"/>
    <x v="0"/>
    <n v="16"/>
    <n v="234.57"/>
    <n v="0.12"/>
    <n v="143.46"/>
    <x v="630"/>
    <n v="2295.36"/>
    <x v="630"/>
    <x v="630"/>
    <n v="-0.14901068977277585"/>
    <n v="2907.75"/>
    <n v="394.99559999999974"/>
    <s v="Credit Card"/>
    <x v="1"/>
  </r>
  <r>
    <s v="FIN-00632"/>
    <x v="149"/>
    <x v="1"/>
    <x v="6"/>
    <s v="Q3"/>
    <x v="3"/>
    <x v="6"/>
    <x v="1"/>
    <x v="2"/>
    <x v="4"/>
    <n v="8"/>
    <n v="2395.4299999999998"/>
    <n v="0"/>
    <n v="721.39"/>
    <x v="631"/>
    <n v="5771.12"/>
    <x v="631"/>
    <x v="631"/>
    <n v="0.56573819731739194"/>
    <n v="18316.84"/>
    <n v="846.59999999999854"/>
    <s v="Invoice"/>
    <x v="3"/>
  </r>
  <r>
    <s v="FIN-00633"/>
    <x v="6"/>
    <x v="0"/>
    <x v="2"/>
    <s v="Q2"/>
    <x v="3"/>
    <x v="7"/>
    <x v="2"/>
    <x v="0"/>
    <x v="0"/>
    <n v="12"/>
    <n v="239.78"/>
    <n v="0.08"/>
    <n v="145.78"/>
    <x v="632"/>
    <n v="1749.3600000000001"/>
    <x v="632"/>
    <x v="632"/>
    <n v="3.3647691543335044E-2"/>
    <n v="2868.05"/>
    <n v="-220.87879999999996"/>
    <s v="Digital Wallet"/>
    <x v="3"/>
  </r>
  <r>
    <s v="FIN-00634"/>
    <x v="2"/>
    <x v="1"/>
    <x v="1"/>
    <s v="Q3"/>
    <x v="3"/>
    <x v="6"/>
    <x v="0"/>
    <x v="3"/>
    <x v="6"/>
    <n v="29"/>
    <n v="691.51"/>
    <n v="0.03"/>
    <n v="198.66"/>
    <x v="633"/>
    <n v="5761.14"/>
    <x v="633"/>
    <x v="633"/>
    <n v="0.58613216969455495"/>
    <n v="21480.34"/>
    <n v="-2028.163700000001"/>
    <s v="Bank Transfer"/>
    <x v="3"/>
  </r>
  <r>
    <s v="FIN-00635"/>
    <x v="479"/>
    <x v="1"/>
    <x v="7"/>
    <s v="Q1"/>
    <x v="4"/>
    <x v="5"/>
    <x v="0"/>
    <x v="2"/>
    <x v="4"/>
    <n v="43"/>
    <n v="3479.45"/>
    <n v="0.08"/>
    <n v="1103.06"/>
    <x v="634"/>
    <n v="47431.579999999994"/>
    <x v="634"/>
    <x v="634"/>
    <n v="0.63008227957415908"/>
    <n v="132635.82999999999"/>
    <n v="5011.2120000000286"/>
    <s v="Digital Wallet"/>
    <x v="1"/>
  </r>
  <r>
    <s v="FIN-00636"/>
    <x v="480"/>
    <x v="0"/>
    <x v="5"/>
    <s v="Q2"/>
    <x v="2"/>
    <x v="5"/>
    <x v="0"/>
    <x v="0"/>
    <x v="1"/>
    <n v="28"/>
    <n v="513.26"/>
    <n v="0.12"/>
    <n v="361.19"/>
    <x v="635"/>
    <n v="10113.32"/>
    <x v="635"/>
    <x v="635"/>
    <n v="6.0926944699301773E-2"/>
    <n v="13708.47"/>
    <n v="-1061.7435999999998"/>
    <s v="Invoice"/>
    <x v="1"/>
  </r>
  <r>
    <s v="FIN-00637"/>
    <x v="481"/>
    <x v="1"/>
    <x v="5"/>
    <s v="Q2"/>
    <x v="1"/>
    <x v="3"/>
    <x v="2"/>
    <x v="3"/>
    <x v="7"/>
    <n v="9"/>
    <n v="324.3"/>
    <n v="0.03"/>
    <n v="83.49"/>
    <x v="636"/>
    <n v="751.41"/>
    <x v="636"/>
    <x v="636"/>
    <n v="0.2063794818975685"/>
    <n v="2497.61"/>
    <n v="333.529"/>
    <s v="Credit Card"/>
    <x v="3"/>
  </r>
  <r>
    <s v="FIN-00638"/>
    <x v="63"/>
    <x v="2"/>
    <x v="2"/>
    <s v="Q2"/>
    <x v="4"/>
    <x v="5"/>
    <x v="3"/>
    <x v="3"/>
    <x v="6"/>
    <n v="24"/>
    <n v="666.69"/>
    <n v="0.05"/>
    <n v="195.39"/>
    <x v="637"/>
    <n v="4689.3599999999997"/>
    <x v="637"/>
    <x v="637"/>
    <n v="0.51973194096101394"/>
    <n v="13804.56"/>
    <n v="1395.9720000000016"/>
    <s v="Invoice"/>
    <x v="1"/>
  </r>
  <r>
    <s v="FIN-00639"/>
    <x v="482"/>
    <x v="2"/>
    <x v="3"/>
    <s v="Q3"/>
    <x v="4"/>
    <x v="5"/>
    <x v="1"/>
    <x v="1"/>
    <x v="3"/>
    <n v="10"/>
    <n v="1077.6500000000001"/>
    <n v="0.1"/>
    <n v="548.9"/>
    <x v="638"/>
    <n v="5489"/>
    <x v="638"/>
    <x v="638"/>
    <n v="0.26180423452264961"/>
    <n v="9408.75"/>
    <n v="290.10000000000036"/>
    <s v="Credit Card"/>
    <x v="3"/>
  </r>
  <r>
    <s v="FIN-00640"/>
    <x v="483"/>
    <x v="2"/>
    <x v="5"/>
    <s v="Q2"/>
    <x v="3"/>
    <x v="6"/>
    <x v="2"/>
    <x v="3"/>
    <x v="7"/>
    <n v="6"/>
    <n v="102.9"/>
    <n v="0"/>
    <n v="26.98"/>
    <x v="639"/>
    <n v="161.88"/>
    <x v="639"/>
    <x v="639"/>
    <n v="-1.573793326854551"/>
    <n v="618.84"/>
    <n v="-1.4399999999999409"/>
    <s v="Credit Card"/>
    <x v="1"/>
  </r>
  <r>
    <s v="FIN-00641"/>
    <x v="472"/>
    <x v="0"/>
    <x v="1"/>
    <s v="Q3"/>
    <x v="3"/>
    <x v="6"/>
    <x v="0"/>
    <x v="1"/>
    <x v="5"/>
    <n v="38"/>
    <n v="408.66"/>
    <n v="0.2"/>
    <n v="205.95"/>
    <x v="640"/>
    <n v="7826.0999999999995"/>
    <x v="640"/>
    <x v="640"/>
    <n v="0.19038024145667379"/>
    <n v="11305.88"/>
    <n v="1117.3840000000037"/>
    <s v="Invoice"/>
    <x v="0"/>
  </r>
  <r>
    <s v="FIN-00642"/>
    <x v="203"/>
    <x v="2"/>
    <x v="6"/>
    <s v="Q3"/>
    <x v="1"/>
    <x v="3"/>
    <x v="2"/>
    <x v="1"/>
    <x v="2"/>
    <n v="20"/>
    <n v="889.24"/>
    <n v="0.12"/>
    <n v="393.57"/>
    <x v="641"/>
    <n v="7871.4"/>
    <x v="641"/>
    <x v="641"/>
    <n v="0.41974901448018942"/>
    <n v="16916.990000000002"/>
    <n v="-1266.3660000000018"/>
    <s v="Credit Card"/>
    <x v="3"/>
  </r>
  <r>
    <s v="FIN-00643"/>
    <x v="484"/>
    <x v="1"/>
    <x v="6"/>
    <s v="Q3"/>
    <x v="0"/>
    <x v="0"/>
    <x v="0"/>
    <x v="0"/>
    <x v="0"/>
    <n v="59"/>
    <n v="230.94"/>
    <n v="0.05"/>
    <n v="126.54"/>
    <x v="642"/>
    <n v="7465.8600000000006"/>
    <x v="642"/>
    <x v="642"/>
    <n v="0.30754476893759325"/>
    <n v="13418.38"/>
    <n v="-474.19300000000112"/>
    <s v="Credit Card"/>
    <x v="1"/>
  </r>
  <r>
    <s v="FIN-00644"/>
    <x v="485"/>
    <x v="2"/>
    <x v="2"/>
    <s v="Q2"/>
    <x v="0"/>
    <x v="0"/>
    <x v="3"/>
    <x v="2"/>
    <x v="8"/>
    <n v="33"/>
    <n v="2735.92"/>
    <n v="0.08"/>
    <n v="1089.43"/>
    <x v="643"/>
    <n v="35951.19"/>
    <x v="643"/>
    <x v="643"/>
    <n v="0.53994346851784836"/>
    <n v="79087.490000000005"/>
    <n v="3975.0411999999924"/>
    <s v="Invoice"/>
    <x v="3"/>
  </r>
  <r>
    <s v="FIN-00645"/>
    <x v="486"/>
    <x v="0"/>
    <x v="10"/>
    <s v="Q1"/>
    <x v="4"/>
    <x v="5"/>
    <x v="0"/>
    <x v="2"/>
    <x v="4"/>
    <n v="50"/>
    <n v="2782.24"/>
    <n v="0.12"/>
    <n v="883.78"/>
    <x v="644"/>
    <n v="44189"/>
    <x v="644"/>
    <x v="644"/>
    <n v="0.61735034295453239"/>
    <n v="116533.93"/>
    <n v="5884.6300000000047"/>
    <s v="Bank Transfer"/>
    <x v="2"/>
  </r>
  <r>
    <s v="FIN-00646"/>
    <x v="487"/>
    <x v="0"/>
    <x v="3"/>
    <s v="Q3"/>
    <x v="1"/>
    <x v="3"/>
    <x v="2"/>
    <x v="2"/>
    <x v="4"/>
    <n v="16"/>
    <n v="2876.94"/>
    <n v="0"/>
    <n v="915.89"/>
    <x v="645"/>
    <n v="14654.24"/>
    <x v="645"/>
    <x v="645"/>
    <n v="0.63242933464027762"/>
    <n v="50490.45"/>
    <n v="-4459.4099999999962"/>
    <s v="Digital Wallet"/>
    <x v="1"/>
  </r>
  <r>
    <s v="FIN-00647"/>
    <x v="55"/>
    <x v="2"/>
    <x v="1"/>
    <s v="Q3"/>
    <x v="2"/>
    <x v="5"/>
    <x v="3"/>
    <x v="0"/>
    <x v="0"/>
    <n v="46"/>
    <n v="134.11000000000001"/>
    <n v="0.2"/>
    <n v="83.6"/>
    <x v="646"/>
    <n v="3845.6"/>
    <x v="646"/>
    <x v="646"/>
    <n v="-9.0232547584233793E-3"/>
    <n v="4783.8100000000004"/>
    <n v="151.4380000000001"/>
    <s v="Bank Transfer"/>
    <x v="1"/>
  </r>
  <r>
    <s v="FIN-00648"/>
    <x v="488"/>
    <x v="1"/>
    <x v="5"/>
    <s v="Q2"/>
    <x v="2"/>
    <x v="5"/>
    <x v="1"/>
    <x v="0"/>
    <x v="0"/>
    <n v="18"/>
    <n v="174.03"/>
    <n v="0"/>
    <n v="101.52"/>
    <x v="647"/>
    <n v="1827.36"/>
    <x v="647"/>
    <x v="647"/>
    <n v="0.25530719480038561"/>
    <n v="3237.93"/>
    <n v="-105.38999999999987"/>
    <s v="Invoice"/>
    <x v="2"/>
  </r>
  <r>
    <s v="FIN-00649"/>
    <x v="489"/>
    <x v="2"/>
    <x v="10"/>
    <s v="Q1"/>
    <x v="2"/>
    <x v="0"/>
    <x v="0"/>
    <x v="0"/>
    <x v="1"/>
    <n v="32"/>
    <n v="456.41"/>
    <n v="0.2"/>
    <n v="315.01"/>
    <x v="648"/>
    <n v="10080.32"/>
    <x v="648"/>
    <x v="648"/>
    <n v="-2.8110347604127724E-2"/>
    <n v="12476.93"/>
    <n v="-792.83399999999892"/>
    <s v="Credit Card"/>
    <x v="0"/>
  </r>
  <r>
    <s v="FIN-00650"/>
    <x v="144"/>
    <x v="2"/>
    <x v="4"/>
    <s v="Q1"/>
    <x v="2"/>
    <x v="5"/>
    <x v="1"/>
    <x v="2"/>
    <x v="8"/>
    <n v="4"/>
    <n v="1947.93"/>
    <n v="0.15"/>
    <n v="707.23"/>
    <x v="649"/>
    <n v="2828.92"/>
    <x v="649"/>
    <x v="649"/>
    <n v="0.164683415064136"/>
    <n v="6447.42"/>
    <n v="175.54200000000037"/>
    <s v="Invoice"/>
    <x v="3"/>
  </r>
  <r>
    <s v="FIN-00651"/>
    <x v="374"/>
    <x v="0"/>
    <x v="8"/>
    <s v="Q4"/>
    <x v="1"/>
    <x v="1"/>
    <x v="2"/>
    <x v="3"/>
    <x v="7"/>
    <n v="11"/>
    <n v="248.08"/>
    <n v="0"/>
    <n v="63.67"/>
    <x v="650"/>
    <n v="700.37"/>
    <x v="650"/>
    <x v="650"/>
    <n v="0.41334906628360363"/>
    <n v="2484.1799999999998"/>
    <n v="244.70000000000027"/>
    <s v="Digital Wallet"/>
    <x v="1"/>
  </r>
  <r>
    <s v="FIN-00652"/>
    <x v="490"/>
    <x v="1"/>
    <x v="3"/>
    <s v="Q3"/>
    <x v="0"/>
    <x v="5"/>
    <x v="0"/>
    <x v="0"/>
    <x v="1"/>
    <n v="19"/>
    <n v="909.41"/>
    <n v="0.08"/>
    <n v="607.55999999999995"/>
    <x v="651"/>
    <n v="11543.64"/>
    <x v="651"/>
    <x v="651"/>
    <n v="0.18735377429433031"/>
    <n v="15083.17"/>
    <n v="813.31680000000051"/>
    <s v="Digital Wallet"/>
    <x v="1"/>
  </r>
  <r>
    <s v="FIN-00653"/>
    <x v="491"/>
    <x v="2"/>
    <x v="4"/>
    <s v="Q1"/>
    <x v="4"/>
    <x v="5"/>
    <x v="2"/>
    <x v="1"/>
    <x v="2"/>
    <n v="13"/>
    <n v="784.56"/>
    <n v="0.12"/>
    <n v="351.58"/>
    <x v="652"/>
    <n v="4570.54"/>
    <x v="652"/>
    <x v="652"/>
    <n v="0.35377902789573024"/>
    <n v="8415.3799999999992"/>
    <n v="559.98639999999978"/>
    <s v="Credit Card"/>
    <x v="0"/>
  </r>
  <r>
    <s v="FIN-00654"/>
    <x v="492"/>
    <x v="1"/>
    <x v="7"/>
    <s v="Q1"/>
    <x v="0"/>
    <x v="5"/>
    <x v="2"/>
    <x v="3"/>
    <x v="6"/>
    <n v="16"/>
    <n v="682.97"/>
    <n v="0.1"/>
    <n v="201.16"/>
    <x v="653"/>
    <n v="3218.56"/>
    <x v="653"/>
    <x v="653"/>
    <n v="0.58315844359521252"/>
    <n v="9829.59"/>
    <n v="5.1779999999998836"/>
    <s v="Credit Card"/>
    <x v="1"/>
  </r>
  <r>
    <s v="FIN-00655"/>
    <x v="493"/>
    <x v="0"/>
    <x v="3"/>
    <s v="Q3"/>
    <x v="4"/>
    <x v="0"/>
    <x v="0"/>
    <x v="2"/>
    <x v="4"/>
    <n v="50"/>
    <n v="3486.71"/>
    <n v="0.2"/>
    <n v="1188.02"/>
    <x v="654"/>
    <n v="59401"/>
    <x v="654"/>
    <x v="654"/>
    <n v="0.54058374513509866"/>
    <n v="140409.35999999999"/>
    <n v="-940.95999999999185"/>
    <s v="Credit Card"/>
    <x v="1"/>
  </r>
  <r>
    <s v="FIN-00656"/>
    <x v="197"/>
    <x v="2"/>
    <x v="3"/>
    <s v="Q3"/>
    <x v="4"/>
    <x v="0"/>
    <x v="1"/>
    <x v="2"/>
    <x v="4"/>
    <n v="2"/>
    <n v="2381.4699999999998"/>
    <n v="0.08"/>
    <n v="788.56"/>
    <x v="655"/>
    <n v="1577.12"/>
    <x v="655"/>
    <x v="655"/>
    <n v="0.23507238222062704"/>
    <n v="3975.16"/>
    <n v="406.7448000000004"/>
    <s v="Bank Transfer"/>
    <x v="3"/>
  </r>
  <r>
    <s v="FIN-00657"/>
    <x v="485"/>
    <x v="2"/>
    <x v="2"/>
    <s v="Q2"/>
    <x v="0"/>
    <x v="5"/>
    <x v="1"/>
    <x v="2"/>
    <x v="8"/>
    <n v="13"/>
    <n v="1304.83"/>
    <n v="0.03"/>
    <n v="481.67"/>
    <x v="656"/>
    <n v="6261.71"/>
    <x v="656"/>
    <x v="656"/>
    <n v="0.45646037865184641"/>
    <n v="17018.5"/>
    <n v="-564.59370000000126"/>
    <s v="Credit Card"/>
    <x v="2"/>
  </r>
  <r>
    <s v="FIN-00658"/>
    <x v="494"/>
    <x v="2"/>
    <x v="6"/>
    <s v="Q3"/>
    <x v="1"/>
    <x v="2"/>
    <x v="1"/>
    <x v="1"/>
    <x v="5"/>
    <n v="10"/>
    <n v="576.21"/>
    <n v="0.05"/>
    <n v="273.16000000000003"/>
    <x v="657"/>
    <n v="2731.6000000000004"/>
    <x v="657"/>
    <x v="657"/>
    <n v="0.14309567326970515"/>
    <n v="5061.68"/>
    <n v="412.3149999999996"/>
    <s v="Invoice"/>
    <x v="0"/>
  </r>
  <r>
    <s v="FIN-00659"/>
    <x v="125"/>
    <x v="0"/>
    <x v="10"/>
    <s v="Q1"/>
    <x v="3"/>
    <x v="7"/>
    <x v="1"/>
    <x v="0"/>
    <x v="1"/>
    <n v="16"/>
    <n v="530.5"/>
    <n v="0"/>
    <n v="381.71"/>
    <x v="658"/>
    <n v="6107.36"/>
    <x v="658"/>
    <x v="658"/>
    <n v="0.20701225259189449"/>
    <n v="8428.31"/>
    <n v="59.690000000000509"/>
    <s v="Invoice"/>
    <x v="1"/>
  </r>
  <r>
    <s v="FIN-00660"/>
    <x v="41"/>
    <x v="0"/>
    <x v="10"/>
    <s v="Q1"/>
    <x v="4"/>
    <x v="5"/>
    <x v="1"/>
    <x v="3"/>
    <x v="7"/>
    <n v="12"/>
    <n v="140.46"/>
    <n v="0.12"/>
    <n v="33.86"/>
    <x v="659"/>
    <n v="406.32"/>
    <x v="659"/>
    <x v="659"/>
    <n v="-0.15085875845166752"/>
    <n v="1557.74"/>
    <n v="-74.482400000000098"/>
    <s v="Credit Card"/>
    <x v="0"/>
  </r>
  <r>
    <s v="FIN-00661"/>
    <x v="268"/>
    <x v="1"/>
    <x v="7"/>
    <s v="Q1"/>
    <x v="4"/>
    <x v="5"/>
    <x v="2"/>
    <x v="2"/>
    <x v="4"/>
    <n v="9"/>
    <n v="1568.72"/>
    <n v="0.15"/>
    <n v="529.67999999999995"/>
    <x v="660"/>
    <n v="4767.12"/>
    <x v="660"/>
    <x v="660"/>
    <n v="0.3111998058781198"/>
    <n v="10902.77"/>
    <n v="1097.9379999999983"/>
    <s v="Digital Wallet"/>
    <x v="1"/>
  </r>
  <r>
    <s v="FIN-00662"/>
    <x v="495"/>
    <x v="2"/>
    <x v="10"/>
    <s v="Q1"/>
    <x v="4"/>
    <x v="5"/>
    <x v="0"/>
    <x v="3"/>
    <x v="7"/>
    <n v="14"/>
    <n v="132.85"/>
    <n v="0.12"/>
    <n v="33.31"/>
    <x v="661"/>
    <n v="466.34000000000003"/>
    <x v="661"/>
    <x v="661"/>
    <n v="-0.23483545058629751"/>
    <n v="1445.67"/>
    <n v="191.04199999999992"/>
    <s v="Bank Transfer"/>
    <x v="0"/>
  </r>
  <r>
    <s v="FIN-00663"/>
    <x v="496"/>
    <x v="2"/>
    <x v="11"/>
    <s v="Q2"/>
    <x v="2"/>
    <x v="5"/>
    <x v="3"/>
    <x v="1"/>
    <x v="2"/>
    <n v="48"/>
    <n v="836.14"/>
    <n v="0.08"/>
    <n v="380.28"/>
    <x v="662"/>
    <n v="18253.439999999999"/>
    <x v="662"/>
    <x v="662"/>
    <n v="0.44394074236233244"/>
    <n v="33844.449999999997"/>
    <n v="3079.4924000000028"/>
    <s v="Bank Transfer"/>
    <x v="0"/>
  </r>
  <r>
    <s v="FIN-00664"/>
    <x v="244"/>
    <x v="2"/>
    <x v="7"/>
    <s v="Q1"/>
    <x v="0"/>
    <x v="5"/>
    <x v="3"/>
    <x v="0"/>
    <x v="1"/>
    <n v="25"/>
    <n v="578.97"/>
    <n v="0.1"/>
    <n v="413.5"/>
    <x v="663"/>
    <n v="10337.5"/>
    <x v="663"/>
    <x v="663"/>
    <n v="0.12046872511145276"/>
    <n v="14566.76"/>
    <n v="-1539.9349999999995"/>
    <s v="Bank Transfer"/>
    <x v="0"/>
  </r>
  <r>
    <s v="FIN-00665"/>
    <x v="226"/>
    <x v="1"/>
    <x v="2"/>
    <s v="Q2"/>
    <x v="3"/>
    <x v="7"/>
    <x v="1"/>
    <x v="0"/>
    <x v="0"/>
    <n v="7"/>
    <n v="205.26"/>
    <n v="0"/>
    <n v="112.64"/>
    <x v="664"/>
    <n v="788.48"/>
    <x v="664"/>
    <x v="664"/>
    <n v="-5.2866747400509485E-2"/>
    <n v="1370.08"/>
    <n v="66.740000000000009"/>
    <s v="Bank Transfer"/>
    <x v="0"/>
  </r>
  <r>
    <s v="FIN-00666"/>
    <x v="497"/>
    <x v="0"/>
    <x v="10"/>
    <s v="Q1"/>
    <x v="3"/>
    <x v="7"/>
    <x v="2"/>
    <x v="1"/>
    <x v="2"/>
    <n v="14"/>
    <n v="577.04"/>
    <n v="0.05"/>
    <n v="243.97"/>
    <x v="665"/>
    <n v="3415.58"/>
    <x v="665"/>
    <x v="665"/>
    <n v="0.32628691512505092"/>
    <n v="7342.79"/>
    <n v="331.84199999999964"/>
    <s v="Credit Card"/>
    <x v="0"/>
  </r>
  <r>
    <s v="FIN-00667"/>
    <x v="498"/>
    <x v="1"/>
    <x v="4"/>
    <s v="Q1"/>
    <x v="0"/>
    <x v="5"/>
    <x v="1"/>
    <x v="3"/>
    <x v="7"/>
    <n v="4"/>
    <n v="327.12"/>
    <n v="0.08"/>
    <n v="79.349999999999994"/>
    <x v="666"/>
    <n v="317.39999999999998"/>
    <x v="666"/>
    <x v="666"/>
    <n v="-8.0194610141737663E-2"/>
    <n v="1155.92"/>
    <n v="47.881599999999935"/>
    <s v="Credit Card"/>
    <x v="0"/>
  </r>
  <r>
    <s v="FIN-00668"/>
    <x v="499"/>
    <x v="1"/>
    <x v="4"/>
    <s v="Q1"/>
    <x v="1"/>
    <x v="3"/>
    <x v="1"/>
    <x v="2"/>
    <x v="8"/>
    <n v="9"/>
    <n v="1352.68"/>
    <n v="0.03"/>
    <n v="480.19"/>
    <x v="667"/>
    <n v="4321.71"/>
    <x v="667"/>
    <x v="667"/>
    <n v="0.41324237546871861"/>
    <n v="10761.64"/>
    <n v="1047.2564000000002"/>
    <s v="Credit Card"/>
    <x v="0"/>
  </r>
  <r>
    <s v="FIN-00669"/>
    <x v="500"/>
    <x v="2"/>
    <x v="3"/>
    <s v="Q3"/>
    <x v="4"/>
    <x v="0"/>
    <x v="0"/>
    <x v="1"/>
    <x v="3"/>
    <n v="47"/>
    <n v="1459.27"/>
    <n v="0.05"/>
    <n v="723.89"/>
    <x v="668"/>
    <n v="34022.83"/>
    <x v="668"/>
    <x v="668"/>
    <n v="0.42036888452970289"/>
    <n v="60496.41"/>
    <n v="4659.9954999999973"/>
    <s v="Bank Transfer"/>
    <x v="0"/>
  </r>
  <r>
    <s v="FIN-00670"/>
    <x v="131"/>
    <x v="1"/>
    <x v="6"/>
    <s v="Q3"/>
    <x v="3"/>
    <x v="4"/>
    <x v="0"/>
    <x v="2"/>
    <x v="8"/>
    <n v="53"/>
    <n v="1752.12"/>
    <n v="0"/>
    <n v="625.92999999999995"/>
    <x v="669"/>
    <n v="33174.29"/>
    <x v="669"/>
    <x v="669"/>
    <n v="0.60491861288039628"/>
    <n v="93391.96"/>
    <n v="-529.60000000000582"/>
    <s v="Credit Card"/>
    <x v="0"/>
  </r>
  <r>
    <s v="FIN-00671"/>
    <x v="501"/>
    <x v="1"/>
    <x v="0"/>
    <s v="Q4"/>
    <x v="4"/>
    <x v="5"/>
    <x v="1"/>
    <x v="1"/>
    <x v="5"/>
    <n v="13"/>
    <n v="414.11"/>
    <n v="0.08"/>
    <n v="199.55"/>
    <x v="670"/>
    <n v="2594.15"/>
    <x v="670"/>
    <x v="670"/>
    <n v="0.17307851814856362"/>
    <n v="4447.5600000000004"/>
    <n v="505.19560000000001"/>
    <s v="Digital Wallet"/>
    <x v="3"/>
  </r>
  <r>
    <s v="FIN-00672"/>
    <x v="183"/>
    <x v="0"/>
    <x v="4"/>
    <s v="Q1"/>
    <x v="1"/>
    <x v="2"/>
    <x v="2"/>
    <x v="2"/>
    <x v="4"/>
    <n v="8"/>
    <n v="1623.35"/>
    <n v="0.1"/>
    <n v="538.34"/>
    <x v="671"/>
    <n v="4306.72"/>
    <x v="671"/>
    <x v="671"/>
    <n v="0.50317929658490834"/>
    <n v="12890.48"/>
    <n v="-1202.3600000000006"/>
    <s v="Digital Wallet"/>
    <x v="1"/>
  </r>
  <r>
    <s v="FIN-00673"/>
    <x v="212"/>
    <x v="2"/>
    <x v="4"/>
    <s v="Q1"/>
    <x v="1"/>
    <x v="2"/>
    <x v="1"/>
    <x v="0"/>
    <x v="1"/>
    <n v="18"/>
    <n v="910.37"/>
    <n v="0"/>
    <n v="628.47"/>
    <x v="672"/>
    <n v="11312.460000000001"/>
    <x v="672"/>
    <x v="672"/>
    <n v="0.26051251444772749"/>
    <n v="15568.02"/>
    <n v="818.63999999999942"/>
    <s v="Bank Transfer"/>
    <x v="2"/>
  </r>
  <r>
    <s v="FIN-00674"/>
    <x v="351"/>
    <x v="1"/>
    <x v="0"/>
    <s v="Q4"/>
    <x v="4"/>
    <x v="5"/>
    <x v="0"/>
    <x v="1"/>
    <x v="5"/>
    <n v="60"/>
    <n v="888.01"/>
    <n v="0.03"/>
    <n v="406.61"/>
    <x v="673"/>
    <n v="24396.600000000002"/>
    <x v="673"/>
    <x v="673"/>
    <n v="0.46993936904598954"/>
    <n v="53327.94"/>
    <n v="-1645.7580000000016"/>
    <s v="Invoice"/>
    <x v="1"/>
  </r>
  <r>
    <s v="FIN-00675"/>
    <x v="502"/>
    <x v="2"/>
    <x v="1"/>
    <s v="Q3"/>
    <x v="1"/>
    <x v="2"/>
    <x v="0"/>
    <x v="3"/>
    <x v="7"/>
    <n v="11"/>
    <n v="181.16"/>
    <n v="0.1"/>
    <n v="44.76"/>
    <x v="674"/>
    <n v="492.35999999999996"/>
    <x v="674"/>
    <x v="674"/>
    <n v="-0.15063753008111583"/>
    <n v="1892.69"/>
    <n v="-99.206000000000131"/>
    <s v="Invoice"/>
    <x v="0"/>
  </r>
  <r>
    <s v="FIN-00676"/>
    <x v="8"/>
    <x v="2"/>
    <x v="3"/>
    <s v="Q3"/>
    <x v="0"/>
    <x v="0"/>
    <x v="0"/>
    <x v="3"/>
    <x v="7"/>
    <n v="48"/>
    <n v="317.51"/>
    <n v="0.1"/>
    <n v="80.41"/>
    <x v="675"/>
    <n v="3859.68"/>
    <x v="675"/>
    <x v="675"/>
    <n v="0.59483705383440821"/>
    <n v="13137.92"/>
    <n v="578.51200000000063"/>
    <s v="Bank Transfer"/>
    <x v="1"/>
  </r>
  <r>
    <s v="FIN-00677"/>
    <x v="396"/>
    <x v="2"/>
    <x v="11"/>
    <s v="Q2"/>
    <x v="3"/>
    <x v="7"/>
    <x v="2"/>
    <x v="3"/>
    <x v="7"/>
    <n v="18"/>
    <n v="137.08000000000001"/>
    <n v="0"/>
    <n v="34.61"/>
    <x v="676"/>
    <n v="622.98"/>
    <x v="676"/>
    <x v="676"/>
    <n v="0.37027040171189574"/>
    <n v="2682.02"/>
    <n v="-214.57999999999993"/>
    <s v="Bank Transfer"/>
    <x v="1"/>
  </r>
  <r>
    <s v="FIN-00678"/>
    <x v="35"/>
    <x v="2"/>
    <x v="1"/>
    <s v="Q3"/>
    <x v="4"/>
    <x v="5"/>
    <x v="1"/>
    <x v="0"/>
    <x v="0"/>
    <n v="7"/>
    <n v="283.5"/>
    <n v="0"/>
    <n v="163.79"/>
    <x v="677"/>
    <n v="1146.53"/>
    <x v="677"/>
    <x v="677"/>
    <n v="0.10963970773494586"/>
    <n v="2179.36"/>
    <n v="-194.86000000000013"/>
    <s v="Digital Wallet"/>
    <x v="0"/>
  </r>
  <r>
    <s v="FIN-00679"/>
    <x v="503"/>
    <x v="0"/>
    <x v="5"/>
    <s v="Q2"/>
    <x v="4"/>
    <x v="0"/>
    <x v="2"/>
    <x v="3"/>
    <x v="7"/>
    <n v="29"/>
    <n v="105.18"/>
    <n v="0"/>
    <n v="28.02"/>
    <x v="678"/>
    <n v="812.58"/>
    <x v="678"/>
    <x v="678"/>
    <n v="0.17626925270964069"/>
    <n v="2780.96"/>
    <n v="269.26000000000022"/>
    <s v="Credit Card"/>
    <x v="0"/>
  </r>
  <r>
    <s v="FIN-00680"/>
    <x v="504"/>
    <x v="2"/>
    <x v="1"/>
    <s v="Q3"/>
    <x v="1"/>
    <x v="3"/>
    <x v="0"/>
    <x v="1"/>
    <x v="3"/>
    <n v="60"/>
    <n v="1179.6600000000001"/>
    <n v="0.05"/>
    <n v="583.96"/>
    <x v="679"/>
    <n v="35037.600000000006"/>
    <x v="679"/>
    <x v="679"/>
    <n v="0.44885130446447391"/>
    <n v="66924.73"/>
    <n v="315.88999999999942"/>
    <s v="Digital Wallet"/>
    <x v="3"/>
  </r>
  <r>
    <s v="FIN-00681"/>
    <x v="505"/>
    <x v="1"/>
    <x v="8"/>
    <s v="Q4"/>
    <x v="2"/>
    <x v="5"/>
    <x v="1"/>
    <x v="1"/>
    <x v="5"/>
    <n v="18"/>
    <n v="715.22"/>
    <n v="0.03"/>
    <n v="356.69"/>
    <x v="680"/>
    <n v="6420.42"/>
    <x v="680"/>
    <x v="680"/>
    <n v="0.40558985959766686"/>
    <n v="11878.55"/>
    <n v="609.19120000000112"/>
    <s v="Digital Wallet"/>
    <x v="0"/>
  </r>
  <r>
    <s v="FIN-00682"/>
    <x v="506"/>
    <x v="2"/>
    <x v="6"/>
    <s v="Q3"/>
    <x v="4"/>
    <x v="0"/>
    <x v="1"/>
    <x v="3"/>
    <x v="6"/>
    <n v="10"/>
    <n v="408.99"/>
    <n v="0.05"/>
    <n v="125.71"/>
    <x v="681"/>
    <n v="1257.0999999999999"/>
    <x v="681"/>
    <x v="681"/>
    <n v="0.44568455540670793"/>
    <n v="4243.6899999999996"/>
    <n v="-358.28499999999985"/>
    <s v="Credit Card"/>
    <x v="1"/>
  </r>
  <r>
    <s v="FIN-00683"/>
    <x v="507"/>
    <x v="1"/>
    <x v="11"/>
    <s v="Q2"/>
    <x v="4"/>
    <x v="0"/>
    <x v="3"/>
    <x v="2"/>
    <x v="8"/>
    <n v="54"/>
    <n v="1044.95"/>
    <n v="0"/>
    <n v="395.29"/>
    <x v="682"/>
    <n v="21345.66"/>
    <x v="682"/>
    <x v="682"/>
    <n v="0.53056942295661846"/>
    <n v="61784.55"/>
    <n v="-5357.25"/>
    <s v="Bank Transfer"/>
    <x v="0"/>
  </r>
  <r>
    <s v="FIN-00684"/>
    <x v="508"/>
    <x v="0"/>
    <x v="5"/>
    <s v="Q2"/>
    <x v="2"/>
    <x v="0"/>
    <x v="0"/>
    <x v="0"/>
    <x v="1"/>
    <n v="26"/>
    <n v="856.09"/>
    <n v="0.05"/>
    <n v="568.33000000000004"/>
    <x v="683"/>
    <n v="14776.580000000002"/>
    <x v="683"/>
    <x v="683"/>
    <n v="0.21175518692626755"/>
    <n v="21966.2"/>
    <n v="-820.77700000000186"/>
    <s v="Invoice"/>
    <x v="3"/>
  </r>
  <r>
    <s v="FIN-00685"/>
    <x v="175"/>
    <x v="0"/>
    <x v="9"/>
    <s v="Q4"/>
    <x v="0"/>
    <x v="0"/>
    <x v="0"/>
    <x v="0"/>
    <x v="0"/>
    <n v="32"/>
    <n v="184.05"/>
    <n v="0.08"/>
    <n v="113.32"/>
    <x v="684"/>
    <n v="3626.24"/>
    <x v="684"/>
    <x v="684"/>
    <n v="-3.1073196083294764E-2"/>
    <n v="5827.61"/>
    <n v="-409.17799999999897"/>
    <s v="Credit Card"/>
    <x v="1"/>
  </r>
  <r>
    <s v="FIN-00686"/>
    <x v="509"/>
    <x v="2"/>
    <x v="3"/>
    <s v="Q3"/>
    <x v="2"/>
    <x v="0"/>
    <x v="1"/>
    <x v="0"/>
    <x v="0"/>
    <n v="12"/>
    <n v="273.51"/>
    <n v="0.05"/>
    <n v="165.05"/>
    <x v="685"/>
    <n v="1980.6000000000001"/>
    <x v="685"/>
    <x v="685"/>
    <n v="7.3647520505039296E-2"/>
    <n v="3053.62"/>
    <n v="64.393999999999778"/>
    <s v="Invoice"/>
    <x v="0"/>
  </r>
  <r>
    <s v="FIN-00687"/>
    <x v="433"/>
    <x v="2"/>
    <x v="1"/>
    <s v="Q3"/>
    <x v="4"/>
    <x v="5"/>
    <x v="2"/>
    <x v="3"/>
    <x v="7"/>
    <n v="29"/>
    <n v="233.12"/>
    <n v="0.05"/>
    <n v="58.14"/>
    <x v="686"/>
    <n v="1686.06"/>
    <x v="686"/>
    <x v="686"/>
    <n v="0.50788763675453752"/>
    <n v="6463.99"/>
    <n v="-41.533999999999651"/>
    <s v="Bank Transfer"/>
    <x v="3"/>
  </r>
  <r>
    <s v="FIN-00688"/>
    <x v="242"/>
    <x v="1"/>
    <x v="1"/>
    <s v="Q3"/>
    <x v="2"/>
    <x v="0"/>
    <x v="1"/>
    <x v="1"/>
    <x v="2"/>
    <n v="5"/>
    <n v="890.86"/>
    <n v="0.15"/>
    <n v="354.39"/>
    <x v="687"/>
    <n v="1771.9499999999998"/>
    <x v="687"/>
    <x v="687"/>
    <n v="0.18811828887089946"/>
    <n v="4103.0600000000004"/>
    <n v="-316.9050000000002"/>
    <s v="Bank Transfer"/>
    <x v="1"/>
  </r>
  <r>
    <s v="FIN-00689"/>
    <x v="510"/>
    <x v="1"/>
    <x v="2"/>
    <s v="Q2"/>
    <x v="1"/>
    <x v="2"/>
    <x v="1"/>
    <x v="0"/>
    <x v="0"/>
    <n v="4"/>
    <n v="269.39999999999998"/>
    <n v="0.2"/>
    <n v="160.08000000000001"/>
    <x v="688"/>
    <n v="640.32000000000005"/>
    <x v="688"/>
    <x v="688"/>
    <n v="-0.56074842242019318"/>
    <n v="764.08"/>
    <n v="97.999999999999886"/>
    <s v="Digital Wallet"/>
    <x v="1"/>
  </r>
  <r>
    <s v="FIN-00690"/>
    <x v="44"/>
    <x v="0"/>
    <x v="9"/>
    <s v="Q4"/>
    <x v="0"/>
    <x v="0"/>
    <x v="2"/>
    <x v="0"/>
    <x v="0"/>
    <n v="7"/>
    <n v="149.38"/>
    <n v="0"/>
    <n v="84.3"/>
    <x v="689"/>
    <n v="590.1"/>
    <x v="689"/>
    <x v="689"/>
    <n v="-0.56746934950175043"/>
    <n v="1124.3900000000001"/>
    <n v="-78.730000000000246"/>
    <s v="Bank Transfer"/>
    <x v="3"/>
  </r>
  <r>
    <s v="FIN-00691"/>
    <x v="511"/>
    <x v="0"/>
    <x v="11"/>
    <s v="Q2"/>
    <x v="4"/>
    <x v="5"/>
    <x v="2"/>
    <x v="2"/>
    <x v="8"/>
    <n v="25"/>
    <n v="2384.65"/>
    <n v="0"/>
    <n v="838.89"/>
    <x v="690"/>
    <n v="20972.25"/>
    <x v="690"/>
    <x v="690"/>
    <n v="0.6212883232340175"/>
    <n v="61654.47"/>
    <n v="-2038.2200000000012"/>
    <s v="Bank Transfer"/>
    <x v="1"/>
  </r>
  <r>
    <s v="FIN-00692"/>
    <x v="261"/>
    <x v="1"/>
    <x v="4"/>
    <s v="Q1"/>
    <x v="3"/>
    <x v="6"/>
    <x v="0"/>
    <x v="3"/>
    <x v="7"/>
    <n v="40"/>
    <n v="329.79"/>
    <n v="0.05"/>
    <n v="79.75"/>
    <x v="691"/>
    <n v="3190"/>
    <x v="691"/>
    <x v="691"/>
    <n v="0.55306087925170877"/>
    <n v="11845.75"/>
    <n v="686.27000000000044"/>
    <s v="Credit Card"/>
    <x v="1"/>
  </r>
  <r>
    <s v="FIN-00693"/>
    <x v="75"/>
    <x v="2"/>
    <x v="3"/>
    <s v="Q3"/>
    <x v="4"/>
    <x v="0"/>
    <x v="2"/>
    <x v="1"/>
    <x v="3"/>
    <n v="29"/>
    <n v="1074.5999999999999"/>
    <n v="0.12"/>
    <n v="522.72"/>
    <x v="692"/>
    <n v="15158.880000000001"/>
    <x v="692"/>
    <x v="692"/>
    <n v="0.35946932502988638"/>
    <n v="29507.29"/>
    <n v="-2083.4980000000032"/>
    <s v="Digital Wallet"/>
    <x v="1"/>
  </r>
  <r>
    <s v="FIN-00694"/>
    <x v="512"/>
    <x v="0"/>
    <x v="0"/>
    <s v="Q4"/>
    <x v="3"/>
    <x v="6"/>
    <x v="1"/>
    <x v="2"/>
    <x v="8"/>
    <n v="4"/>
    <n v="1269.99"/>
    <n v="0"/>
    <n v="460.91"/>
    <x v="693"/>
    <n v="1843.64"/>
    <x v="693"/>
    <x v="693"/>
    <n v="0.15840085355002786"/>
    <n v="4879.37"/>
    <n v="200.59000000000015"/>
    <s v="Bank Transfer"/>
    <x v="1"/>
  </r>
  <r>
    <s v="FIN-00695"/>
    <x v="513"/>
    <x v="0"/>
    <x v="6"/>
    <s v="Q3"/>
    <x v="0"/>
    <x v="0"/>
    <x v="1"/>
    <x v="1"/>
    <x v="2"/>
    <n v="7"/>
    <n v="631.41999999999996"/>
    <n v="0.1"/>
    <n v="256.57"/>
    <x v="694"/>
    <n v="1795.99"/>
    <x v="694"/>
    <x v="694"/>
    <n v="0.2457087150001534"/>
    <n v="4433.0200000000004"/>
    <n v="-455.07400000000052"/>
    <s v="Credit Card"/>
    <x v="1"/>
  </r>
  <r>
    <s v="FIN-00696"/>
    <x v="138"/>
    <x v="2"/>
    <x v="10"/>
    <s v="Q1"/>
    <x v="3"/>
    <x v="7"/>
    <x v="1"/>
    <x v="1"/>
    <x v="2"/>
    <n v="12"/>
    <n v="505.94"/>
    <n v="0.12"/>
    <n v="235.4"/>
    <x v="695"/>
    <n v="2824.8"/>
    <x v="695"/>
    <x v="695"/>
    <n v="0.19328453727295478"/>
    <n v="5104.83"/>
    <n v="237.89639999999963"/>
    <s v="Digital Wallet"/>
    <x v="3"/>
  </r>
  <r>
    <s v="FIN-00697"/>
    <x v="85"/>
    <x v="2"/>
    <x v="3"/>
    <s v="Q3"/>
    <x v="4"/>
    <x v="0"/>
    <x v="1"/>
    <x v="1"/>
    <x v="5"/>
    <n v="5"/>
    <n v="784.5"/>
    <n v="0"/>
    <n v="409.44"/>
    <x v="696"/>
    <n v="2047.2"/>
    <x v="696"/>
    <x v="696"/>
    <n v="0.10664117272147863"/>
    <n v="4269.7"/>
    <n v="-347.19999999999982"/>
    <s v="Credit Card"/>
    <x v="1"/>
  </r>
  <r>
    <s v="FIN-00698"/>
    <x v="295"/>
    <x v="1"/>
    <x v="5"/>
    <s v="Q2"/>
    <x v="3"/>
    <x v="7"/>
    <x v="3"/>
    <x v="1"/>
    <x v="5"/>
    <n v="39"/>
    <n v="438.94"/>
    <n v="0.12"/>
    <n v="214.59"/>
    <x v="697"/>
    <n v="8369.01"/>
    <x v="697"/>
    <x v="697"/>
    <n v="0.21195244360141613"/>
    <n v="13838.95"/>
    <n v="1225.4707999999991"/>
    <s v="Invoice"/>
    <x v="1"/>
  </r>
  <r>
    <s v="FIN-00699"/>
    <x v="328"/>
    <x v="1"/>
    <x v="2"/>
    <s v="Q2"/>
    <x v="2"/>
    <x v="5"/>
    <x v="1"/>
    <x v="3"/>
    <x v="6"/>
    <n v="13"/>
    <n v="650.80999999999995"/>
    <n v="0.05"/>
    <n v="193.1"/>
    <x v="698"/>
    <n v="2510.2999999999997"/>
    <x v="698"/>
    <x v="698"/>
    <n v="0.55373332030275324"/>
    <n v="8921.02"/>
    <n v="-883.51650000000154"/>
    <s v="Digital Wallet"/>
    <x v="0"/>
  </r>
  <r>
    <s v="FIN-00700"/>
    <x v="514"/>
    <x v="1"/>
    <x v="4"/>
    <s v="Q1"/>
    <x v="4"/>
    <x v="5"/>
    <x v="2"/>
    <x v="1"/>
    <x v="2"/>
    <n v="13"/>
    <n v="565.88"/>
    <n v="0.03"/>
    <n v="231.84"/>
    <x v="699"/>
    <n v="3013.92"/>
    <x v="699"/>
    <x v="699"/>
    <n v="0.40716506364827842"/>
    <n v="7266.78"/>
    <n v="-131.03320000000076"/>
    <s v="Invoice"/>
    <x v="0"/>
  </r>
  <r>
    <s v="FIN-00701"/>
    <x v="515"/>
    <x v="1"/>
    <x v="6"/>
    <s v="Q3"/>
    <x v="3"/>
    <x v="6"/>
    <x v="3"/>
    <x v="2"/>
    <x v="8"/>
    <n v="29"/>
    <n v="2135.5500000000002"/>
    <n v="0.15"/>
    <n v="812.31"/>
    <x v="700"/>
    <n v="23556.989999999998"/>
    <x v="700"/>
    <x v="700"/>
    <n v="0.48047984940343674"/>
    <n v="50916.43"/>
    <n v="1724.8775000000023"/>
    <s v="Invoice"/>
    <x v="1"/>
  </r>
  <r>
    <s v="FIN-00702"/>
    <x v="475"/>
    <x v="2"/>
    <x v="2"/>
    <s v="Q2"/>
    <x v="1"/>
    <x v="1"/>
    <x v="1"/>
    <x v="2"/>
    <x v="8"/>
    <n v="14"/>
    <n v="1610"/>
    <n v="0.08"/>
    <n v="591.26"/>
    <x v="701"/>
    <n v="8277.64"/>
    <x v="701"/>
    <x v="701"/>
    <n v="0.47600352995640605"/>
    <n v="21645.35"/>
    <n v="-908.54999999999927"/>
    <s v="Credit Card"/>
    <x v="3"/>
  </r>
  <r>
    <s v="FIN-00703"/>
    <x v="516"/>
    <x v="1"/>
    <x v="3"/>
    <s v="Q3"/>
    <x v="1"/>
    <x v="3"/>
    <x v="1"/>
    <x v="1"/>
    <x v="2"/>
    <n v="13"/>
    <n v="763.08"/>
    <n v="0.12"/>
    <n v="309.83999999999997"/>
    <x v="702"/>
    <n v="4027.9199999999996"/>
    <x v="702"/>
    <x v="702"/>
    <n v="0.31640671536881637"/>
    <n v="9084.02"/>
    <n v="-354.38479999999981"/>
    <s v="Invoice"/>
    <x v="1"/>
  </r>
  <r>
    <s v="FIN-00704"/>
    <x v="517"/>
    <x v="0"/>
    <x v="0"/>
    <s v="Q4"/>
    <x v="1"/>
    <x v="2"/>
    <x v="1"/>
    <x v="0"/>
    <x v="0"/>
    <n v="13"/>
    <n v="303.49"/>
    <n v="0.12"/>
    <n v="173.92"/>
    <x v="703"/>
    <n v="2260.96"/>
    <x v="703"/>
    <x v="703"/>
    <n v="0.15468234687978338"/>
    <n v="3319.68"/>
    <n v="152.24560000000019"/>
    <s v="Digital Wallet"/>
    <x v="0"/>
  </r>
  <r>
    <s v="FIN-00705"/>
    <x v="461"/>
    <x v="2"/>
    <x v="4"/>
    <s v="Q1"/>
    <x v="3"/>
    <x v="7"/>
    <x v="1"/>
    <x v="1"/>
    <x v="5"/>
    <n v="16"/>
    <n v="393.44"/>
    <n v="0.03"/>
    <n v="191.48"/>
    <x v="704"/>
    <n v="3063.68"/>
    <x v="704"/>
    <x v="704"/>
    <n v="0.24149905093009902"/>
    <n v="6821.07"/>
    <n v="-714.88119999999981"/>
    <s v="Digital Wallet"/>
    <x v="0"/>
  </r>
  <r>
    <s v="FIN-00706"/>
    <x v="396"/>
    <x v="2"/>
    <x v="11"/>
    <s v="Q2"/>
    <x v="2"/>
    <x v="5"/>
    <x v="3"/>
    <x v="0"/>
    <x v="0"/>
    <n v="14"/>
    <n v="162.30000000000001"/>
    <n v="0.2"/>
    <n v="101.02"/>
    <x v="705"/>
    <n v="1414.28"/>
    <x v="705"/>
    <x v="705"/>
    <n v="-0.45464747821494572"/>
    <n v="1876.96"/>
    <n v="-59.199999999999818"/>
    <s v="Credit Card"/>
    <x v="0"/>
  </r>
  <r>
    <s v="FIN-00707"/>
    <x v="501"/>
    <x v="1"/>
    <x v="0"/>
    <s v="Q4"/>
    <x v="3"/>
    <x v="7"/>
    <x v="1"/>
    <x v="3"/>
    <x v="7"/>
    <n v="9"/>
    <n v="231.19"/>
    <n v="0.03"/>
    <n v="54.7"/>
    <x v="706"/>
    <n v="492.3"/>
    <x v="706"/>
    <x v="706"/>
    <n v="0.1070603526641159"/>
    <n v="1983.67"/>
    <n v="34.61869999999999"/>
    <s v="Invoice"/>
    <x v="0"/>
  </r>
  <r>
    <s v="FIN-00708"/>
    <x v="329"/>
    <x v="1"/>
    <x v="9"/>
    <s v="Q4"/>
    <x v="3"/>
    <x v="6"/>
    <x v="2"/>
    <x v="0"/>
    <x v="1"/>
    <n v="25"/>
    <n v="680.55"/>
    <n v="0.1"/>
    <n v="480.71"/>
    <x v="707"/>
    <n v="12017.75"/>
    <x v="707"/>
    <x v="707"/>
    <n v="0.14709703752683695"/>
    <n v="16759.5"/>
    <n v="-1447.125"/>
    <s v="Bank Transfer"/>
    <x v="0"/>
  </r>
  <r>
    <s v="FIN-00709"/>
    <x v="518"/>
    <x v="0"/>
    <x v="8"/>
    <s v="Q4"/>
    <x v="1"/>
    <x v="1"/>
    <x v="1"/>
    <x v="2"/>
    <x v="4"/>
    <n v="15"/>
    <n v="1546.16"/>
    <n v="0.15"/>
    <n v="507.11"/>
    <x v="708"/>
    <n v="7606.6500000000005"/>
    <x v="708"/>
    <x v="708"/>
    <n v="0.52878934985801629"/>
    <n v="21095.14"/>
    <n v="-1381.5999999999985"/>
    <s v="Digital Wallet"/>
    <x v="0"/>
  </r>
  <r>
    <s v="FIN-00710"/>
    <x v="9"/>
    <x v="2"/>
    <x v="4"/>
    <s v="Q1"/>
    <x v="0"/>
    <x v="5"/>
    <x v="3"/>
    <x v="0"/>
    <x v="1"/>
    <n v="24"/>
    <n v="865.3"/>
    <n v="0"/>
    <n v="636.04"/>
    <x v="709"/>
    <n v="15264.96"/>
    <x v="709"/>
    <x v="709"/>
    <n v="0.21063118764205083"/>
    <n v="21746.31"/>
    <n v="-979.11000000000422"/>
    <s v="Bank Transfer"/>
    <x v="1"/>
  </r>
  <r>
    <s v="FIN-00711"/>
    <x v="306"/>
    <x v="1"/>
    <x v="1"/>
    <s v="Q3"/>
    <x v="2"/>
    <x v="0"/>
    <x v="3"/>
    <x v="1"/>
    <x v="2"/>
    <n v="14"/>
    <n v="1069.6500000000001"/>
    <n v="0.05"/>
    <n v="438.85"/>
    <x v="710"/>
    <n v="6143.9000000000005"/>
    <x v="710"/>
    <x v="710"/>
    <n v="0.31364310369248044"/>
    <n v="12945.1"/>
    <n v="1281.2450000000008"/>
    <s v="Digital Wallet"/>
    <x v="3"/>
  </r>
  <r>
    <s v="FIN-00712"/>
    <x v="471"/>
    <x v="0"/>
    <x v="11"/>
    <s v="Q2"/>
    <x v="3"/>
    <x v="6"/>
    <x v="1"/>
    <x v="3"/>
    <x v="7"/>
    <n v="6"/>
    <n v="128.34"/>
    <n v="0.08"/>
    <n v="32.39"/>
    <x v="711"/>
    <n v="194.34"/>
    <x v="711"/>
    <x v="711"/>
    <n v="-0.73208111154022515"/>
    <n v="651.08000000000004"/>
    <n v="57.356799999999907"/>
    <s v="Digital Wallet"/>
    <x v="1"/>
  </r>
  <r>
    <s v="FIN-00713"/>
    <x v="170"/>
    <x v="2"/>
    <x v="2"/>
    <s v="Q2"/>
    <x v="3"/>
    <x v="4"/>
    <x v="1"/>
    <x v="1"/>
    <x v="3"/>
    <n v="4"/>
    <n v="1364.16"/>
    <n v="0"/>
    <n v="620.65"/>
    <x v="712"/>
    <n v="2482.6"/>
    <x v="712"/>
    <x v="712"/>
    <n v="0.17658485808116356"/>
    <n v="4937.62"/>
    <n v="519.02000000000044"/>
    <s v="Credit Card"/>
    <x v="3"/>
  </r>
  <r>
    <s v="FIN-00714"/>
    <x v="519"/>
    <x v="0"/>
    <x v="2"/>
    <s v="Q2"/>
    <x v="1"/>
    <x v="3"/>
    <x v="0"/>
    <x v="3"/>
    <x v="6"/>
    <n v="37"/>
    <n v="350.3"/>
    <n v="0.1"/>
    <n v="95.89"/>
    <x v="713"/>
    <n v="3547.93"/>
    <x v="713"/>
    <x v="713"/>
    <n v="0.49854393359960014"/>
    <n v="12926.35"/>
    <n v="-1261.3600000000006"/>
    <s v="Invoice"/>
    <x v="2"/>
  </r>
  <r>
    <s v="FIN-00715"/>
    <x v="192"/>
    <x v="2"/>
    <x v="6"/>
    <s v="Q3"/>
    <x v="3"/>
    <x v="6"/>
    <x v="3"/>
    <x v="3"/>
    <x v="6"/>
    <n v="40"/>
    <n v="672.83"/>
    <n v="0.08"/>
    <n v="192.3"/>
    <x v="714"/>
    <n v="7692"/>
    <x v="714"/>
    <x v="714"/>
    <n v="0.60200150693792409"/>
    <n v="23615.61"/>
    <n v="1144.5339999999997"/>
    <s v="Digital Wallet"/>
    <x v="3"/>
  </r>
  <r>
    <s v="FIN-00716"/>
    <x v="247"/>
    <x v="1"/>
    <x v="4"/>
    <s v="Q1"/>
    <x v="3"/>
    <x v="7"/>
    <x v="1"/>
    <x v="0"/>
    <x v="1"/>
    <n v="17"/>
    <n v="996.5"/>
    <n v="0.12"/>
    <n v="685.75"/>
    <x v="715"/>
    <n v="11657.75"/>
    <x v="715"/>
    <x v="715"/>
    <n v="0.17252160637096142"/>
    <n v="16550.439999999999"/>
    <n v="-1642.7999999999993"/>
    <s v="Digital Wallet"/>
    <x v="0"/>
  </r>
  <r>
    <s v="FIN-00717"/>
    <x v="57"/>
    <x v="2"/>
    <x v="3"/>
    <s v="Q3"/>
    <x v="3"/>
    <x v="7"/>
    <x v="2"/>
    <x v="3"/>
    <x v="6"/>
    <n v="21"/>
    <n v="610.6"/>
    <n v="0.08"/>
    <n v="188.98"/>
    <x v="716"/>
    <n v="3968.58"/>
    <x v="716"/>
    <x v="716"/>
    <n v="0.56681952178185402"/>
    <n v="12442.63"/>
    <n v="-645.83799999999792"/>
    <s v="Digital Wallet"/>
    <x v="2"/>
  </r>
  <r>
    <s v="FIN-00718"/>
    <x v="257"/>
    <x v="0"/>
    <x v="5"/>
    <s v="Q2"/>
    <x v="4"/>
    <x v="5"/>
    <x v="1"/>
    <x v="0"/>
    <x v="0"/>
    <n v="13"/>
    <n v="246.29"/>
    <n v="0.12"/>
    <n v="148.66"/>
    <x v="717"/>
    <n v="1932.58"/>
    <x v="717"/>
    <x v="717"/>
    <n v="9.0495967145445458E-2"/>
    <n v="2853.33"/>
    <n v="-35.772399999999834"/>
    <s v="Invoice"/>
    <x v="0"/>
  </r>
  <r>
    <s v="FIN-00719"/>
    <x v="343"/>
    <x v="1"/>
    <x v="11"/>
    <s v="Q2"/>
    <x v="0"/>
    <x v="5"/>
    <x v="1"/>
    <x v="0"/>
    <x v="0"/>
    <n v="18"/>
    <n v="243.62"/>
    <n v="0.15"/>
    <n v="134.16"/>
    <x v="718"/>
    <n v="2414.88"/>
    <x v="718"/>
    <x v="718"/>
    <n v="0.16208839116742935"/>
    <n v="3944.18"/>
    <n v="-216.79399999999987"/>
    <s v="Bank Transfer"/>
    <x v="2"/>
  </r>
  <r>
    <s v="FIN-00720"/>
    <x v="520"/>
    <x v="0"/>
    <x v="0"/>
    <s v="Q4"/>
    <x v="2"/>
    <x v="0"/>
    <x v="1"/>
    <x v="0"/>
    <x v="1"/>
    <n v="8"/>
    <n v="575.99"/>
    <n v="0.1"/>
    <n v="416.26"/>
    <x v="719"/>
    <n v="3330.08"/>
    <x v="719"/>
    <x v="719"/>
    <n v="2.6875948849420763E-2"/>
    <n v="3908.73"/>
    <n v="238.39800000000059"/>
    <s v="Credit Card"/>
    <x v="0"/>
  </r>
  <r>
    <s v="FIN-00721"/>
    <x v="151"/>
    <x v="2"/>
    <x v="1"/>
    <s v="Q3"/>
    <x v="4"/>
    <x v="0"/>
    <x v="2"/>
    <x v="1"/>
    <x v="3"/>
    <n v="22"/>
    <n v="1121.3900000000001"/>
    <n v="0.03"/>
    <n v="518.35"/>
    <x v="720"/>
    <n v="11403.7"/>
    <x v="720"/>
    <x v="720"/>
    <n v="0.46016881428777734"/>
    <n v="22096.21"/>
    <n v="1834.2526000000034"/>
    <s v="Credit Card"/>
    <x v="1"/>
  </r>
  <r>
    <s v="FIN-00722"/>
    <x v="521"/>
    <x v="0"/>
    <x v="4"/>
    <s v="Q1"/>
    <x v="4"/>
    <x v="5"/>
    <x v="1"/>
    <x v="1"/>
    <x v="2"/>
    <n v="3"/>
    <n v="551.5"/>
    <n v="0.03"/>
    <n v="235.14"/>
    <x v="721"/>
    <n v="705.42"/>
    <x v="721"/>
    <x v="721"/>
    <n v="-0.65990285787278047"/>
    <n v="1656.3"/>
    <n v="-51.434999999999945"/>
    <s v="Digital Wallet"/>
    <x v="3"/>
  </r>
  <r>
    <s v="FIN-00723"/>
    <x v="204"/>
    <x v="1"/>
    <x v="6"/>
    <s v="Q3"/>
    <x v="2"/>
    <x v="0"/>
    <x v="3"/>
    <x v="1"/>
    <x v="3"/>
    <n v="56"/>
    <n v="1483.14"/>
    <n v="0.08"/>
    <n v="691.58"/>
    <x v="722"/>
    <n v="38728.480000000003"/>
    <x v="722"/>
    <x v="722"/>
    <n v="0.45415625355706213"/>
    <n v="70146.649999999994"/>
    <n v="6264.7228000000177"/>
    <s v="Invoice"/>
    <x v="2"/>
  </r>
  <r>
    <s v="FIN-00724"/>
    <x v="322"/>
    <x v="1"/>
    <x v="6"/>
    <s v="Q3"/>
    <x v="1"/>
    <x v="3"/>
    <x v="2"/>
    <x v="0"/>
    <x v="0"/>
    <n v="6"/>
    <n v="293.37"/>
    <n v="0.15"/>
    <n v="160.55000000000001"/>
    <x v="723"/>
    <n v="963.30000000000007"/>
    <x v="723"/>
    <x v="723"/>
    <n v="-0.11113784573719739"/>
    <n v="1346.61"/>
    <n v="149.577"/>
    <s v="Bank Transfer"/>
    <x v="0"/>
  </r>
  <r>
    <s v="FIN-00725"/>
    <x v="439"/>
    <x v="0"/>
    <x v="2"/>
    <s v="Q2"/>
    <x v="4"/>
    <x v="0"/>
    <x v="1"/>
    <x v="2"/>
    <x v="8"/>
    <n v="16"/>
    <n v="2315.87"/>
    <n v="0.08"/>
    <n v="900.33"/>
    <x v="724"/>
    <n v="14405.28"/>
    <x v="724"/>
    <x v="724"/>
    <n v="0.49927611953888673"/>
    <n v="32044.99"/>
    <n v="2044.6163999999953"/>
    <s v="Bank Transfer"/>
    <x v="3"/>
  </r>
  <r>
    <s v="FIN-00726"/>
    <x v="299"/>
    <x v="2"/>
    <x v="5"/>
    <s v="Q2"/>
    <x v="2"/>
    <x v="5"/>
    <x v="1"/>
    <x v="2"/>
    <x v="4"/>
    <n v="16"/>
    <n v="3026.43"/>
    <n v="0.08"/>
    <n v="1010.31"/>
    <x v="725"/>
    <n v="16164.96"/>
    <x v="725"/>
    <x v="725"/>
    <n v="0.58919415421154131"/>
    <n v="42107.839999999997"/>
    <n v="2441.209600000002"/>
    <s v="Invoice"/>
    <x v="3"/>
  </r>
  <r>
    <s v="FIN-00727"/>
    <x v="522"/>
    <x v="0"/>
    <x v="3"/>
    <s v="Q3"/>
    <x v="3"/>
    <x v="6"/>
    <x v="1"/>
    <x v="2"/>
    <x v="8"/>
    <n v="3"/>
    <n v="2606"/>
    <n v="0.08"/>
    <n v="1006.55"/>
    <x v="726"/>
    <n v="3019.6499999999996"/>
    <x v="726"/>
    <x v="726"/>
    <n v="0.20170704172088946"/>
    <n v="6766.29"/>
    <n v="426.27000000000044"/>
    <s v="Digital Wallet"/>
    <x v="1"/>
  </r>
  <r>
    <s v="FIN-00728"/>
    <x v="523"/>
    <x v="2"/>
    <x v="11"/>
    <s v="Q2"/>
    <x v="1"/>
    <x v="2"/>
    <x v="2"/>
    <x v="1"/>
    <x v="3"/>
    <n v="16"/>
    <n v="1366.33"/>
    <n v="0.12"/>
    <n v="648.66999999999996"/>
    <x v="727"/>
    <n v="10378.719999999999"/>
    <x v="727"/>
    <x v="727"/>
    <n v="0.3969199299982768"/>
    <n v="19962.599999999999"/>
    <n v="-724.67359999999826"/>
    <s v="Invoice"/>
    <x v="0"/>
  </r>
  <r>
    <s v="FIN-00729"/>
    <x v="524"/>
    <x v="1"/>
    <x v="8"/>
    <s v="Q4"/>
    <x v="0"/>
    <x v="0"/>
    <x v="1"/>
    <x v="1"/>
    <x v="5"/>
    <n v="15"/>
    <n v="497.32"/>
    <n v="0.1"/>
    <n v="233.6"/>
    <x v="728"/>
    <n v="3504"/>
    <x v="728"/>
    <x v="728"/>
    <n v="0.30528819658555045"/>
    <n v="6014.89"/>
    <n v="698.93000000000029"/>
    <s v="Invoice"/>
    <x v="1"/>
  </r>
  <r>
    <s v="FIN-00730"/>
    <x v="503"/>
    <x v="0"/>
    <x v="5"/>
    <s v="Q2"/>
    <x v="4"/>
    <x v="0"/>
    <x v="2"/>
    <x v="1"/>
    <x v="5"/>
    <n v="16"/>
    <n v="835.6"/>
    <n v="0.1"/>
    <n v="407.92"/>
    <x v="729"/>
    <n v="6526.72"/>
    <x v="729"/>
    <x v="729"/>
    <n v="0.26117377400138297"/>
    <n v="11160.95"/>
    <n v="871.69000000000051"/>
    <s v="Credit Card"/>
    <x v="3"/>
  </r>
  <r>
    <s v="FIN-00731"/>
    <x v="525"/>
    <x v="0"/>
    <x v="2"/>
    <s v="Q2"/>
    <x v="0"/>
    <x v="5"/>
    <x v="2"/>
    <x v="1"/>
    <x v="2"/>
    <n v="13"/>
    <n v="619.79999999999995"/>
    <n v="0.1"/>
    <n v="258.38"/>
    <x v="730"/>
    <n v="3358.94"/>
    <x v="730"/>
    <x v="730"/>
    <n v="0.37901528753416458"/>
    <n v="6412.5"/>
    <n v="839.15999999999985"/>
    <s v="Credit Card"/>
    <x v="2"/>
  </r>
  <r>
    <s v="FIN-00732"/>
    <x v="394"/>
    <x v="1"/>
    <x v="0"/>
    <s v="Q4"/>
    <x v="4"/>
    <x v="5"/>
    <x v="1"/>
    <x v="1"/>
    <x v="2"/>
    <n v="3"/>
    <n v="951.34"/>
    <n v="0.08"/>
    <n v="415.38"/>
    <x v="731"/>
    <n v="1246.1399999999999"/>
    <x v="731"/>
    <x v="731"/>
    <n v="-8.6133274103361948E-4"/>
    <n v="2500.29"/>
    <n v="125.40840000000026"/>
    <s v="Invoice"/>
    <x v="3"/>
  </r>
  <r>
    <s v="FIN-00733"/>
    <x v="422"/>
    <x v="0"/>
    <x v="7"/>
    <s v="Q1"/>
    <x v="0"/>
    <x v="5"/>
    <x v="2"/>
    <x v="1"/>
    <x v="2"/>
    <n v="17"/>
    <n v="708.91"/>
    <n v="0.08"/>
    <n v="310.35000000000002"/>
    <x v="732"/>
    <n v="5275.9500000000007"/>
    <x v="732"/>
    <x v="732"/>
    <n v="0.29751759310906356"/>
    <n v="12000.26"/>
    <n v="-912.90760000000046"/>
    <s v="Credit Card"/>
    <x v="0"/>
  </r>
  <r>
    <s v="FIN-00734"/>
    <x v="462"/>
    <x v="1"/>
    <x v="7"/>
    <s v="Q1"/>
    <x v="0"/>
    <x v="0"/>
    <x v="1"/>
    <x v="2"/>
    <x v="8"/>
    <n v="3"/>
    <n v="1330.05"/>
    <n v="0.03"/>
    <n v="501.93"/>
    <x v="733"/>
    <n v="1505.79"/>
    <x v="733"/>
    <x v="733"/>
    <n v="0.154265316486177"/>
    <n v="4244.68"/>
    <n v="-374.23450000000093"/>
    <s v="Credit Card"/>
    <x v="2"/>
  </r>
  <r>
    <s v="FIN-00735"/>
    <x v="526"/>
    <x v="2"/>
    <x v="5"/>
    <s v="Q2"/>
    <x v="0"/>
    <x v="5"/>
    <x v="3"/>
    <x v="1"/>
    <x v="3"/>
    <n v="50"/>
    <n v="833.6"/>
    <n v="0"/>
    <n v="394.38"/>
    <x v="734"/>
    <n v="19719"/>
    <x v="734"/>
    <x v="734"/>
    <n v="0.45165906909788872"/>
    <n v="44805.86"/>
    <n v="-3125.8600000000006"/>
    <s v="Invoice"/>
    <x v="3"/>
  </r>
  <r>
    <s v="FIN-00736"/>
    <x v="5"/>
    <x v="2"/>
    <x v="1"/>
    <s v="Q3"/>
    <x v="4"/>
    <x v="5"/>
    <x v="1"/>
    <x v="2"/>
    <x v="4"/>
    <n v="14"/>
    <n v="2931.98"/>
    <n v="0.1"/>
    <n v="1005.03"/>
    <x v="735"/>
    <n v="14070.42"/>
    <x v="735"/>
    <x v="735"/>
    <n v="0.56458049855685599"/>
    <n v="34642.35"/>
    <n v="2300.5980000000054"/>
    <s v="Digital Wallet"/>
    <x v="3"/>
  </r>
  <r>
    <s v="FIN-00737"/>
    <x v="364"/>
    <x v="2"/>
    <x v="3"/>
    <s v="Q3"/>
    <x v="2"/>
    <x v="5"/>
    <x v="0"/>
    <x v="3"/>
    <x v="6"/>
    <n v="57"/>
    <n v="291.31"/>
    <n v="0.05"/>
    <n v="81.36"/>
    <x v="736"/>
    <n v="4637.5199999999995"/>
    <x v="736"/>
    <x v="736"/>
    <n v="0.58763408125545413"/>
    <n v="17186.080000000002"/>
    <n v="-1411.6435000000001"/>
    <s v="Bank Transfer"/>
    <x v="3"/>
  </r>
  <r>
    <s v="FIN-00738"/>
    <x v="527"/>
    <x v="1"/>
    <x v="10"/>
    <s v="Q1"/>
    <x v="3"/>
    <x v="7"/>
    <x v="1"/>
    <x v="0"/>
    <x v="1"/>
    <n v="7"/>
    <n v="982.03"/>
    <n v="0.08"/>
    <n v="655"/>
    <x v="737"/>
    <n v="4585"/>
    <x v="737"/>
    <x v="737"/>
    <n v="0.11925057254009844"/>
    <n v="6721.34"/>
    <n v="-397.0667999999996"/>
    <s v="Invoice"/>
    <x v="3"/>
  </r>
  <r>
    <s v="FIN-00739"/>
    <x v="528"/>
    <x v="1"/>
    <x v="8"/>
    <s v="Q4"/>
    <x v="3"/>
    <x v="4"/>
    <x v="1"/>
    <x v="1"/>
    <x v="3"/>
    <n v="12"/>
    <n v="953.15"/>
    <n v="0.08"/>
    <n v="435.95"/>
    <x v="738"/>
    <n v="5231.3999999999996"/>
    <x v="738"/>
    <x v="738"/>
    <n v="0.34781658376078711"/>
    <n v="9772.76"/>
    <n v="750.01599999999962"/>
    <s v="Digital Wallet"/>
    <x v="0"/>
  </r>
  <r>
    <s v="FIN-00740"/>
    <x v="351"/>
    <x v="1"/>
    <x v="0"/>
    <s v="Q4"/>
    <x v="3"/>
    <x v="7"/>
    <x v="0"/>
    <x v="1"/>
    <x v="3"/>
    <n v="14"/>
    <n v="1122.67"/>
    <n v="0.12"/>
    <n v="500.35"/>
    <x v="739"/>
    <n v="7004.9000000000005"/>
    <x v="739"/>
    <x v="739"/>
    <n v="0.23797515292567267"/>
    <n v="12792.39"/>
    <n v="1038.9044000000013"/>
    <s v="Credit Card"/>
    <x v="1"/>
  </r>
  <r>
    <s v="FIN-00741"/>
    <x v="508"/>
    <x v="0"/>
    <x v="5"/>
    <s v="Q2"/>
    <x v="3"/>
    <x v="6"/>
    <x v="1"/>
    <x v="1"/>
    <x v="2"/>
    <n v="5"/>
    <n v="802.03"/>
    <n v="0.08"/>
    <n v="342.41"/>
    <x v="740"/>
    <n v="1712.0500000000002"/>
    <x v="740"/>
    <x v="740"/>
    <n v="0.18819040163845102"/>
    <n v="3637.4"/>
    <n v="51.937999999999647"/>
    <s v="Invoice"/>
    <x v="0"/>
  </r>
  <r>
    <s v="FIN-00742"/>
    <x v="239"/>
    <x v="0"/>
    <x v="0"/>
    <s v="Q4"/>
    <x v="3"/>
    <x v="4"/>
    <x v="3"/>
    <x v="0"/>
    <x v="1"/>
    <n v="34"/>
    <n v="573.14"/>
    <n v="0.1"/>
    <n v="400.9"/>
    <x v="741"/>
    <n v="13630.599999999999"/>
    <x v="741"/>
    <x v="741"/>
    <n v="0.13685326173600265"/>
    <n v="17258.45"/>
    <n v="279.6339999999982"/>
    <s v="Credit Card"/>
    <x v="3"/>
  </r>
  <r>
    <s v="FIN-00743"/>
    <x v="529"/>
    <x v="2"/>
    <x v="3"/>
    <s v="Q3"/>
    <x v="0"/>
    <x v="0"/>
    <x v="1"/>
    <x v="1"/>
    <x v="5"/>
    <n v="3"/>
    <n v="459.71"/>
    <n v="0.08"/>
    <n v="225.45"/>
    <x v="742"/>
    <n v="676.34999999999991"/>
    <x v="742"/>
    <x v="742"/>
    <n v="-1.069838294400471"/>
    <n v="1329.55"/>
    <n v="-60.7503999999999"/>
    <s v="Digital Wallet"/>
    <x v="1"/>
  </r>
  <r>
    <s v="FIN-00744"/>
    <x v="219"/>
    <x v="1"/>
    <x v="11"/>
    <s v="Q2"/>
    <x v="4"/>
    <x v="5"/>
    <x v="2"/>
    <x v="0"/>
    <x v="0"/>
    <n v="12"/>
    <n v="189.53"/>
    <n v="0.1"/>
    <n v="107.13"/>
    <x v="743"/>
    <n v="1285.56"/>
    <x v="743"/>
    <x v="743"/>
    <n v="8.4133069913685243E-2"/>
    <n v="1892.22"/>
    <n v="154.70400000000018"/>
    <s v="Digital Wallet"/>
    <x v="3"/>
  </r>
  <r>
    <s v="FIN-00745"/>
    <x v="360"/>
    <x v="2"/>
    <x v="2"/>
    <s v="Q2"/>
    <x v="4"/>
    <x v="0"/>
    <x v="1"/>
    <x v="1"/>
    <x v="3"/>
    <n v="15"/>
    <n v="931.14"/>
    <n v="0.03"/>
    <n v="423.44"/>
    <x v="744"/>
    <n v="6351.6"/>
    <x v="744"/>
    <x v="744"/>
    <n v="0.42384928588072979"/>
    <n v="13008.51"/>
    <n v="539.57699999999932"/>
    <s v="Bank Transfer"/>
    <x v="2"/>
  </r>
  <r>
    <s v="FIN-00746"/>
    <x v="530"/>
    <x v="2"/>
    <x v="5"/>
    <s v="Q2"/>
    <x v="0"/>
    <x v="0"/>
    <x v="0"/>
    <x v="1"/>
    <x v="5"/>
    <n v="38"/>
    <n v="511.29"/>
    <n v="0.1"/>
    <n v="257.33"/>
    <x v="745"/>
    <n v="9778.5399999999991"/>
    <x v="745"/>
    <x v="745"/>
    <n v="0.31949732925283947"/>
    <n v="15846.84"/>
    <n v="1639.2780000000021"/>
    <s v="Credit Card"/>
    <x v="1"/>
  </r>
  <r>
    <s v="FIN-00747"/>
    <x v="531"/>
    <x v="1"/>
    <x v="0"/>
    <s v="Q4"/>
    <x v="4"/>
    <x v="0"/>
    <x v="0"/>
    <x v="1"/>
    <x v="3"/>
    <n v="55"/>
    <n v="1013.22"/>
    <n v="0.05"/>
    <n v="465.56"/>
    <x v="746"/>
    <n v="25605.8"/>
    <x v="746"/>
    <x v="746"/>
    <n v="0.47200478572789256"/>
    <n v="53521.59"/>
    <n v="-580.84500000000116"/>
    <s v="Digital Wallet"/>
    <x v="0"/>
  </r>
  <r>
    <s v="FIN-00748"/>
    <x v="532"/>
    <x v="0"/>
    <x v="11"/>
    <s v="Q2"/>
    <x v="0"/>
    <x v="5"/>
    <x v="1"/>
    <x v="2"/>
    <x v="8"/>
    <n v="17"/>
    <n v="1114.25"/>
    <n v="0.1"/>
    <n v="387.51"/>
    <x v="747"/>
    <n v="6587.67"/>
    <x v="747"/>
    <x v="747"/>
    <n v="0.45195645829942188"/>
    <n v="18505.689999999999"/>
    <n v="-1457.6649999999972"/>
    <s v="Bank Transfer"/>
    <x v="1"/>
  </r>
  <r>
    <s v="FIN-00749"/>
    <x v="533"/>
    <x v="1"/>
    <x v="7"/>
    <s v="Q1"/>
    <x v="4"/>
    <x v="5"/>
    <x v="1"/>
    <x v="1"/>
    <x v="3"/>
    <n v="13"/>
    <n v="1444.45"/>
    <n v="0.1"/>
    <n v="701.56"/>
    <x v="748"/>
    <n v="9120.2799999999988"/>
    <x v="748"/>
    <x v="748"/>
    <n v="0.34535695572768527"/>
    <n v="17625.29"/>
    <n v="-725.22499999999854"/>
    <s v="Digital Wallet"/>
    <x v="2"/>
  </r>
  <r>
    <s v="FIN-00750"/>
    <x v="70"/>
    <x v="2"/>
    <x v="5"/>
    <s v="Q2"/>
    <x v="1"/>
    <x v="3"/>
    <x v="1"/>
    <x v="2"/>
    <x v="8"/>
    <n v="14"/>
    <n v="1642.95"/>
    <n v="0.15"/>
    <n v="604.36"/>
    <x v="749"/>
    <n v="8461.0400000000009"/>
    <x v="749"/>
    <x v="749"/>
    <n v="0.49160060262578503"/>
    <n v="19924.22"/>
    <n v="-373.1150000000016"/>
    <s v="Invoice"/>
    <x v="3"/>
  </r>
  <r>
    <s v="FIN-00751"/>
    <x v="474"/>
    <x v="1"/>
    <x v="2"/>
    <s v="Q2"/>
    <x v="3"/>
    <x v="6"/>
    <x v="2"/>
    <x v="2"/>
    <x v="8"/>
    <n v="3"/>
    <n v="1109.3599999999999"/>
    <n v="0.08"/>
    <n v="408.26"/>
    <x v="750"/>
    <n v="1224.78"/>
    <x v="750"/>
    <x v="750"/>
    <n v="-0.19655751377213973"/>
    <n v="2804.81"/>
    <n v="257.02359999999999"/>
    <s v="Invoice"/>
    <x v="3"/>
  </r>
  <r>
    <s v="FIN-00752"/>
    <x v="534"/>
    <x v="0"/>
    <x v="8"/>
    <s v="Q4"/>
    <x v="4"/>
    <x v="5"/>
    <x v="2"/>
    <x v="1"/>
    <x v="2"/>
    <n v="4"/>
    <n v="510.91"/>
    <n v="0.03"/>
    <n v="228.54"/>
    <x v="751"/>
    <n v="914.16"/>
    <x v="751"/>
    <x v="751"/>
    <n v="-0.1176893382275048"/>
    <n v="1976.8"/>
    <n v="5.5307999999999993"/>
    <s v="Credit Card"/>
    <x v="1"/>
  </r>
  <r>
    <s v="FIN-00753"/>
    <x v="110"/>
    <x v="0"/>
    <x v="8"/>
    <s v="Q4"/>
    <x v="0"/>
    <x v="0"/>
    <x v="1"/>
    <x v="2"/>
    <x v="8"/>
    <n v="17"/>
    <n v="2392"/>
    <n v="0.1"/>
    <n v="911.13"/>
    <x v="752"/>
    <n v="15489.21"/>
    <x v="752"/>
    <x v="752"/>
    <n v="0.5379377336218768"/>
    <n v="32961.29"/>
    <n v="3636.3099999999977"/>
    <s v="Invoice"/>
    <x v="0"/>
  </r>
  <r>
    <s v="FIN-00754"/>
    <x v="106"/>
    <x v="2"/>
    <x v="4"/>
    <s v="Q1"/>
    <x v="4"/>
    <x v="5"/>
    <x v="2"/>
    <x v="1"/>
    <x v="2"/>
    <n v="18"/>
    <n v="653.20000000000005"/>
    <n v="0.15"/>
    <n v="279.38"/>
    <x v="753"/>
    <n v="5028.84"/>
    <x v="753"/>
    <x v="753"/>
    <n v="0.28111079091771435"/>
    <n v="9721.1"/>
    <n v="272.86000000000058"/>
    <s v="Digital Wallet"/>
    <x v="2"/>
  </r>
  <r>
    <s v="FIN-00755"/>
    <x v="535"/>
    <x v="1"/>
    <x v="11"/>
    <s v="Q2"/>
    <x v="2"/>
    <x v="5"/>
    <x v="2"/>
    <x v="0"/>
    <x v="1"/>
    <n v="13"/>
    <n v="891.3"/>
    <n v="0.12"/>
    <n v="579.84"/>
    <x v="754"/>
    <n v="7537.92"/>
    <x v="754"/>
    <x v="754"/>
    <n v="0.14204834770300939"/>
    <n v="9584.73"/>
    <n v="611.74200000000019"/>
    <s v="Digital Wallet"/>
    <x v="1"/>
  </r>
  <r>
    <s v="FIN-00756"/>
    <x v="88"/>
    <x v="1"/>
    <x v="8"/>
    <s v="Q4"/>
    <x v="2"/>
    <x v="0"/>
    <x v="1"/>
    <x v="3"/>
    <x v="6"/>
    <n v="14"/>
    <n v="419.18"/>
    <n v="0"/>
    <n v="117.74"/>
    <x v="755"/>
    <n v="1648.36"/>
    <x v="755"/>
    <x v="755"/>
    <n v="0.52362605904043957"/>
    <n v="5873.89"/>
    <n v="-5.3699999999998909"/>
    <s v="Invoice"/>
    <x v="1"/>
  </r>
  <r>
    <s v="FIN-00757"/>
    <x v="444"/>
    <x v="0"/>
    <x v="10"/>
    <s v="Q1"/>
    <x v="3"/>
    <x v="6"/>
    <x v="3"/>
    <x v="3"/>
    <x v="6"/>
    <n v="15"/>
    <n v="660.65"/>
    <n v="0.2"/>
    <n v="187.81"/>
    <x v="756"/>
    <n v="2817.15"/>
    <x v="756"/>
    <x v="756"/>
    <n v="0.35268044097984302"/>
    <n v="8147"/>
    <n v="-219.19999999999982"/>
    <s v="Invoice"/>
    <x v="3"/>
  </r>
  <r>
    <s v="FIN-00758"/>
    <x v="536"/>
    <x v="0"/>
    <x v="1"/>
    <s v="Q3"/>
    <x v="1"/>
    <x v="2"/>
    <x v="1"/>
    <x v="2"/>
    <x v="4"/>
    <n v="13"/>
    <n v="2937.27"/>
    <n v="0.03"/>
    <n v="983.09"/>
    <x v="757"/>
    <n v="12780.17"/>
    <x v="757"/>
    <x v="757"/>
    <n v="0.60312292337832996"/>
    <n v="39376.83"/>
    <n v="-2337.8553000000029"/>
    <s v="Digital Wallet"/>
    <x v="3"/>
  </r>
  <r>
    <s v="FIN-00759"/>
    <x v="537"/>
    <x v="1"/>
    <x v="10"/>
    <s v="Q1"/>
    <x v="0"/>
    <x v="5"/>
    <x v="0"/>
    <x v="1"/>
    <x v="2"/>
    <n v="60"/>
    <n v="916.04"/>
    <n v="0.05"/>
    <n v="383.88"/>
    <x v="758"/>
    <n v="23032.799999999999"/>
    <x v="758"/>
    <x v="758"/>
    <n v="0.5147520946377121"/>
    <n v="46711.29"/>
    <n v="5502.9899999999907"/>
    <s v="Credit Card"/>
    <x v="3"/>
  </r>
  <r>
    <s v="FIN-00760"/>
    <x v="101"/>
    <x v="0"/>
    <x v="5"/>
    <s v="Q2"/>
    <x v="4"/>
    <x v="5"/>
    <x v="1"/>
    <x v="0"/>
    <x v="1"/>
    <n v="1"/>
    <n v="858.36"/>
    <n v="0.12"/>
    <n v="607.16"/>
    <x v="759"/>
    <n v="607.16"/>
    <x v="759"/>
    <x v="759"/>
    <n v="-0.58730284813746292"/>
    <n v="676.89"/>
    <n v="78.466800000000035"/>
    <s v="Bank Transfer"/>
    <x v="1"/>
  </r>
  <r>
    <s v="FIN-00761"/>
    <x v="538"/>
    <x v="1"/>
    <x v="2"/>
    <s v="Q2"/>
    <x v="1"/>
    <x v="3"/>
    <x v="1"/>
    <x v="1"/>
    <x v="2"/>
    <n v="17"/>
    <n v="517.26"/>
    <n v="0.08"/>
    <n v="205.67"/>
    <x v="760"/>
    <n v="3496.39"/>
    <x v="760"/>
    <x v="760"/>
    <n v="0.44104821263092681"/>
    <n v="7904.64"/>
    <n v="185.30640000000039"/>
    <s v="Bank Transfer"/>
    <x v="3"/>
  </r>
  <r>
    <s v="FIN-00762"/>
    <x v="539"/>
    <x v="2"/>
    <x v="2"/>
    <s v="Q2"/>
    <x v="1"/>
    <x v="2"/>
    <x v="0"/>
    <x v="3"/>
    <x v="6"/>
    <n v="48"/>
    <n v="444.56"/>
    <n v="0"/>
    <n v="125.08"/>
    <x v="761"/>
    <n v="6003.84"/>
    <x v="761"/>
    <x v="761"/>
    <n v="0.61842139793653661"/>
    <n v="20010.830000000002"/>
    <n v="1328.0499999999993"/>
    <s v="Bank Transfer"/>
    <x v="1"/>
  </r>
  <r>
    <s v="FIN-00763"/>
    <x v="540"/>
    <x v="1"/>
    <x v="0"/>
    <s v="Q4"/>
    <x v="2"/>
    <x v="0"/>
    <x v="3"/>
    <x v="3"/>
    <x v="7"/>
    <n v="62"/>
    <n v="266.92"/>
    <n v="0.08"/>
    <n v="69.13"/>
    <x v="762"/>
    <n v="4286.0599999999995"/>
    <x v="762"/>
    <x v="762"/>
    <n v="0.59648059974160605"/>
    <n v="16370.63"/>
    <n v="-1145.5131999999976"/>
    <s v="Bank Transfer"/>
    <x v="0"/>
  </r>
  <r>
    <s v="FIN-00764"/>
    <x v="541"/>
    <x v="0"/>
    <x v="11"/>
    <s v="Q2"/>
    <x v="0"/>
    <x v="5"/>
    <x v="1"/>
    <x v="2"/>
    <x v="4"/>
    <n v="15"/>
    <n v="2683.75"/>
    <n v="0"/>
    <n v="923.27"/>
    <x v="763"/>
    <n v="13849.05"/>
    <x v="763"/>
    <x v="763"/>
    <n v="0.58816879366557995"/>
    <n v="39946.18"/>
    <n v="310.06999999999971"/>
    <s v="Digital Wallet"/>
    <x v="0"/>
  </r>
  <r>
    <s v="FIN-00765"/>
    <x v="542"/>
    <x v="1"/>
    <x v="5"/>
    <s v="Q2"/>
    <x v="2"/>
    <x v="0"/>
    <x v="1"/>
    <x v="3"/>
    <x v="6"/>
    <n v="5"/>
    <n v="328.52"/>
    <n v="0.05"/>
    <n v="94.41"/>
    <x v="764"/>
    <n v="472.04999999999995"/>
    <x v="764"/>
    <x v="764"/>
    <n v="0.14648791710189868"/>
    <n v="1641.06"/>
    <n v="-80.590000000000146"/>
    <s v="Bank Transfer"/>
    <x v="0"/>
  </r>
  <r>
    <s v="FIN-00766"/>
    <x v="543"/>
    <x v="2"/>
    <x v="7"/>
    <s v="Q1"/>
    <x v="2"/>
    <x v="5"/>
    <x v="1"/>
    <x v="3"/>
    <x v="7"/>
    <n v="6"/>
    <n v="340.64"/>
    <n v="0.1"/>
    <n v="94"/>
    <x v="765"/>
    <n v="564"/>
    <x v="765"/>
    <x v="765"/>
    <n v="3.3915461962667211E-2"/>
    <n v="1850.68"/>
    <n v="-11.22400000000016"/>
    <s v="Bank Transfer"/>
    <x v="3"/>
  </r>
  <r>
    <s v="FIN-00767"/>
    <x v="544"/>
    <x v="0"/>
    <x v="1"/>
    <s v="Q3"/>
    <x v="1"/>
    <x v="2"/>
    <x v="2"/>
    <x v="3"/>
    <x v="6"/>
    <n v="30"/>
    <n v="270.22000000000003"/>
    <n v="0.12"/>
    <n v="75.06"/>
    <x v="766"/>
    <n v="2251.8000000000002"/>
    <x v="766"/>
    <x v="766"/>
    <n v="0.4847968994960335"/>
    <n v="7132.84"/>
    <n v="0.9679999999998472"/>
    <s v="Digital Wallet"/>
    <x v="1"/>
  </r>
  <r>
    <s v="FIN-00768"/>
    <x v="545"/>
    <x v="1"/>
    <x v="1"/>
    <s v="Q3"/>
    <x v="4"/>
    <x v="0"/>
    <x v="3"/>
    <x v="0"/>
    <x v="1"/>
    <n v="65"/>
    <n v="941.28"/>
    <n v="0.15"/>
    <n v="606.41999999999996"/>
    <x v="767"/>
    <n v="39417.299999999996"/>
    <x v="767"/>
    <x v="767"/>
    <n v="0.21887034733871583"/>
    <n v="46232.07"/>
    <n v="5773.6499999999942"/>
    <s v="Credit Card"/>
    <x v="1"/>
  </r>
  <r>
    <s v="FIN-00769"/>
    <x v="404"/>
    <x v="0"/>
    <x v="4"/>
    <s v="Q1"/>
    <x v="1"/>
    <x v="1"/>
    <x v="0"/>
    <x v="0"/>
    <x v="1"/>
    <n v="36"/>
    <n v="519.98"/>
    <n v="0.05"/>
    <n v="383.69"/>
    <x v="768"/>
    <n v="13812.84"/>
    <x v="768"/>
    <x v="768"/>
    <n v="0.13915098848831112"/>
    <n v="16501.78"/>
    <n v="1281.5360000000001"/>
    <s v="Invoice"/>
    <x v="1"/>
  </r>
  <r>
    <s v="FIN-00770"/>
    <x v="546"/>
    <x v="0"/>
    <x v="8"/>
    <s v="Q4"/>
    <x v="2"/>
    <x v="0"/>
    <x v="1"/>
    <x v="0"/>
    <x v="1"/>
    <n v="7"/>
    <n v="978.99"/>
    <n v="0"/>
    <n v="643.4"/>
    <x v="769"/>
    <n v="4503.8"/>
    <x v="769"/>
    <x v="769"/>
    <n v="0.18539661137644775"/>
    <n v="6188.81"/>
    <n v="664.11999999999989"/>
    <s v="Credit Card"/>
    <x v="3"/>
  </r>
  <r>
    <s v="FIN-00771"/>
    <x v="547"/>
    <x v="2"/>
    <x v="6"/>
    <s v="Q3"/>
    <x v="0"/>
    <x v="5"/>
    <x v="0"/>
    <x v="1"/>
    <x v="2"/>
    <n v="54"/>
    <n v="629.71"/>
    <n v="0.2"/>
    <n v="285.31"/>
    <x v="770"/>
    <n v="15406.74"/>
    <x v="770"/>
    <x v="770"/>
    <n v="0.33312519813647329"/>
    <n v="25180.43"/>
    <n v="2023.0420000000049"/>
    <s v="Bank Transfer"/>
    <x v="1"/>
  </r>
  <r>
    <s v="FIN-00772"/>
    <x v="548"/>
    <x v="0"/>
    <x v="11"/>
    <s v="Q2"/>
    <x v="1"/>
    <x v="2"/>
    <x v="1"/>
    <x v="0"/>
    <x v="0"/>
    <n v="13"/>
    <n v="207.78"/>
    <n v="0.15"/>
    <n v="124.55"/>
    <x v="771"/>
    <n v="1619.1499999999999"/>
    <x v="771"/>
    <x v="771"/>
    <n v="5.754825086924089E-2"/>
    <n v="2305.4699999999998"/>
    <n v="-9.500999999999749"/>
    <s v="Credit Card"/>
    <x v="0"/>
  </r>
  <r>
    <s v="FIN-00773"/>
    <x v="549"/>
    <x v="1"/>
    <x v="1"/>
    <s v="Q3"/>
    <x v="0"/>
    <x v="5"/>
    <x v="1"/>
    <x v="2"/>
    <x v="8"/>
    <n v="12"/>
    <n v="1641.81"/>
    <n v="0"/>
    <n v="617.4"/>
    <x v="772"/>
    <n v="7408.7999999999993"/>
    <x v="772"/>
    <x v="772"/>
    <n v="0.48496121150843685"/>
    <n v="17691.09"/>
    <n v="2010.630000000001"/>
    <s v="Bank Transfer"/>
    <x v="2"/>
  </r>
  <r>
    <s v="FIN-00774"/>
    <x v="550"/>
    <x v="2"/>
    <x v="1"/>
    <s v="Q3"/>
    <x v="1"/>
    <x v="1"/>
    <x v="1"/>
    <x v="1"/>
    <x v="5"/>
    <n v="4"/>
    <n v="718.51"/>
    <n v="0.1"/>
    <n v="381.12"/>
    <x v="773"/>
    <n v="1524.48"/>
    <x v="773"/>
    <x v="773"/>
    <n v="-0.3912548963209358"/>
    <n v="2681.76"/>
    <n v="-95.124000000000251"/>
    <s v="Credit Card"/>
    <x v="1"/>
  </r>
  <r>
    <s v="FIN-00775"/>
    <x v="26"/>
    <x v="1"/>
    <x v="3"/>
    <s v="Q3"/>
    <x v="4"/>
    <x v="5"/>
    <x v="3"/>
    <x v="1"/>
    <x v="3"/>
    <n v="54"/>
    <n v="942.96"/>
    <n v="0.15"/>
    <n v="442.26"/>
    <x v="774"/>
    <n v="23882.04"/>
    <x v="774"/>
    <x v="774"/>
    <n v="0.36135837402936249"/>
    <n v="40535.550000000003"/>
    <n v="2746.3139999999985"/>
    <s v="Credit Card"/>
    <x v="3"/>
  </r>
  <r>
    <s v="FIN-00776"/>
    <x v="142"/>
    <x v="0"/>
    <x v="6"/>
    <s v="Q3"/>
    <x v="1"/>
    <x v="1"/>
    <x v="0"/>
    <x v="1"/>
    <x v="2"/>
    <n v="34"/>
    <n v="1186.74"/>
    <n v="0.1"/>
    <n v="517.78"/>
    <x v="775"/>
    <n v="17604.52"/>
    <x v="775"/>
    <x v="775"/>
    <n v="0.46686815234264561"/>
    <n v="36762.44"/>
    <n v="-448.19599999999627"/>
    <s v="Bank Transfer"/>
    <x v="0"/>
  </r>
  <r>
    <s v="FIN-00777"/>
    <x v="426"/>
    <x v="1"/>
    <x v="7"/>
    <s v="Q1"/>
    <x v="0"/>
    <x v="0"/>
    <x v="2"/>
    <x v="0"/>
    <x v="1"/>
    <n v="12"/>
    <n v="730.49"/>
    <n v="0.12"/>
    <n v="519.16999999999996"/>
    <x v="776"/>
    <n v="6230.0399999999991"/>
    <x v="776"/>
    <x v="776"/>
    <n v="9.2340778315261426E-2"/>
    <n v="8512.36"/>
    <n v="-798.38559999999961"/>
    <s v="Credit Card"/>
    <x v="3"/>
  </r>
  <r>
    <s v="FIN-00778"/>
    <x v="61"/>
    <x v="2"/>
    <x v="11"/>
    <s v="Q2"/>
    <x v="4"/>
    <x v="5"/>
    <x v="0"/>
    <x v="1"/>
    <x v="5"/>
    <n v="32"/>
    <n v="589.29999999999995"/>
    <n v="0.12"/>
    <n v="303.97000000000003"/>
    <x v="777"/>
    <n v="9727.0400000000009"/>
    <x v="777"/>
    <x v="777"/>
    <n v="0.2620331277093006"/>
    <n v="16303.29"/>
    <n v="291.39799999999741"/>
    <s v="Bank Transfer"/>
    <x v="0"/>
  </r>
  <r>
    <s v="FIN-00779"/>
    <x v="173"/>
    <x v="1"/>
    <x v="11"/>
    <s v="Q2"/>
    <x v="1"/>
    <x v="2"/>
    <x v="1"/>
    <x v="2"/>
    <x v="8"/>
    <n v="8"/>
    <n v="2644.33"/>
    <n v="0.05"/>
    <n v="962.08"/>
    <x v="778"/>
    <n v="7696.64"/>
    <x v="778"/>
    <x v="778"/>
    <n v="0.54049747354170108"/>
    <n v="21290.55"/>
    <n v="-1193.6419999999998"/>
    <s v="Credit Card"/>
    <x v="2"/>
  </r>
  <r>
    <s v="FIN-00780"/>
    <x v="514"/>
    <x v="1"/>
    <x v="4"/>
    <s v="Q1"/>
    <x v="4"/>
    <x v="0"/>
    <x v="1"/>
    <x v="0"/>
    <x v="1"/>
    <n v="2"/>
    <n v="567.39"/>
    <n v="0.05"/>
    <n v="390.57"/>
    <x v="779"/>
    <n v="781.14"/>
    <x v="779"/>
    <x v="779"/>
    <n v="-0.68384133813092451"/>
    <n v="1206.9100000000001"/>
    <n v="-128.86900000000014"/>
    <s v="Bank Transfer"/>
    <x v="1"/>
  </r>
  <r>
    <s v="FIN-00781"/>
    <x v="551"/>
    <x v="0"/>
    <x v="2"/>
    <s v="Q2"/>
    <x v="0"/>
    <x v="0"/>
    <x v="1"/>
    <x v="0"/>
    <x v="1"/>
    <n v="12"/>
    <n v="908.42"/>
    <n v="0.15"/>
    <n v="660.43"/>
    <x v="780"/>
    <n v="7925.16"/>
    <x v="780"/>
    <x v="780"/>
    <n v="6.4016989636390714E-2"/>
    <n v="8827.17"/>
    <n v="438.71399999999812"/>
    <s v="Invoice"/>
    <x v="3"/>
  </r>
  <r>
    <s v="FIN-00782"/>
    <x v="552"/>
    <x v="1"/>
    <x v="0"/>
    <s v="Q4"/>
    <x v="4"/>
    <x v="5"/>
    <x v="1"/>
    <x v="1"/>
    <x v="3"/>
    <n v="14"/>
    <n v="1042.6400000000001"/>
    <n v="0.1"/>
    <n v="486.63"/>
    <x v="781"/>
    <n v="6812.82"/>
    <x v="781"/>
    <x v="781"/>
    <n v="0.38874182630416809"/>
    <n v="12202.59"/>
    <n v="934.67400000000089"/>
    <s v="Bank Transfer"/>
    <x v="2"/>
  </r>
  <r>
    <s v="FIN-00783"/>
    <x v="277"/>
    <x v="0"/>
    <x v="5"/>
    <s v="Q2"/>
    <x v="4"/>
    <x v="5"/>
    <x v="0"/>
    <x v="0"/>
    <x v="0"/>
    <n v="60"/>
    <n v="194.48"/>
    <n v="0.12"/>
    <n v="109.18"/>
    <x v="782"/>
    <n v="6550.8"/>
    <x v="782"/>
    <x v="782"/>
    <n v="0.25444152549767518"/>
    <n v="10121.36"/>
    <n v="147.18399999999929"/>
    <s v="Digital Wallet"/>
    <x v="2"/>
  </r>
  <r>
    <s v="FIN-00784"/>
    <x v="452"/>
    <x v="1"/>
    <x v="4"/>
    <s v="Q1"/>
    <x v="3"/>
    <x v="7"/>
    <x v="1"/>
    <x v="3"/>
    <x v="7"/>
    <n v="3"/>
    <n v="306.79000000000002"/>
    <n v="0"/>
    <n v="79.959999999999994"/>
    <x v="783"/>
    <n v="239.88"/>
    <x v="783"/>
    <x v="783"/>
    <n v="-0.23414496343861693"/>
    <n v="814.09"/>
    <n v="106.28000000000009"/>
    <s v="Digital Wallet"/>
    <x v="1"/>
  </r>
  <r>
    <s v="FIN-00785"/>
    <x v="22"/>
    <x v="1"/>
    <x v="7"/>
    <s v="Q1"/>
    <x v="4"/>
    <x v="0"/>
    <x v="1"/>
    <x v="3"/>
    <x v="6"/>
    <n v="2"/>
    <n v="547.17999999999995"/>
    <n v="0.08"/>
    <n v="150.41"/>
    <x v="784"/>
    <n v="300.82"/>
    <x v="784"/>
    <x v="784"/>
    <n v="9.9265085648630028E-2"/>
    <n v="1033.0899999999999"/>
    <n v="-26.278799999999933"/>
    <s v="Invoice"/>
    <x v="2"/>
  </r>
  <r>
    <s v="FIN-00786"/>
    <x v="553"/>
    <x v="2"/>
    <x v="6"/>
    <s v="Q3"/>
    <x v="2"/>
    <x v="0"/>
    <x v="0"/>
    <x v="2"/>
    <x v="8"/>
    <n v="58"/>
    <n v="2544.91"/>
    <n v="0.1"/>
    <n v="989.15"/>
    <x v="785"/>
    <n v="57370.7"/>
    <x v="785"/>
    <x v="785"/>
    <n v="0.55102884277264674"/>
    <n v="120384.89"/>
    <n v="12459.411999999997"/>
    <s v="Digital Wallet"/>
    <x v="2"/>
  </r>
  <r>
    <s v="FIN-00787"/>
    <x v="550"/>
    <x v="2"/>
    <x v="1"/>
    <s v="Q3"/>
    <x v="2"/>
    <x v="5"/>
    <x v="2"/>
    <x v="2"/>
    <x v="4"/>
    <n v="17"/>
    <n v="3408.7"/>
    <n v="0.12"/>
    <n v="1203.69"/>
    <x v="786"/>
    <n v="20462.73"/>
    <x v="786"/>
    <x v="786"/>
    <n v="0.56435534019665623"/>
    <n v="45060.68"/>
    <n v="5933.4719999999943"/>
    <s v="Invoice"/>
    <x v="0"/>
  </r>
  <r>
    <s v="FIN-00788"/>
    <x v="554"/>
    <x v="1"/>
    <x v="3"/>
    <s v="Q3"/>
    <x v="1"/>
    <x v="2"/>
    <x v="1"/>
    <x v="3"/>
    <x v="6"/>
    <n v="12"/>
    <n v="527"/>
    <n v="0.05"/>
    <n v="143.13999999999999"/>
    <x v="787"/>
    <n v="1717.6799999999998"/>
    <x v="787"/>
    <x v="787"/>
    <n v="0.52867272545690591"/>
    <n v="6399.36"/>
    <n v="-391.5600000000004"/>
    <s v="Credit Card"/>
    <x v="0"/>
  </r>
  <r>
    <s v="FIN-00789"/>
    <x v="311"/>
    <x v="0"/>
    <x v="1"/>
    <s v="Q3"/>
    <x v="2"/>
    <x v="5"/>
    <x v="0"/>
    <x v="3"/>
    <x v="7"/>
    <n v="8"/>
    <n v="104.32"/>
    <n v="0.08"/>
    <n v="28.23"/>
    <x v="788"/>
    <n v="225.84"/>
    <x v="788"/>
    <x v="788"/>
    <n v="-1.5774842041210988"/>
    <n v="831.24"/>
    <n v="-63.444799999999987"/>
    <s v="Bank Transfer"/>
    <x v="1"/>
  </r>
  <r>
    <s v="FIN-00790"/>
    <x v="555"/>
    <x v="0"/>
    <x v="1"/>
    <s v="Q3"/>
    <x v="0"/>
    <x v="5"/>
    <x v="3"/>
    <x v="2"/>
    <x v="4"/>
    <n v="45"/>
    <n v="2213.0100000000002"/>
    <n v="0.12"/>
    <n v="706.37"/>
    <x v="789"/>
    <n v="31786.65"/>
    <x v="789"/>
    <x v="789"/>
    <n v="0.580413673063503"/>
    <n v="79794.77"/>
    <n v="7840.4260000000068"/>
    <s v="Bank Transfer"/>
    <x v="0"/>
  </r>
  <r>
    <s v="FIN-00791"/>
    <x v="290"/>
    <x v="0"/>
    <x v="3"/>
    <s v="Q3"/>
    <x v="0"/>
    <x v="0"/>
    <x v="1"/>
    <x v="1"/>
    <x v="3"/>
    <n v="15"/>
    <n v="1279.1099999999999"/>
    <n v="0.1"/>
    <n v="569.95000000000005"/>
    <x v="790"/>
    <n v="8549.25"/>
    <x v="790"/>
    <x v="790"/>
    <n v="0.40361657715130039"/>
    <n v="15447.85"/>
    <n v="1820.1349999999966"/>
    <s v="Invoice"/>
    <x v="2"/>
  </r>
  <r>
    <s v="FIN-00792"/>
    <x v="78"/>
    <x v="1"/>
    <x v="4"/>
    <s v="Q1"/>
    <x v="2"/>
    <x v="0"/>
    <x v="2"/>
    <x v="2"/>
    <x v="4"/>
    <n v="17"/>
    <n v="1378.2"/>
    <n v="0"/>
    <n v="418.66"/>
    <x v="791"/>
    <n v="7117.22"/>
    <x v="791"/>
    <x v="791"/>
    <n v="0.61510281953443102"/>
    <n v="23825.07"/>
    <n v="-395.66999999999825"/>
    <s v="Digital Wallet"/>
    <x v="0"/>
  </r>
  <r>
    <s v="FIN-00793"/>
    <x v="497"/>
    <x v="0"/>
    <x v="10"/>
    <s v="Q1"/>
    <x v="2"/>
    <x v="0"/>
    <x v="1"/>
    <x v="2"/>
    <x v="8"/>
    <n v="12"/>
    <n v="2752.69"/>
    <n v="0.08"/>
    <n v="1073.46"/>
    <x v="792"/>
    <n v="12881.52"/>
    <x v="792"/>
    <x v="792"/>
    <n v="0.50446956734442794"/>
    <n v="27912.18"/>
    <n v="2477.5175999999992"/>
    <s v="Credit Card"/>
    <x v="1"/>
  </r>
  <r>
    <s v="FIN-00794"/>
    <x v="556"/>
    <x v="1"/>
    <x v="5"/>
    <s v="Q2"/>
    <x v="1"/>
    <x v="3"/>
    <x v="1"/>
    <x v="0"/>
    <x v="1"/>
    <n v="17"/>
    <n v="782.02"/>
    <n v="0.12"/>
    <n v="545.36"/>
    <x v="793"/>
    <n v="9271.1200000000008"/>
    <x v="793"/>
    <x v="793"/>
    <n v="0.11642336649896257"/>
    <n v="11358.83"/>
    <n v="340.18920000000071"/>
    <s v="Credit Card"/>
    <x v="3"/>
  </r>
  <r>
    <s v="FIN-00795"/>
    <x v="556"/>
    <x v="1"/>
    <x v="5"/>
    <s v="Q2"/>
    <x v="3"/>
    <x v="4"/>
    <x v="1"/>
    <x v="1"/>
    <x v="3"/>
    <n v="18"/>
    <n v="1195.78"/>
    <n v="0.12"/>
    <n v="552.63"/>
    <x v="794"/>
    <n v="9947.34"/>
    <x v="794"/>
    <x v="794"/>
    <n v="0.42072434948423848"/>
    <n v="20661.68"/>
    <n v="-1720.5247999999992"/>
    <s v="Credit Card"/>
    <x v="1"/>
  </r>
  <r>
    <s v="FIN-00796"/>
    <x v="25"/>
    <x v="0"/>
    <x v="8"/>
    <s v="Q4"/>
    <x v="1"/>
    <x v="1"/>
    <x v="2"/>
    <x v="2"/>
    <x v="4"/>
    <n v="12"/>
    <n v="3122.82"/>
    <n v="0.15"/>
    <n v="1003.23"/>
    <x v="795"/>
    <n v="12038.76"/>
    <x v="795"/>
    <x v="795"/>
    <n v="0.52405009499332611"/>
    <n v="35502.9"/>
    <n v="-3650.1359999999986"/>
    <s v="Bank Transfer"/>
    <x v="1"/>
  </r>
  <r>
    <s v="FIN-00797"/>
    <x v="557"/>
    <x v="2"/>
    <x v="7"/>
    <s v="Q1"/>
    <x v="0"/>
    <x v="0"/>
    <x v="2"/>
    <x v="3"/>
    <x v="7"/>
    <n v="20"/>
    <n v="119.92"/>
    <n v="0.08"/>
    <n v="33.049999999999997"/>
    <x v="796"/>
    <n v="661"/>
    <x v="796"/>
    <x v="796"/>
    <n v="6.0823157467297176E-2"/>
    <n v="2262.25"/>
    <n v="-55.721999999999753"/>
    <s v="Digital Wallet"/>
    <x v="3"/>
  </r>
  <r>
    <s v="FIN-00798"/>
    <x v="558"/>
    <x v="1"/>
    <x v="1"/>
    <s v="Q3"/>
    <x v="1"/>
    <x v="3"/>
    <x v="3"/>
    <x v="0"/>
    <x v="1"/>
    <n v="29"/>
    <n v="888.17"/>
    <n v="0.1"/>
    <n v="625.4"/>
    <x v="797"/>
    <n v="18136.599999999999"/>
    <x v="797"/>
    <x v="797"/>
    <n v="0.16072468436434181"/>
    <n v="21055.78"/>
    <n v="2125.4570000000022"/>
    <s v="Digital Wallet"/>
    <x v="1"/>
  </r>
  <r>
    <s v="FIN-00799"/>
    <x v="559"/>
    <x v="1"/>
    <x v="2"/>
    <s v="Q2"/>
    <x v="1"/>
    <x v="2"/>
    <x v="2"/>
    <x v="0"/>
    <x v="0"/>
    <n v="3"/>
    <n v="295.27999999999997"/>
    <n v="0.03"/>
    <n v="169.59"/>
    <x v="798"/>
    <n v="508.77"/>
    <x v="798"/>
    <x v="798"/>
    <n v="-0.99842935495553897"/>
    <n v="902.86"/>
    <n v="-43.595200000000091"/>
    <s v="Digital Wallet"/>
    <x v="3"/>
  </r>
  <r>
    <s v="FIN-00800"/>
    <x v="448"/>
    <x v="1"/>
    <x v="2"/>
    <s v="Q2"/>
    <x v="0"/>
    <x v="5"/>
    <x v="1"/>
    <x v="0"/>
    <x v="0"/>
    <n v="17"/>
    <n v="146.47999999999999"/>
    <n v="0.15"/>
    <n v="89.08"/>
    <x v="799"/>
    <n v="1514.36"/>
    <x v="799"/>
    <x v="799"/>
    <n v="-4.1615091116280714E-2"/>
    <n v="2067.0100000000002"/>
    <n v="49.625999999999749"/>
    <s v="Bank Transfer"/>
    <x v="3"/>
  </r>
  <r>
    <s v="FIN-00801"/>
    <x v="560"/>
    <x v="1"/>
    <x v="2"/>
    <s v="Q2"/>
    <x v="2"/>
    <x v="5"/>
    <x v="2"/>
    <x v="1"/>
    <x v="5"/>
    <n v="26"/>
    <n v="327.14"/>
    <n v="0.15"/>
    <n v="165.51"/>
    <x v="800"/>
    <n v="4303.26"/>
    <x v="800"/>
    <x v="800"/>
    <n v="5.7194437351880095E-2"/>
    <n v="7456.81"/>
    <n v="-227.01600000000144"/>
    <s v="Digital Wallet"/>
    <x v="1"/>
  </r>
  <r>
    <s v="FIN-00802"/>
    <x v="561"/>
    <x v="0"/>
    <x v="2"/>
    <s v="Q2"/>
    <x v="4"/>
    <x v="0"/>
    <x v="0"/>
    <x v="1"/>
    <x v="3"/>
    <n v="45"/>
    <n v="1426.92"/>
    <n v="0.1"/>
    <n v="686.83"/>
    <x v="801"/>
    <n v="30907.350000000002"/>
    <x v="801"/>
    <x v="801"/>
    <n v="0.42068594257925124"/>
    <n v="55299.78"/>
    <n v="2490.4800000000032"/>
    <s v="Bank Transfer"/>
    <x v="1"/>
  </r>
  <r>
    <s v="FIN-00803"/>
    <x v="544"/>
    <x v="0"/>
    <x v="1"/>
    <s v="Q3"/>
    <x v="2"/>
    <x v="0"/>
    <x v="1"/>
    <x v="3"/>
    <x v="7"/>
    <n v="17"/>
    <n v="112.07"/>
    <n v="0.15"/>
    <n v="28.99"/>
    <x v="802"/>
    <n v="492.83"/>
    <x v="802"/>
    <x v="802"/>
    <n v="-8.7753174532847464E-2"/>
    <n v="1590.92"/>
    <n v="28.491499999999633"/>
    <s v="Invoice"/>
    <x v="1"/>
  </r>
  <r>
    <s v="FIN-00804"/>
    <x v="233"/>
    <x v="2"/>
    <x v="7"/>
    <s v="Q1"/>
    <x v="4"/>
    <x v="0"/>
    <x v="1"/>
    <x v="0"/>
    <x v="1"/>
    <n v="11"/>
    <n v="787.44"/>
    <n v="0"/>
    <n v="547.71"/>
    <x v="803"/>
    <n v="6024.81"/>
    <x v="803"/>
    <x v="803"/>
    <n v="0.24219796255760898"/>
    <n v="8191.71"/>
    <n v="470.13000000000011"/>
    <s v="Digital Wallet"/>
    <x v="0"/>
  </r>
  <r>
    <s v="FIN-00805"/>
    <x v="160"/>
    <x v="1"/>
    <x v="5"/>
    <s v="Q2"/>
    <x v="2"/>
    <x v="5"/>
    <x v="3"/>
    <x v="1"/>
    <x v="3"/>
    <n v="30"/>
    <n v="1266.5"/>
    <n v="0"/>
    <n v="586.24"/>
    <x v="804"/>
    <n v="17587.2"/>
    <x v="804"/>
    <x v="804"/>
    <n v="0.46101776549545992"/>
    <n v="34975.33"/>
    <n v="3019.6699999999983"/>
    <s v="Credit Card"/>
    <x v="2"/>
  </r>
  <r>
    <s v="FIN-00806"/>
    <x v="98"/>
    <x v="0"/>
    <x v="6"/>
    <s v="Q3"/>
    <x v="1"/>
    <x v="3"/>
    <x v="1"/>
    <x v="1"/>
    <x v="2"/>
    <n v="14"/>
    <n v="642.20000000000005"/>
    <n v="0.12"/>
    <n v="277.16000000000003"/>
    <x v="805"/>
    <n v="3880.2400000000002"/>
    <x v="805"/>
    <x v="805"/>
    <n v="0.27104145854145861"/>
    <n v="7522.53"/>
    <n v="389.37400000000162"/>
    <s v="Credit Card"/>
    <x v="3"/>
  </r>
  <r>
    <s v="FIN-00807"/>
    <x v="562"/>
    <x v="2"/>
    <x v="6"/>
    <s v="Q3"/>
    <x v="0"/>
    <x v="5"/>
    <x v="3"/>
    <x v="3"/>
    <x v="7"/>
    <n v="29"/>
    <n v="121.72"/>
    <n v="0.2"/>
    <n v="32.840000000000003"/>
    <x v="806"/>
    <n v="952.36000000000013"/>
    <x v="806"/>
    <x v="806"/>
    <n v="0.19765686085645975"/>
    <n v="2724.77"/>
    <n v="99.134000000000469"/>
    <s v="Credit Card"/>
    <x v="3"/>
  </r>
  <r>
    <s v="FIN-00808"/>
    <x v="563"/>
    <x v="1"/>
    <x v="1"/>
    <s v="Q3"/>
    <x v="0"/>
    <x v="5"/>
    <x v="1"/>
    <x v="2"/>
    <x v="8"/>
    <n v="17"/>
    <n v="1761.58"/>
    <n v="0.1"/>
    <n v="601.76"/>
    <x v="807"/>
    <n v="10229.92"/>
    <x v="807"/>
    <x v="807"/>
    <n v="0.53568198246271337"/>
    <n v="29489.599999999999"/>
    <n v="-2537.4259999999958"/>
    <s v="Credit Card"/>
    <x v="1"/>
  </r>
  <r>
    <s v="FIN-00809"/>
    <x v="550"/>
    <x v="2"/>
    <x v="1"/>
    <s v="Q3"/>
    <x v="1"/>
    <x v="2"/>
    <x v="1"/>
    <x v="1"/>
    <x v="5"/>
    <n v="8"/>
    <n v="676.37"/>
    <n v="0.03"/>
    <n v="335.83"/>
    <x v="808"/>
    <n v="2686.64"/>
    <x v="808"/>
    <x v="808"/>
    <n v="0.102607933283634"/>
    <n v="5466.99"/>
    <n v="-218.35879999999997"/>
    <s v="Invoice"/>
    <x v="1"/>
  </r>
  <r>
    <s v="FIN-00810"/>
    <x v="171"/>
    <x v="0"/>
    <x v="2"/>
    <s v="Q2"/>
    <x v="4"/>
    <x v="5"/>
    <x v="1"/>
    <x v="0"/>
    <x v="0"/>
    <n v="7"/>
    <n v="310.17"/>
    <n v="0"/>
    <n v="174.82"/>
    <x v="809"/>
    <n v="1223.74"/>
    <x v="809"/>
    <x v="809"/>
    <n v="5.8345884054366526E-2"/>
    <n v="2019.32"/>
    <n v="151.87000000000012"/>
    <s v="Bank Transfer"/>
    <x v="0"/>
  </r>
  <r>
    <s v="FIN-00811"/>
    <x v="564"/>
    <x v="0"/>
    <x v="9"/>
    <s v="Q4"/>
    <x v="2"/>
    <x v="5"/>
    <x v="2"/>
    <x v="0"/>
    <x v="1"/>
    <n v="24"/>
    <n v="764.75"/>
    <n v="0.2"/>
    <n v="557.20000000000005"/>
    <x v="810"/>
    <n v="13372.800000000001"/>
    <x v="810"/>
    <x v="810"/>
    <n v="2.7868584504739851E-3"/>
    <n v="16004.83"/>
    <n v="-1321.6299999999992"/>
    <s v="Digital Wallet"/>
    <x v="1"/>
  </r>
  <r>
    <s v="FIN-00812"/>
    <x v="565"/>
    <x v="0"/>
    <x v="0"/>
    <s v="Q4"/>
    <x v="3"/>
    <x v="4"/>
    <x v="1"/>
    <x v="3"/>
    <x v="7"/>
    <n v="4"/>
    <n v="124.13"/>
    <n v="0.2"/>
    <n v="33.32"/>
    <x v="811"/>
    <n v="133.28"/>
    <x v="811"/>
    <x v="811"/>
    <n v="-2.3661030774188347"/>
    <n v="389.55"/>
    <n v="7.6659999999999968"/>
    <s v="Digital Wallet"/>
    <x v="1"/>
  </r>
  <r>
    <s v="FIN-00813"/>
    <x v="566"/>
    <x v="0"/>
    <x v="8"/>
    <s v="Q4"/>
    <x v="3"/>
    <x v="7"/>
    <x v="1"/>
    <x v="2"/>
    <x v="4"/>
    <n v="13"/>
    <n v="1999.43"/>
    <n v="0.1"/>
    <n v="677.35"/>
    <x v="812"/>
    <n v="8805.5500000000011"/>
    <x v="812"/>
    <x v="812"/>
    <n v="0.54007362183692442"/>
    <n v="25104.16"/>
    <n v="-1710.8289999999979"/>
    <s v="Digital Wallet"/>
    <x v="1"/>
  </r>
  <r>
    <s v="FIN-00814"/>
    <x v="567"/>
    <x v="0"/>
    <x v="9"/>
    <s v="Q4"/>
    <x v="4"/>
    <x v="0"/>
    <x v="1"/>
    <x v="0"/>
    <x v="1"/>
    <n v="11"/>
    <n v="489.52"/>
    <n v="0.05"/>
    <n v="333.73"/>
    <x v="813"/>
    <n v="3671.03"/>
    <x v="813"/>
    <x v="813"/>
    <n v="0.14277319604557445"/>
    <n v="5044.22"/>
    <n v="71.263999999999214"/>
    <s v="Digital Wallet"/>
    <x v="0"/>
  </r>
  <r>
    <s v="FIN-00815"/>
    <x v="568"/>
    <x v="1"/>
    <x v="7"/>
    <s v="Q1"/>
    <x v="2"/>
    <x v="5"/>
    <x v="0"/>
    <x v="2"/>
    <x v="4"/>
    <n v="34"/>
    <n v="1909.57"/>
    <n v="0.05"/>
    <n v="638.61"/>
    <x v="814"/>
    <n v="21712.74"/>
    <x v="814"/>
    <x v="814"/>
    <n v="0.58848709735780724"/>
    <n v="65817.320000000007"/>
    <n v="-4138.2090000000098"/>
    <s v="Credit Card"/>
    <x v="2"/>
  </r>
  <r>
    <s v="FIN-00816"/>
    <x v="214"/>
    <x v="0"/>
    <x v="3"/>
    <s v="Q3"/>
    <x v="1"/>
    <x v="2"/>
    <x v="1"/>
    <x v="1"/>
    <x v="5"/>
    <n v="13"/>
    <n v="312.67"/>
    <n v="0"/>
    <n v="157.61000000000001"/>
    <x v="815"/>
    <n v="2048.9300000000003"/>
    <x v="815"/>
    <x v="815"/>
    <n v="7.3609187371300403E-3"/>
    <n v="4325.0200000000004"/>
    <n v="-260.3100000000004"/>
    <s v="Credit Card"/>
    <x v="3"/>
  </r>
  <r>
    <s v="FIN-00817"/>
    <x v="130"/>
    <x v="0"/>
    <x v="5"/>
    <s v="Q2"/>
    <x v="4"/>
    <x v="5"/>
    <x v="2"/>
    <x v="0"/>
    <x v="1"/>
    <n v="10"/>
    <n v="1008.82"/>
    <n v="0.05"/>
    <n v="674.58"/>
    <x v="816"/>
    <n v="6745.8"/>
    <x v="816"/>
    <x v="816"/>
    <n v="0.20322648972901122"/>
    <n v="9384.59"/>
    <n v="199.20000000000073"/>
    <s v="Bank Transfer"/>
    <x v="2"/>
  </r>
  <r>
    <s v="FIN-00818"/>
    <x v="569"/>
    <x v="1"/>
    <x v="7"/>
    <s v="Q1"/>
    <x v="0"/>
    <x v="0"/>
    <x v="2"/>
    <x v="3"/>
    <x v="6"/>
    <n v="12"/>
    <n v="320.63"/>
    <n v="0"/>
    <n v="91.19"/>
    <x v="817"/>
    <n v="1094.28"/>
    <x v="817"/>
    <x v="817"/>
    <n v="0.33951907182733987"/>
    <n v="3417.04"/>
    <n v="430.52"/>
    <s v="Credit Card"/>
    <x v="3"/>
  </r>
  <r>
    <s v="FIN-00819"/>
    <x v="148"/>
    <x v="0"/>
    <x v="4"/>
    <s v="Q1"/>
    <x v="3"/>
    <x v="7"/>
    <x v="0"/>
    <x v="2"/>
    <x v="4"/>
    <n v="40"/>
    <n v="1376.01"/>
    <n v="0.1"/>
    <n v="465.54"/>
    <x v="818"/>
    <n v="18621.600000000002"/>
    <x v="818"/>
    <x v="818"/>
    <n v="0.55711622735299882"/>
    <n v="43767.26"/>
    <n v="5769.0999999999985"/>
    <s v="Bank Transfer"/>
    <x v="0"/>
  </r>
  <r>
    <s v="FIN-00820"/>
    <x v="544"/>
    <x v="0"/>
    <x v="1"/>
    <s v="Q3"/>
    <x v="3"/>
    <x v="7"/>
    <x v="0"/>
    <x v="2"/>
    <x v="8"/>
    <n v="55"/>
    <n v="1707.79"/>
    <n v="0"/>
    <n v="613.09"/>
    <x v="819"/>
    <n v="33719.950000000004"/>
    <x v="819"/>
    <x v="819"/>
    <n v="0.61229073832262737"/>
    <n v="88614.43"/>
    <n v="5314.0200000000041"/>
    <s v="Digital Wallet"/>
    <x v="1"/>
  </r>
  <r>
    <s v="FIN-00821"/>
    <x v="190"/>
    <x v="0"/>
    <x v="10"/>
    <s v="Q1"/>
    <x v="0"/>
    <x v="0"/>
    <x v="3"/>
    <x v="2"/>
    <x v="8"/>
    <n v="80"/>
    <n v="1440.4"/>
    <n v="0.08"/>
    <n v="524.01"/>
    <x v="820"/>
    <n v="41920.800000000003"/>
    <x v="820"/>
    <x v="820"/>
    <n v="0.55389278944254616"/>
    <n v="111803.24"/>
    <n v="-5789.8000000000029"/>
    <s v="Invoice"/>
    <x v="3"/>
  </r>
  <r>
    <s v="FIN-00822"/>
    <x v="570"/>
    <x v="2"/>
    <x v="4"/>
    <s v="Q1"/>
    <x v="0"/>
    <x v="5"/>
    <x v="1"/>
    <x v="1"/>
    <x v="2"/>
    <n v="15"/>
    <n v="1039.8399999999999"/>
    <n v="0.05"/>
    <n v="462.04"/>
    <x v="821"/>
    <n v="6930.6"/>
    <x v="821"/>
    <x v="821"/>
    <n v="0.42034806974352312"/>
    <n v="14221.82"/>
    <n v="595.89999999999782"/>
    <s v="Credit Card"/>
    <x v="0"/>
  </r>
  <r>
    <s v="FIN-00823"/>
    <x v="160"/>
    <x v="1"/>
    <x v="5"/>
    <s v="Q2"/>
    <x v="4"/>
    <x v="5"/>
    <x v="2"/>
    <x v="1"/>
    <x v="3"/>
    <n v="29"/>
    <n v="1082.24"/>
    <n v="0.08"/>
    <n v="511.15"/>
    <x v="822"/>
    <n v="14823.349999999999"/>
    <x v="822"/>
    <x v="822"/>
    <n v="0.41792564225722745"/>
    <n v="27019.96"/>
    <n v="1854.2031999999999"/>
    <s v="Digital Wallet"/>
    <x v="0"/>
  </r>
  <r>
    <s v="FIN-00824"/>
    <x v="571"/>
    <x v="1"/>
    <x v="8"/>
    <s v="Q4"/>
    <x v="2"/>
    <x v="0"/>
    <x v="1"/>
    <x v="3"/>
    <x v="6"/>
    <n v="7"/>
    <n v="370.67"/>
    <n v="0.12"/>
    <n v="107.46"/>
    <x v="823"/>
    <n v="752.21999999999991"/>
    <x v="823"/>
    <x v="823"/>
    <n v="0.22080812596635307"/>
    <n v="2180.86"/>
    <n v="102.46720000000005"/>
    <s v="Bank Transfer"/>
    <x v="1"/>
  </r>
  <r>
    <s v="FIN-00825"/>
    <x v="27"/>
    <x v="0"/>
    <x v="9"/>
    <s v="Q4"/>
    <x v="3"/>
    <x v="4"/>
    <x v="2"/>
    <x v="1"/>
    <x v="3"/>
    <n v="5"/>
    <n v="1097.99"/>
    <n v="0.05"/>
    <n v="533.66"/>
    <x v="824"/>
    <n v="2668.2999999999997"/>
    <x v="824"/>
    <x v="824"/>
    <n v="0.22743807943797778"/>
    <n v="5526.06"/>
    <n v="-310.60750000000098"/>
    <s v="Bank Transfer"/>
    <x v="0"/>
  </r>
  <r>
    <s v="FIN-00826"/>
    <x v="572"/>
    <x v="2"/>
    <x v="5"/>
    <s v="Q2"/>
    <x v="0"/>
    <x v="0"/>
    <x v="3"/>
    <x v="3"/>
    <x v="6"/>
    <n v="79"/>
    <n v="531.77"/>
    <n v="0.08"/>
    <n v="161.01"/>
    <x v="825"/>
    <n v="12719.789999999999"/>
    <x v="825"/>
    <x v="825"/>
    <n v="0.61945940623482854"/>
    <n v="37715.949999999997"/>
    <n v="933.09360000000743"/>
    <s v="Invoice"/>
    <x v="0"/>
  </r>
  <r>
    <s v="FIN-00827"/>
    <x v="573"/>
    <x v="1"/>
    <x v="0"/>
    <s v="Q4"/>
    <x v="2"/>
    <x v="5"/>
    <x v="2"/>
    <x v="2"/>
    <x v="4"/>
    <n v="19"/>
    <n v="1525.49"/>
    <n v="0.1"/>
    <n v="505.9"/>
    <x v="826"/>
    <n v="9612.1"/>
    <x v="826"/>
    <x v="826"/>
    <n v="0.49982172346962134"/>
    <n v="25279.85"/>
    <n v="806.02900000000227"/>
    <s v="Invoice"/>
    <x v="1"/>
  </r>
  <r>
    <s v="FIN-00828"/>
    <x v="258"/>
    <x v="1"/>
    <x v="1"/>
    <s v="Q3"/>
    <x v="2"/>
    <x v="0"/>
    <x v="1"/>
    <x v="3"/>
    <x v="6"/>
    <n v="6"/>
    <n v="392.96"/>
    <n v="0.03"/>
    <n v="104.31"/>
    <x v="827"/>
    <n v="625.86"/>
    <x v="827"/>
    <x v="827"/>
    <n v="0.12453599152646701"/>
    <n v="2183.75"/>
    <n v="103.27719999999954"/>
    <s v="Bank Transfer"/>
    <x v="0"/>
  </r>
  <r>
    <s v="FIN-00829"/>
    <x v="96"/>
    <x v="1"/>
    <x v="11"/>
    <s v="Q2"/>
    <x v="1"/>
    <x v="2"/>
    <x v="1"/>
    <x v="1"/>
    <x v="5"/>
    <n v="6"/>
    <n v="581.22"/>
    <n v="0"/>
    <n v="283.55"/>
    <x v="828"/>
    <n v="1701.3000000000002"/>
    <x v="828"/>
    <x v="828"/>
    <n v="-4.7239714164458671E-2"/>
    <n v="3357.56"/>
    <n v="129.76000000000022"/>
    <s v="Credit Card"/>
    <x v="2"/>
  </r>
  <r>
    <s v="FIN-00830"/>
    <x v="33"/>
    <x v="1"/>
    <x v="0"/>
    <s v="Q4"/>
    <x v="2"/>
    <x v="5"/>
    <x v="2"/>
    <x v="2"/>
    <x v="8"/>
    <n v="15"/>
    <n v="2086.5500000000002"/>
    <n v="0.15"/>
    <n v="756.67"/>
    <x v="829"/>
    <n v="11350.05"/>
    <x v="829"/>
    <x v="829"/>
    <n v="0.46816759629015159"/>
    <n v="24704.58"/>
    <n v="1898.932499999999"/>
    <s v="Bank Transfer"/>
    <x v="0"/>
  </r>
  <r>
    <s v="FIN-00831"/>
    <x v="306"/>
    <x v="1"/>
    <x v="1"/>
    <s v="Q3"/>
    <x v="2"/>
    <x v="0"/>
    <x v="1"/>
    <x v="1"/>
    <x v="3"/>
    <n v="13"/>
    <n v="1357.82"/>
    <n v="0.05"/>
    <n v="644.98"/>
    <x v="830"/>
    <n v="8384.74"/>
    <x v="830"/>
    <x v="830"/>
    <n v="0.4047537619393124"/>
    <n v="15872.55"/>
    <n v="896.52699999999822"/>
    <s v="Digital Wallet"/>
    <x v="0"/>
  </r>
  <r>
    <s v="FIN-00832"/>
    <x v="16"/>
    <x v="1"/>
    <x v="4"/>
    <s v="Q1"/>
    <x v="4"/>
    <x v="0"/>
    <x v="1"/>
    <x v="0"/>
    <x v="0"/>
    <n v="1"/>
    <n v="152.96"/>
    <n v="0.05"/>
    <n v="92.93"/>
    <x v="831"/>
    <n v="92.93"/>
    <x v="831"/>
    <x v="831"/>
    <n v="-3.0569257872715254"/>
    <n v="145.72"/>
    <n v="-0.40799999999998704"/>
    <s v="Digital Wallet"/>
    <x v="1"/>
  </r>
  <r>
    <s v="FIN-00833"/>
    <x v="574"/>
    <x v="0"/>
    <x v="11"/>
    <s v="Q2"/>
    <x v="2"/>
    <x v="5"/>
    <x v="2"/>
    <x v="1"/>
    <x v="3"/>
    <n v="15"/>
    <n v="1192.0999999999999"/>
    <n v="0.12"/>
    <n v="575.99"/>
    <x v="832"/>
    <n v="8639.85"/>
    <x v="832"/>
    <x v="832"/>
    <n v="0.3455857119979257"/>
    <n v="17014.650000000001"/>
    <n v="-1278.9300000000021"/>
    <s v="Invoice"/>
    <x v="1"/>
  </r>
  <r>
    <s v="FIN-00834"/>
    <x v="575"/>
    <x v="2"/>
    <x v="5"/>
    <s v="Q2"/>
    <x v="1"/>
    <x v="3"/>
    <x v="3"/>
    <x v="2"/>
    <x v="4"/>
    <n v="83"/>
    <n v="3131.72"/>
    <n v="0.08"/>
    <n v="1076.8900000000001"/>
    <x v="833"/>
    <n v="89381.87000000001"/>
    <x v="833"/>
    <x v="833"/>
    <n v="0.61349301993732319"/>
    <n v="217342.5"/>
    <n v="21795.639200000005"/>
    <s v="Digital Wallet"/>
    <x v="3"/>
  </r>
  <r>
    <s v="FIN-00835"/>
    <x v="259"/>
    <x v="1"/>
    <x v="6"/>
    <s v="Q3"/>
    <x v="0"/>
    <x v="5"/>
    <x v="0"/>
    <x v="2"/>
    <x v="8"/>
    <n v="43"/>
    <n v="1306.18"/>
    <n v="0.15"/>
    <n v="493.96"/>
    <x v="834"/>
    <n v="21240.28"/>
    <x v="834"/>
    <x v="834"/>
    <n v="0.49931399461664711"/>
    <n v="46299.55"/>
    <n v="1441.3289999999979"/>
    <s v="Credit Card"/>
    <x v="0"/>
  </r>
  <r>
    <s v="FIN-00836"/>
    <x v="576"/>
    <x v="0"/>
    <x v="4"/>
    <s v="Q1"/>
    <x v="1"/>
    <x v="3"/>
    <x v="1"/>
    <x v="2"/>
    <x v="8"/>
    <n v="12"/>
    <n v="1078.81"/>
    <n v="0.15"/>
    <n v="398.21"/>
    <x v="835"/>
    <n v="4778.5199999999995"/>
    <x v="835"/>
    <x v="835"/>
    <n v="0.45750228419803884"/>
    <n v="10404.450000000001"/>
    <n v="599.41199999999844"/>
    <s v="Invoice"/>
    <x v="3"/>
  </r>
  <r>
    <s v="FIN-00837"/>
    <x v="577"/>
    <x v="0"/>
    <x v="7"/>
    <s v="Q1"/>
    <x v="0"/>
    <x v="5"/>
    <x v="1"/>
    <x v="1"/>
    <x v="5"/>
    <n v="16"/>
    <n v="794"/>
    <n v="0.2"/>
    <n v="396.85"/>
    <x v="836"/>
    <n v="6349.6"/>
    <x v="836"/>
    <x v="836"/>
    <n v="0.23027983312342568"/>
    <n v="10098.44"/>
    <n v="64.760000000000218"/>
    <s v="Credit Card"/>
    <x v="0"/>
  </r>
  <r>
    <s v="FIN-00838"/>
    <x v="578"/>
    <x v="1"/>
    <x v="4"/>
    <s v="Q1"/>
    <x v="1"/>
    <x v="1"/>
    <x v="1"/>
    <x v="0"/>
    <x v="0"/>
    <n v="4"/>
    <n v="136.56"/>
    <n v="0"/>
    <n v="80.510000000000005"/>
    <x v="837"/>
    <n v="322.04000000000002"/>
    <x v="837"/>
    <x v="837"/>
    <n v="-0.51056312243702395"/>
    <n v="493.47"/>
    <n v="52.769999999999982"/>
    <s v="Invoice"/>
    <x v="2"/>
  </r>
  <r>
    <s v="FIN-00839"/>
    <x v="334"/>
    <x v="1"/>
    <x v="6"/>
    <s v="Q3"/>
    <x v="1"/>
    <x v="1"/>
    <x v="1"/>
    <x v="2"/>
    <x v="4"/>
    <n v="12"/>
    <n v="3283.17"/>
    <n v="0.08"/>
    <n v="1106.1600000000001"/>
    <x v="838"/>
    <n v="13273.920000000002"/>
    <x v="838"/>
    <x v="838"/>
    <n v="0.58348568035143489"/>
    <n v="39184.019999999997"/>
    <n v="-2937.8231999999916"/>
    <s v="Credit Card"/>
    <x v="0"/>
  </r>
  <r>
    <s v="FIN-00840"/>
    <x v="246"/>
    <x v="2"/>
    <x v="11"/>
    <s v="Q2"/>
    <x v="1"/>
    <x v="3"/>
    <x v="0"/>
    <x v="1"/>
    <x v="3"/>
    <n v="25"/>
    <n v="1110.3800000000001"/>
    <n v="0.1"/>
    <n v="548.46"/>
    <x v="839"/>
    <n v="13711.5"/>
    <x v="839"/>
    <x v="839"/>
    <n v="0.35213250318709716"/>
    <n v="25794.81"/>
    <n v="-811.2599999999984"/>
    <s v="Credit Card"/>
    <x v="1"/>
  </r>
  <r>
    <s v="FIN-00841"/>
    <x v="251"/>
    <x v="0"/>
    <x v="6"/>
    <s v="Q3"/>
    <x v="2"/>
    <x v="0"/>
    <x v="1"/>
    <x v="1"/>
    <x v="5"/>
    <n v="3"/>
    <n v="858.16"/>
    <n v="0"/>
    <n v="401.47"/>
    <x v="840"/>
    <n v="1204.4100000000001"/>
    <x v="840"/>
    <x v="840"/>
    <n v="-0.15297458127466523"/>
    <n v="2380.2600000000002"/>
    <n v="194.2199999999998"/>
    <s v="Credit Card"/>
    <x v="3"/>
  </r>
  <r>
    <s v="FIN-00842"/>
    <x v="579"/>
    <x v="2"/>
    <x v="10"/>
    <s v="Q1"/>
    <x v="0"/>
    <x v="0"/>
    <x v="2"/>
    <x v="3"/>
    <x v="6"/>
    <n v="10"/>
    <n v="644.74"/>
    <n v="0.05"/>
    <n v="193.67"/>
    <x v="841"/>
    <n v="1936.6999999999998"/>
    <x v="841"/>
    <x v="841"/>
    <n v="0.40492209834074283"/>
    <n v="6660.97"/>
    <n v="-535.94000000000051"/>
    <s v="Bank Transfer"/>
    <x v="1"/>
  </r>
  <r>
    <s v="FIN-00843"/>
    <x v="580"/>
    <x v="0"/>
    <x v="4"/>
    <s v="Q1"/>
    <x v="2"/>
    <x v="0"/>
    <x v="1"/>
    <x v="2"/>
    <x v="8"/>
    <n v="7"/>
    <n v="1329.32"/>
    <n v="0.05"/>
    <n v="472.81"/>
    <x v="842"/>
    <n v="3309.67"/>
    <x v="842"/>
    <x v="842"/>
    <n v="0.3137878849924739"/>
    <n v="8329.42"/>
    <n v="510.55799999999908"/>
    <s v="Digital Wallet"/>
    <x v="0"/>
  </r>
  <r>
    <s v="FIN-00844"/>
    <x v="323"/>
    <x v="0"/>
    <x v="2"/>
    <s v="Q2"/>
    <x v="2"/>
    <x v="5"/>
    <x v="1"/>
    <x v="3"/>
    <x v="6"/>
    <n v="13"/>
    <n v="266.52999999999997"/>
    <n v="0.03"/>
    <n v="77.12"/>
    <x v="843"/>
    <n v="1002.5600000000001"/>
    <x v="843"/>
    <x v="843"/>
    <n v="0.28814627726686126"/>
    <n v="3307.59"/>
    <n v="53.353299999999308"/>
    <s v="Invoice"/>
    <x v="0"/>
  </r>
  <r>
    <s v="FIN-00845"/>
    <x v="581"/>
    <x v="0"/>
    <x v="9"/>
    <s v="Q4"/>
    <x v="1"/>
    <x v="1"/>
    <x v="0"/>
    <x v="2"/>
    <x v="4"/>
    <n v="21"/>
    <n v="2380.5300000000002"/>
    <n v="0.05"/>
    <n v="777.79"/>
    <x v="844"/>
    <n v="16333.59"/>
    <x v="844"/>
    <x v="844"/>
    <n v="0.60979835717593145"/>
    <n v="43106.75"/>
    <n v="4384.8234999999986"/>
    <s v="Bank Transfer"/>
    <x v="1"/>
  </r>
  <r>
    <s v="FIN-00846"/>
    <x v="467"/>
    <x v="0"/>
    <x v="11"/>
    <s v="Q2"/>
    <x v="1"/>
    <x v="2"/>
    <x v="1"/>
    <x v="3"/>
    <x v="6"/>
    <n v="4"/>
    <n v="395.07"/>
    <n v="0.1"/>
    <n v="118.41"/>
    <x v="845"/>
    <n v="473.64"/>
    <x v="845"/>
    <x v="845"/>
    <n v="0.25115942884945847"/>
    <n v="1395.43"/>
    <n v="26.821999999999889"/>
    <s v="Invoice"/>
    <x v="1"/>
  </r>
  <r>
    <s v="FIN-00847"/>
    <x v="308"/>
    <x v="2"/>
    <x v="6"/>
    <s v="Q3"/>
    <x v="0"/>
    <x v="0"/>
    <x v="3"/>
    <x v="2"/>
    <x v="4"/>
    <n v="35"/>
    <n v="2273.73"/>
    <n v="0.12"/>
    <n v="758.38"/>
    <x v="846"/>
    <n v="26543.3"/>
    <x v="846"/>
    <x v="846"/>
    <n v="0.56110035680829051"/>
    <n v="71603.63"/>
    <n v="-1572.7459999999992"/>
    <s v="Digital Wallet"/>
    <x v="3"/>
  </r>
  <r>
    <s v="FIN-00848"/>
    <x v="582"/>
    <x v="0"/>
    <x v="11"/>
    <s v="Q2"/>
    <x v="4"/>
    <x v="5"/>
    <x v="0"/>
    <x v="2"/>
    <x v="8"/>
    <n v="27"/>
    <n v="2189.2600000000002"/>
    <n v="0"/>
    <n v="849.42"/>
    <x v="847"/>
    <n v="22934.34"/>
    <x v="847"/>
    <x v="847"/>
    <n v="0.56481879045210948"/>
    <n v="65277.62"/>
    <n v="-6167.5999999999985"/>
    <s v="Credit Card"/>
    <x v="1"/>
  </r>
  <r>
    <s v="FIN-00849"/>
    <x v="583"/>
    <x v="2"/>
    <x v="10"/>
    <s v="Q1"/>
    <x v="2"/>
    <x v="5"/>
    <x v="2"/>
    <x v="0"/>
    <x v="0"/>
    <n v="22"/>
    <n v="304.47000000000003"/>
    <n v="0.2"/>
    <n v="195.28"/>
    <x v="848"/>
    <n v="4296.16"/>
    <x v="848"/>
    <x v="848"/>
    <n v="5.8723877856304799E-2"/>
    <n v="5966.25"/>
    <n v="-607.57799999999952"/>
    <s v="Bank Transfer"/>
    <x v="0"/>
  </r>
  <r>
    <s v="FIN-00850"/>
    <x v="76"/>
    <x v="1"/>
    <x v="9"/>
    <s v="Q4"/>
    <x v="0"/>
    <x v="0"/>
    <x v="1"/>
    <x v="0"/>
    <x v="1"/>
    <n v="6"/>
    <n v="748.16"/>
    <n v="0.08"/>
    <n v="518.42999999999995"/>
    <x v="849"/>
    <n v="3110.58"/>
    <x v="849"/>
    <x v="849"/>
    <n v="0.10354465757925151"/>
    <n v="3804.81"/>
    <n v="325.03320000000031"/>
    <s v="Invoice"/>
    <x v="0"/>
  </r>
  <r>
    <s v="FIN-00851"/>
    <x v="430"/>
    <x v="1"/>
    <x v="1"/>
    <s v="Q3"/>
    <x v="4"/>
    <x v="5"/>
    <x v="1"/>
    <x v="0"/>
    <x v="0"/>
    <n v="12"/>
    <n v="256.94"/>
    <n v="0"/>
    <n v="142.93"/>
    <x v="850"/>
    <n v="1715.16"/>
    <x v="850"/>
    <x v="850"/>
    <n v="0.27273877169767252"/>
    <n v="3120.15"/>
    <n v="-36.870000000000346"/>
    <s v="Digital Wallet"/>
    <x v="3"/>
  </r>
  <r>
    <s v="FIN-00852"/>
    <x v="506"/>
    <x v="2"/>
    <x v="6"/>
    <s v="Q3"/>
    <x v="3"/>
    <x v="4"/>
    <x v="1"/>
    <x v="3"/>
    <x v="6"/>
    <n v="4"/>
    <n v="593.38"/>
    <n v="0.08"/>
    <n v="170.65"/>
    <x v="851"/>
    <n v="682.6"/>
    <x v="851"/>
    <x v="851"/>
    <n v="7.257538610788325E-2"/>
    <n v="2131.17"/>
    <n v="52.468400000000202"/>
    <s v="Invoice"/>
    <x v="2"/>
  </r>
  <r>
    <s v="FIN-00853"/>
    <x v="584"/>
    <x v="2"/>
    <x v="11"/>
    <s v="Q2"/>
    <x v="3"/>
    <x v="4"/>
    <x v="2"/>
    <x v="1"/>
    <x v="2"/>
    <n v="26"/>
    <n v="841.82"/>
    <n v="0.2"/>
    <n v="350.17"/>
    <x v="852"/>
    <n v="9104.42"/>
    <x v="852"/>
    <x v="852"/>
    <n v="0.33872443040079825"/>
    <n v="16157.37"/>
    <n v="1352.485999999999"/>
    <s v="Bank Transfer"/>
    <x v="1"/>
  </r>
  <r>
    <s v="FIN-00854"/>
    <x v="345"/>
    <x v="1"/>
    <x v="9"/>
    <s v="Q4"/>
    <x v="1"/>
    <x v="3"/>
    <x v="2"/>
    <x v="3"/>
    <x v="6"/>
    <n v="7"/>
    <n v="540.51"/>
    <n v="0.08"/>
    <n v="143.07"/>
    <x v="853"/>
    <n v="1001.49"/>
    <x v="853"/>
    <x v="853"/>
    <n v="0.41041420393047245"/>
    <n v="3140.75"/>
    <n v="340.13439999999991"/>
    <s v="Digital Wallet"/>
    <x v="3"/>
  </r>
  <r>
    <s v="FIN-00855"/>
    <x v="585"/>
    <x v="0"/>
    <x v="10"/>
    <s v="Q1"/>
    <x v="4"/>
    <x v="5"/>
    <x v="1"/>
    <x v="3"/>
    <x v="6"/>
    <n v="14"/>
    <n v="367.46"/>
    <n v="0.03"/>
    <n v="104.17"/>
    <x v="854"/>
    <n v="1458.38"/>
    <x v="854"/>
    <x v="854"/>
    <n v="0.50653761558770638"/>
    <n v="4518.76"/>
    <n v="471.34679999999935"/>
    <s v="Credit Card"/>
    <x v="1"/>
  </r>
  <r>
    <s v="FIN-00856"/>
    <x v="106"/>
    <x v="2"/>
    <x v="4"/>
    <s v="Q1"/>
    <x v="0"/>
    <x v="5"/>
    <x v="0"/>
    <x v="1"/>
    <x v="3"/>
    <n v="44"/>
    <n v="1023.32"/>
    <n v="0.08"/>
    <n v="505.31"/>
    <x v="855"/>
    <n v="22233.64"/>
    <x v="855"/>
    <x v="855"/>
    <n v="0.42452482418305515"/>
    <n v="42953.21"/>
    <n v="-1529.2163999999975"/>
    <s v="Digital Wallet"/>
    <x v="1"/>
  </r>
  <r>
    <s v="FIN-00857"/>
    <x v="568"/>
    <x v="1"/>
    <x v="7"/>
    <s v="Q1"/>
    <x v="2"/>
    <x v="5"/>
    <x v="1"/>
    <x v="1"/>
    <x v="5"/>
    <n v="15"/>
    <n v="784.28"/>
    <n v="0.08"/>
    <n v="389.15"/>
    <x v="856"/>
    <n v="5837.25"/>
    <x v="856"/>
    <x v="856"/>
    <n v="0.2996567330656088"/>
    <n v="11717.05"/>
    <n v="-893.98599999999897"/>
    <s v="Invoice"/>
    <x v="0"/>
  </r>
  <r>
    <s v="FIN-00858"/>
    <x v="515"/>
    <x v="1"/>
    <x v="6"/>
    <s v="Q3"/>
    <x v="3"/>
    <x v="4"/>
    <x v="0"/>
    <x v="1"/>
    <x v="3"/>
    <n v="53"/>
    <n v="804.87"/>
    <n v="0.1"/>
    <n v="356.81"/>
    <x v="857"/>
    <n v="18910.93"/>
    <x v="857"/>
    <x v="857"/>
    <n v="0.41998524235289997"/>
    <n v="40489.699999999997"/>
    <n v="-2097.400999999998"/>
    <s v="Digital Wallet"/>
    <x v="1"/>
  </r>
  <r>
    <s v="FIN-00859"/>
    <x v="586"/>
    <x v="0"/>
    <x v="11"/>
    <s v="Q2"/>
    <x v="2"/>
    <x v="0"/>
    <x v="1"/>
    <x v="3"/>
    <x v="7"/>
    <n v="12"/>
    <n v="191.78"/>
    <n v="0.05"/>
    <n v="48.19"/>
    <x v="858"/>
    <n v="578.28"/>
    <x v="858"/>
    <x v="858"/>
    <n v="0.35820100883139122"/>
    <n v="2353.7600000000002"/>
    <n v="-167.4680000000003"/>
    <s v="Invoice"/>
    <x v="0"/>
  </r>
  <r>
    <s v="FIN-00860"/>
    <x v="291"/>
    <x v="1"/>
    <x v="9"/>
    <s v="Q4"/>
    <x v="3"/>
    <x v="7"/>
    <x v="2"/>
    <x v="2"/>
    <x v="4"/>
    <n v="14"/>
    <n v="2570.29"/>
    <n v="0.12"/>
    <n v="825.58"/>
    <x v="859"/>
    <n v="11558.12"/>
    <x v="859"/>
    <x v="859"/>
    <n v="0.562522519440805"/>
    <n v="29197.8"/>
    <n v="2468.1728000000003"/>
    <s v="Credit Card"/>
    <x v="0"/>
  </r>
  <r>
    <s v="FIN-00861"/>
    <x v="587"/>
    <x v="1"/>
    <x v="2"/>
    <s v="Q2"/>
    <x v="3"/>
    <x v="6"/>
    <x v="3"/>
    <x v="2"/>
    <x v="8"/>
    <n v="43"/>
    <n v="2209.08"/>
    <n v="0.15"/>
    <n v="833.78"/>
    <x v="860"/>
    <n v="35852.54"/>
    <x v="860"/>
    <x v="860"/>
    <n v="0.49178291303964528"/>
    <n v="86952.26"/>
    <n v="-6210.3859999999986"/>
    <s v="Digital Wallet"/>
    <x v="0"/>
  </r>
  <r>
    <s v="FIN-00862"/>
    <x v="588"/>
    <x v="1"/>
    <x v="8"/>
    <s v="Q4"/>
    <x v="2"/>
    <x v="0"/>
    <x v="1"/>
    <x v="1"/>
    <x v="2"/>
    <n v="3"/>
    <n v="858.84"/>
    <n v="0.05"/>
    <n v="366.63"/>
    <x v="861"/>
    <n v="1099.8899999999999"/>
    <x v="861"/>
    <x v="861"/>
    <n v="4.2241391285021739E-2"/>
    <n v="2389.38"/>
    <n v="58.313999999999851"/>
    <s v="Bank Transfer"/>
    <x v="2"/>
  </r>
  <r>
    <s v="FIN-00863"/>
    <x v="589"/>
    <x v="1"/>
    <x v="3"/>
    <s v="Q3"/>
    <x v="0"/>
    <x v="5"/>
    <x v="3"/>
    <x v="0"/>
    <x v="1"/>
    <n v="77"/>
    <n v="1096.7"/>
    <n v="0.08"/>
    <n v="772.04"/>
    <x v="862"/>
    <n v="59447.079999999994"/>
    <x v="862"/>
    <x v="862"/>
    <n v="0.21221546678946568"/>
    <n v="69277.89"/>
    <n v="8412.3380000000179"/>
    <s v="Digital Wallet"/>
    <x v="0"/>
  </r>
  <r>
    <s v="FIN-00864"/>
    <x v="151"/>
    <x v="2"/>
    <x v="1"/>
    <s v="Q3"/>
    <x v="3"/>
    <x v="6"/>
    <x v="0"/>
    <x v="0"/>
    <x v="1"/>
    <n v="10"/>
    <n v="776.02"/>
    <n v="0.1"/>
    <n v="581.32000000000005"/>
    <x v="863"/>
    <n v="5813.2000000000007"/>
    <x v="863"/>
    <x v="863"/>
    <n v="-6.3782720376622665E-2"/>
    <n v="6603.14"/>
    <n v="381.03999999999996"/>
    <s v="Digital Wallet"/>
    <x v="0"/>
  </r>
  <r>
    <s v="FIN-00865"/>
    <x v="590"/>
    <x v="2"/>
    <x v="10"/>
    <s v="Q1"/>
    <x v="3"/>
    <x v="4"/>
    <x v="1"/>
    <x v="2"/>
    <x v="8"/>
    <n v="11"/>
    <n v="2038.25"/>
    <n v="0"/>
    <n v="745.02"/>
    <x v="864"/>
    <n v="8195.2199999999993"/>
    <x v="864"/>
    <x v="864"/>
    <n v="0.53106787239499131"/>
    <n v="20919.77"/>
    <n v="1500.9799999999996"/>
    <s v="Invoice"/>
    <x v="3"/>
  </r>
  <r>
    <s v="FIN-00866"/>
    <x v="591"/>
    <x v="0"/>
    <x v="3"/>
    <s v="Q3"/>
    <x v="3"/>
    <x v="4"/>
    <x v="2"/>
    <x v="2"/>
    <x v="8"/>
    <n v="20"/>
    <n v="1803.65"/>
    <n v="0"/>
    <n v="652.82000000000005"/>
    <x v="865"/>
    <n v="13056.400000000001"/>
    <x v="865"/>
    <x v="865"/>
    <n v="0.57726998031768917"/>
    <n v="35591.5"/>
    <n v="481.5"/>
    <s v="Digital Wallet"/>
    <x v="2"/>
  </r>
  <r>
    <s v="FIN-00867"/>
    <x v="525"/>
    <x v="0"/>
    <x v="2"/>
    <s v="Q2"/>
    <x v="4"/>
    <x v="0"/>
    <x v="0"/>
    <x v="2"/>
    <x v="8"/>
    <n v="44"/>
    <n v="961.31"/>
    <n v="0.2"/>
    <n v="360.32"/>
    <x v="866"/>
    <n v="15854.08"/>
    <x v="866"/>
    <x v="866"/>
    <n v="0.42086278336096289"/>
    <n v="32581.759999999998"/>
    <n v="1256.3520000000026"/>
    <s v="Bank Transfer"/>
    <x v="3"/>
  </r>
  <r>
    <s v="FIN-00868"/>
    <x v="592"/>
    <x v="0"/>
    <x v="5"/>
    <s v="Q2"/>
    <x v="2"/>
    <x v="5"/>
    <x v="1"/>
    <x v="2"/>
    <x v="8"/>
    <n v="1"/>
    <n v="2181.5500000000002"/>
    <n v="0.03"/>
    <n v="813.2"/>
    <x v="867"/>
    <n v="813.2"/>
    <x v="867"/>
    <x v="867"/>
    <n v="-0.41510564109931286"/>
    <n v="2149.06"/>
    <n v="-32.956499999999778"/>
    <s v="Digital Wallet"/>
    <x v="2"/>
  </r>
  <r>
    <s v="FIN-00869"/>
    <x v="593"/>
    <x v="1"/>
    <x v="4"/>
    <s v="Q1"/>
    <x v="2"/>
    <x v="5"/>
    <x v="3"/>
    <x v="3"/>
    <x v="6"/>
    <n v="27"/>
    <n v="420.29"/>
    <n v="0"/>
    <n v="113.7"/>
    <x v="868"/>
    <n v="3069.9"/>
    <x v="868"/>
    <x v="868"/>
    <n v="0.49289159248948916"/>
    <n v="11540.5"/>
    <n v="-192.67000000000007"/>
    <s v="Bank Transfer"/>
    <x v="2"/>
  </r>
  <r>
    <s v="FIN-00870"/>
    <x v="244"/>
    <x v="2"/>
    <x v="7"/>
    <s v="Q1"/>
    <x v="3"/>
    <x v="4"/>
    <x v="2"/>
    <x v="0"/>
    <x v="1"/>
    <n v="11"/>
    <n v="1035.3"/>
    <n v="0.05"/>
    <n v="727.07"/>
    <x v="869"/>
    <n v="7997.77"/>
    <x v="869"/>
    <x v="869"/>
    <n v="0.19860503184940023"/>
    <n v="11817.92"/>
    <n v="-999.03500000000167"/>
    <s v="Invoice"/>
    <x v="1"/>
  </r>
  <r>
    <s v="FIN-00871"/>
    <x v="594"/>
    <x v="0"/>
    <x v="5"/>
    <s v="Q2"/>
    <x v="3"/>
    <x v="7"/>
    <x v="0"/>
    <x v="3"/>
    <x v="7"/>
    <n v="36"/>
    <n v="171.57"/>
    <n v="0.03"/>
    <n v="45.93"/>
    <x v="870"/>
    <n v="1653.48"/>
    <x v="870"/>
    <x v="870"/>
    <n v="0.450903558210906"/>
    <n v="5277.08"/>
    <n v="714.14439999999922"/>
    <s v="Invoice"/>
    <x v="3"/>
  </r>
  <r>
    <s v="FIN-00872"/>
    <x v="420"/>
    <x v="0"/>
    <x v="8"/>
    <s v="Q4"/>
    <x v="4"/>
    <x v="0"/>
    <x v="2"/>
    <x v="3"/>
    <x v="7"/>
    <n v="23"/>
    <n v="202.57"/>
    <n v="0"/>
    <n v="50.19"/>
    <x v="871"/>
    <n v="1154.3699999999999"/>
    <x v="871"/>
    <x v="871"/>
    <n v="0.45892455855302838"/>
    <n v="4662.87"/>
    <n v="-3.7600000000002183"/>
    <s v="Credit Card"/>
    <x v="1"/>
  </r>
  <r>
    <s v="FIN-00873"/>
    <x v="595"/>
    <x v="2"/>
    <x v="4"/>
    <s v="Q1"/>
    <x v="3"/>
    <x v="7"/>
    <x v="1"/>
    <x v="0"/>
    <x v="0"/>
    <n v="16"/>
    <n v="233.86"/>
    <n v="0.1"/>
    <n v="150.13999999999999"/>
    <x v="872"/>
    <n v="2402.2399999999998"/>
    <x v="872"/>
    <x v="872"/>
    <n v="0.144808266104127"/>
    <n v="3449.49"/>
    <n v="-81.905999999999494"/>
    <s v="Digital Wallet"/>
    <x v="1"/>
  </r>
  <r>
    <s v="FIN-00874"/>
    <x v="24"/>
    <x v="2"/>
    <x v="5"/>
    <s v="Q2"/>
    <x v="4"/>
    <x v="0"/>
    <x v="2"/>
    <x v="0"/>
    <x v="0"/>
    <n v="25"/>
    <n v="214.43"/>
    <n v="0.15"/>
    <n v="127.81"/>
    <x v="873"/>
    <n v="3195.25"/>
    <x v="873"/>
    <x v="873"/>
    <n v="0.11780342412579448"/>
    <n v="4988"/>
    <n v="-431.36250000000018"/>
    <s v="Bank Transfer"/>
    <x v="1"/>
  </r>
  <r>
    <s v="FIN-00875"/>
    <x v="596"/>
    <x v="0"/>
    <x v="11"/>
    <s v="Q2"/>
    <x v="4"/>
    <x v="5"/>
    <x v="3"/>
    <x v="0"/>
    <x v="1"/>
    <n v="26"/>
    <n v="775.14"/>
    <n v="0.12"/>
    <n v="562.17999999999995"/>
    <x v="874"/>
    <n v="14616.679999999998"/>
    <x v="874"/>
    <x v="874"/>
    <n v="6.4390759278134549E-2"/>
    <n v="19475.57"/>
    <n v="-1740.3667999999998"/>
    <s v="Bank Transfer"/>
    <x v="1"/>
  </r>
  <r>
    <s v="FIN-00876"/>
    <x v="597"/>
    <x v="2"/>
    <x v="3"/>
    <s v="Q3"/>
    <x v="0"/>
    <x v="0"/>
    <x v="0"/>
    <x v="3"/>
    <x v="7"/>
    <n v="12"/>
    <n v="315.54000000000002"/>
    <n v="0.12"/>
    <n v="87.38"/>
    <x v="875"/>
    <n v="1048.56"/>
    <x v="875"/>
    <x v="875"/>
    <n v="-1.7222639976490386E-2"/>
    <n v="3361.96"/>
    <n v="-29.85759999999982"/>
    <s v="Credit Card"/>
    <x v="1"/>
  </r>
  <r>
    <s v="FIN-00877"/>
    <x v="402"/>
    <x v="2"/>
    <x v="11"/>
    <s v="Q2"/>
    <x v="0"/>
    <x v="5"/>
    <x v="0"/>
    <x v="1"/>
    <x v="2"/>
    <n v="40"/>
    <n v="779.6"/>
    <n v="0.1"/>
    <n v="341.33"/>
    <x v="876"/>
    <n v="13653.199999999999"/>
    <x v="876"/>
    <x v="876"/>
    <n v="0.3958867795450659"/>
    <n v="25395.71"/>
    <n v="2669.8900000000031"/>
    <s v="Invoice"/>
    <x v="3"/>
  </r>
  <r>
    <s v="FIN-00878"/>
    <x v="555"/>
    <x v="0"/>
    <x v="1"/>
    <s v="Q3"/>
    <x v="0"/>
    <x v="0"/>
    <x v="1"/>
    <x v="2"/>
    <x v="4"/>
    <n v="16"/>
    <n v="3299.84"/>
    <n v="0.03"/>
    <n v="1030.02"/>
    <x v="877"/>
    <n v="16480.32"/>
    <x v="877"/>
    <x v="877"/>
    <n v="0.63504908141750582"/>
    <n v="45978.3"/>
    <n v="5235.2167999999947"/>
    <s v="Digital Wallet"/>
    <x v="3"/>
  </r>
  <r>
    <s v="FIN-00879"/>
    <x v="233"/>
    <x v="2"/>
    <x v="7"/>
    <s v="Q1"/>
    <x v="2"/>
    <x v="5"/>
    <x v="1"/>
    <x v="3"/>
    <x v="7"/>
    <n v="9"/>
    <n v="296.83999999999997"/>
    <n v="0.1"/>
    <n v="78.8"/>
    <x v="878"/>
    <n v="709.19999999999993"/>
    <x v="878"/>
    <x v="878"/>
    <n v="0.20526250996088849"/>
    <n v="2201.29"/>
    <n v="203.11400000000003"/>
    <s v="Invoice"/>
    <x v="0"/>
  </r>
  <r>
    <s v="FIN-00880"/>
    <x v="598"/>
    <x v="2"/>
    <x v="5"/>
    <s v="Q2"/>
    <x v="2"/>
    <x v="5"/>
    <x v="0"/>
    <x v="2"/>
    <x v="4"/>
    <n v="27"/>
    <n v="2505.5700000000002"/>
    <n v="0.08"/>
    <n v="835.8"/>
    <x v="879"/>
    <n v="22566.6"/>
    <x v="879"/>
    <x v="879"/>
    <n v="0.58976312209569381"/>
    <n v="65879.05"/>
    <n v="-3640.6912000000011"/>
    <s v="Bank Transfer"/>
    <x v="0"/>
  </r>
  <r>
    <s v="FIN-00881"/>
    <x v="552"/>
    <x v="1"/>
    <x v="0"/>
    <s v="Q4"/>
    <x v="3"/>
    <x v="6"/>
    <x v="2"/>
    <x v="1"/>
    <x v="3"/>
    <n v="7"/>
    <n v="1208.26"/>
    <n v="0.1"/>
    <n v="539.75"/>
    <x v="880"/>
    <n v="3778.25"/>
    <x v="880"/>
    <x v="880"/>
    <n v="0.21182999874672193"/>
    <n v="8060.46"/>
    <n v="-448.42200000000048"/>
    <s v="Digital Wallet"/>
    <x v="1"/>
  </r>
  <r>
    <s v="FIN-00882"/>
    <x v="599"/>
    <x v="2"/>
    <x v="6"/>
    <s v="Q3"/>
    <x v="4"/>
    <x v="5"/>
    <x v="2"/>
    <x v="2"/>
    <x v="8"/>
    <n v="18"/>
    <n v="1618.16"/>
    <n v="0.1"/>
    <n v="638.88"/>
    <x v="881"/>
    <n v="11499.84"/>
    <x v="881"/>
    <x v="881"/>
    <n v="0.4670440347732252"/>
    <n v="26113.52"/>
    <n v="100.6720000000023"/>
    <s v="Digital Wallet"/>
    <x v="0"/>
  </r>
  <r>
    <s v="FIN-00883"/>
    <x v="502"/>
    <x v="2"/>
    <x v="1"/>
    <s v="Q3"/>
    <x v="0"/>
    <x v="5"/>
    <x v="1"/>
    <x v="0"/>
    <x v="0"/>
    <n v="4"/>
    <n v="150.02000000000001"/>
    <n v="0.1"/>
    <n v="89.79"/>
    <x v="882"/>
    <n v="359.16"/>
    <x v="882"/>
    <x v="882"/>
    <n v="-1.0679279799730408"/>
    <n v="593.57000000000005"/>
    <n v="-53.498000000000047"/>
    <s v="Credit Card"/>
    <x v="3"/>
  </r>
  <r>
    <s v="FIN-00884"/>
    <x v="600"/>
    <x v="2"/>
    <x v="2"/>
    <s v="Q2"/>
    <x v="1"/>
    <x v="3"/>
    <x v="0"/>
    <x v="2"/>
    <x v="4"/>
    <n v="14"/>
    <n v="2116.5300000000002"/>
    <n v="0.2"/>
    <n v="711.79"/>
    <x v="883"/>
    <n v="9965.06"/>
    <x v="883"/>
    <x v="883"/>
    <n v="0.45738847480141015"/>
    <n v="26331.61"/>
    <n v="-2626.4739999999983"/>
    <s v="Credit Card"/>
    <x v="2"/>
  </r>
  <r>
    <s v="FIN-00885"/>
    <x v="601"/>
    <x v="1"/>
    <x v="7"/>
    <s v="Q1"/>
    <x v="3"/>
    <x v="4"/>
    <x v="2"/>
    <x v="0"/>
    <x v="1"/>
    <n v="8"/>
    <n v="968.23"/>
    <n v="0.1"/>
    <n v="670.31"/>
    <x v="884"/>
    <n v="5362.48"/>
    <x v="884"/>
    <x v="884"/>
    <n v="0.11806710297254909"/>
    <n v="7288.54"/>
    <n v="-317.28399999999965"/>
    <s v="Digital Wallet"/>
    <x v="0"/>
  </r>
  <r>
    <s v="FIN-00886"/>
    <x v="332"/>
    <x v="2"/>
    <x v="3"/>
    <s v="Q3"/>
    <x v="1"/>
    <x v="2"/>
    <x v="2"/>
    <x v="1"/>
    <x v="5"/>
    <n v="29"/>
    <n v="414.01"/>
    <n v="0.15"/>
    <n v="218.83"/>
    <x v="885"/>
    <n v="6346.0700000000006"/>
    <x v="885"/>
    <x v="885"/>
    <n v="0.24926017945593512"/>
    <n v="9722.25"/>
    <n v="483.09649999999965"/>
    <s v="Bank Transfer"/>
    <x v="0"/>
  </r>
  <r>
    <s v="FIN-00887"/>
    <x v="54"/>
    <x v="0"/>
    <x v="1"/>
    <s v="Q3"/>
    <x v="1"/>
    <x v="2"/>
    <x v="2"/>
    <x v="1"/>
    <x v="2"/>
    <n v="5"/>
    <n v="1053.01"/>
    <n v="0.03"/>
    <n v="432.45"/>
    <x v="886"/>
    <n v="2162.25"/>
    <x v="886"/>
    <x v="886"/>
    <n v="0.33385267583932443"/>
    <n v="4736.2"/>
    <n v="370.89850000000024"/>
    <s v="Bank Transfer"/>
    <x v="1"/>
  </r>
  <r>
    <s v="FIN-00888"/>
    <x v="602"/>
    <x v="1"/>
    <x v="8"/>
    <s v="Q4"/>
    <x v="1"/>
    <x v="3"/>
    <x v="2"/>
    <x v="1"/>
    <x v="5"/>
    <n v="27"/>
    <n v="831.91"/>
    <n v="0.1"/>
    <n v="403.58"/>
    <x v="887"/>
    <n v="10896.66"/>
    <x v="887"/>
    <x v="887"/>
    <n v="0.3576525000998001"/>
    <n v="21455.23"/>
    <n v="-1239.8169999999991"/>
    <s v="Credit Card"/>
    <x v="0"/>
  </r>
  <r>
    <s v="FIN-00889"/>
    <x v="278"/>
    <x v="0"/>
    <x v="7"/>
    <s v="Q1"/>
    <x v="1"/>
    <x v="2"/>
    <x v="2"/>
    <x v="0"/>
    <x v="1"/>
    <n v="19"/>
    <n v="779.74"/>
    <n v="0.05"/>
    <n v="552.95000000000005"/>
    <x v="888"/>
    <n v="10506.050000000001"/>
    <x v="888"/>
    <x v="888"/>
    <n v="0.19660200676310369"/>
    <n v="14183.04"/>
    <n v="-108.73300000000199"/>
    <s v="Invoice"/>
    <x v="0"/>
  </r>
  <r>
    <s v="FIN-00890"/>
    <x v="251"/>
    <x v="0"/>
    <x v="6"/>
    <s v="Q3"/>
    <x v="1"/>
    <x v="2"/>
    <x v="2"/>
    <x v="1"/>
    <x v="3"/>
    <n v="13"/>
    <n v="1141.31"/>
    <n v="0.15"/>
    <n v="538.74"/>
    <x v="889"/>
    <n v="7003.62"/>
    <x v="889"/>
    <x v="889"/>
    <n v="0.29602686061595246"/>
    <n v="11639.27"/>
    <n v="972.20549999999821"/>
    <s v="Digital Wallet"/>
    <x v="3"/>
  </r>
  <r>
    <s v="FIN-00891"/>
    <x v="96"/>
    <x v="1"/>
    <x v="11"/>
    <s v="Q2"/>
    <x v="3"/>
    <x v="6"/>
    <x v="2"/>
    <x v="0"/>
    <x v="0"/>
    <n v="27"/>
    <n v="275.76"/>
    <n v="0.05"/>
    <n v="156.24"/>
    <x v="890"/>
    <n v="4218.4800000000005"/>
    <x v="890"/>
    <x v="890"/>
    <n v="0.28559653816551478"/>
    <n v="7525.51"/>
    <n v="-452.26600000000144"/>
    <s v="Digital Wallet"/>
    <x v="0"/>
  </r>
  <r>
    <s v="FIN-00892"/>
    <x v="602"/>
    <x v="1"/>
    <x v="8"/>
    <s v="Q4"/>
    <x v="1"/>
    <x v="3"/>
    <x v="2"/>
    <x v="0"/>
    <x v="1"/>
    <n v="27"/>
    <n v="551.65"/>
    <n v="0.08"/>
    <n v="360.35"/>
    <x v="891"/>
    <n v="9729.4500000000007"/>
    <x v="891"/>
    <x v="891"/>
    <n v="0.23780408153376206"/>
    <n v="14237.7"/>
    <n v="-534.71399999999994"/>
    <s v="Invoice"/>
    <x v="2"/>
  </r>
  <r>
    <s v="FIN-00893"/>
    <x v="548"/>
    <x v="0"/>
    <x v="11"/>
    <s v="Q2"/>
    <x v="1"/>
    <x v="2"/>
    <x v="0"/>
    <x v="2"/>
    <x v="4"/>
    <n v="38"/>
    <n v="3345.54"/>
    <n v="0.15"/>
    <n v="1141.3800000000001"/>
    <x v="892"/>
    <n v="43372.44"/>
    <x v="892"/>
    <x v="892"/>
    <n v="0.56913507194856761"/>
    <n v="103035.65"/>
    <n v="5025.2920000000013"/>
    <s v="Invoice"/>
    <x v="3"/>
  </r>
  <r>
    <s v="FIN-00894"/>
    <x v="282"/>
    <x v="1"/>
    <x v="8"/>
    <s v="Q4"/>
    <x v="3"/>
    <x v="6"/>
    <x v="2"/>
    <x v="3"/>
    <x v="7"/>
    <n v="15"/>
    <n v="101.42"/>
    <n v="0"/>
    <n v="25.08"/>
    <x v="893"/>
    <n v="376.2"/>
    <x v="893"/>
    <x v="893"/>
    <n v="-0.16990731611122067"/>
    <n v="1389.83"/>
    <n v="131.47000000000003"/>
    <s v="Digital Wallet"/>
    <x v="3"/>
  </r>
  <r>
    <s v="FIN-00895"/>
    <x v="358"/>
    <x v="1"/>
    <x v="4"/>
    <s v="Q1"/>
    <x v="4"/>
    <x v="0"/>
    <x v="0"/>
    <x v="2"/>
    <x v="8"/>
    <n v="9"/>
    <n v="2481.85"/>
    <n v="0.05"/>
    <n v="924.66"/>
    <x v="894"/>
    <n v="8321.94"/>
    <x v="894"/>
    <x v="894"/>
    <n v="0.46382008233576932"/>
    <n v="21525.24"/>
    <n v="-305.42250000000422"/>
    <s v="Bank Transfer"/>
    <x v="3"/>
  </r>
  <r>
    <s v="FIN-00896"/>
    <x v="290"/>
    <x v="0"/>
    <x v="3"/>
    <s v="Q3"/>
    <x v="1"/>
    <x v="2"/>
    <x v="0"/>
    <x v="1"/>
    <x v="3"/>
    <n v="28"/>
    <n v="970.2"/>
    <n v="0.1"/>
    <n v="481.68"/>
    <x v="895"/>
    <n v="13487.04"/>
    <x v="895"/>
    <x v="895"/>
    <n v="0.33071809772490041"/>
    <n v="27101.54"/>
    <n v="-2652.5"/>
    <s v="Credit Card"/>
    <x v="3"/>
  </r>
  <r>
    <s v="FIN-00897"/>
    <x v="603"/>
    <x v="0"/>
    <x v="7"/>
    <s v="Q1"/>
    <x v="3"/>
    <x v="7"/>
    <x v="1"/>
    <x v="3"/>
    <x v="6"/>
    <n v="11"/>
    <n v="295.64999999999998"/>
    <n v="0.05"/>
    <n v="83.52"/>
    <x v="896"/>
    <n v="918.71999999999991"/>
    <x v="896"/>
    <x v="896"/>
    <n v="0.27114127738977534"/>
    <n v="2801.13"/>
    <n v="288.41249999999945"/>
    <s v="Bank Transfer"/>
    <x v="2"/>
  </r>
  <r>
    <s v="FIN-00898"/>
    <x v="213"/>
    <x v="1"/>
    <x v="10"/>
    <s v="Q1"/>
    <x v="2"/>
    <x v="5"/>
    <x v="0"/>
    <x v="0"/>
    <x v="1"/>
    <n v="43"/>
    <n v="823.16"/>
    <n v="0"/>
    <n v="542.64"/>
    <x v="897"/>
    <n v="23333.52"/>
    <x v="897"/>
    <x v="897"/>
    <n v="0.29855621614718991"/>
    <n v="37628.26"/>
    <n v="-2232.3800000000047"/>
    <s v="Invoice"/>
    <x v="1"/>
  </r>
  <r>
    <s v="FIN-00899"/>
    <x v="604"/>
    <x v="2"/>
    <x v="11"/>
    <s v="Q2"/>
    <x v="2"/>
    <x v="0"/>
    <x v="1"/>
    <x v="1"/>
    <x v="5"/>
    <n v="11"/>
    <n v="726.84"/>
    <n v="0.2"/>
    <n v="360.23"/>
    <x v="898"/>
    <n v="3962.53"/>
    <x v="898"/>
    <x v="898"/>
    <n v="9.6515551753293322E-2"/>
    <n v="6775.78"/>
    <n v="-379.58799999999883"/>
    <s v="Bank Transfer"/>
    <x v="0"/>
  </r>
  <r>
    <s v="FIN-00900"/>
    <x v="605"/>
    <x v="0"/>
    <x v="11"/>
    <s v="Q2"/>
    <x v="4"/>
    <x v="5"/>
    <x v="1"/>
    <x v="0"/>
    <x v="1"/>
    <n v="1"/>
    <n v="615.98"/>
    <n v="0.03"/>
    <n v="436.67"/>
    <x v="899"/>
    <n v="436.67"/>
    <x v="899"/>
    <x v="899"/>
    <n v="-0.96455032848502598"/>
    <n v="641.39"/>
    <n v="-43.889400000000023"/>
    <s v="Credit Card"/>
    <x v="3"/>
  </r>
  <r>
    <s v="FIN-00901"/>
    <x v="606"/>
    <x v="1"/>
    <x v="10"/>
    <s v="Q1"/>
    <x v="1"/>
    <x v="2"/>
    <x v="1"/>
    <x v="3"/>
    <x v="6"/>
    <n v="11"/>
    <n v="681.9"/>
    <n v="0.12"/>
    <n v="190.75"/>
    <x v="900"/>
    <n v="2098.25"/>
    <x v="900"/>
    <x v="900"/>
    <n v="0.52295876010030307"/>
    <n v="6813.67"/>
    <n v="-212.87800000000061"/>
    <s v="Credit Card"/>
    <x v="1"/>
  </r>
  <r>
    <s v="FIN-00902"/>
    <x v="85"/>
    <x v="2"/>
    <x v="3"/>
    <s v="Q3"/>
    <x v="1"/>
    <x v="3"/>
    <x v="2"/>
    <x v="1"/>
    <x v="5"/>
    <n v="22"/>
    <n v="853.5"/>
    <n v="0.1"/>
    <n v="414.21"/>
    <x v="901"/>
    <n v="9112.619999999999"/>
    <x v="901"/>
    <x v="901"/>
    <n v="0.38834152893906854"/>
    <n v="17645.38"/>
    <n v="-746.08000000000175"/>
    <s v="Invoice"/>
    <x v="1"/>
  </r>
  <r>
    <s v="FIN-00903"/>
    <x v="220"/>
    <x v="2"/>
    <x v="5"/>
    <s v="Q2"/>
    <x v="4"/>
    <x v="5"/>
    <x v="1"/>
    <x v="2"/>
    <x v="8"/>
    <n v="14"/>
    <n v="1902.66"/>
    <n v="0.15"/>
    <n v="710.7"/>
    <x v="902"/>
    <n v="9949.8000000000011"/>
    <x v="902"/>
    <x v="902"/>
    <n v="0.4878563200373966"/>
    <n v="23313.78"/>
    <n v="-672.12599999999657"/>
    <s v="Digital Wallet"/>
    <x v="0"/>
  </r>
  <r>
    <s v="FIN-00904"/>
    <x v="12"/>
    <x v="1"/>
    <x v="1"/>
    <s v="Q3"/>
    <x v="2"/>
    <x v="5"/>
    <x v="1"/>
    <x v="0"/>
    <x v="1"/>
    <n v="7"/>
    <n v="796.04"/>
    <n v="0.12"/>
    <n v="546.14"/>
    <x v="903"/>
    <n v="3822.98"/>
    <x v="903"/>
    <x v="903"/>
    <n v="7.9550919910700763E-2"/>
    <n v="5351.18"/>
    <n v="-447.57360000000062"/>
    <s v="Bank Transfer"/>
    <x v="0"/>
  </r>
  <r>
    <s v="FIN-00905"/>
    <x v="559"/>
    <x v="1"/>
    <x v="2"/>
    <s v="Q2"/>
    <x v="4"/>
    <x v="5"/>
    <x v="1"/>
    <x v="1"/>
    <x v="5"/>
    <n v="2"/>
    <n v="661.15"/>
    <n v="0.12"/>
    <n v="318.88"/>
    <x v="904"/>
    <n v="637.76"/>
    <x v="904"/>
    <x v="904"/>
    <n v="-1.2989986456106097"/>
    <n v="1115.44"/>
    <n v="48.183999999999969"/>
    <s v="Invoice"/>
    <x v="2"/>
  </r>
  <r>
    <s v="FIN-00906"/>
    <x v="168"/>
    <x v="0"/>
    <x v="8"/>
    <s v="Q4"/>
    <x v="4"/>
    <x v="0"/>
    <x v="1"/>
    <x v="3"/>
    <x v="7"/>
    <n v="7"/>
    <n v="158.24"/>
    <n v="0.12"/>
    <n v="38.25"/>
    <x v="905"/>
    <n v="267.75"/>
    <x v="905"/>
    <x v="905"/>
    <n v="-0.6041308287263798"/>
    <n v="1078.72"/>
    <n v="-103.96159999999998"/>
    <s v="Credit Card"/>
    <x v="3"/>
  </r>
  <r>
    <s v="FIN-00907"/>
    <x v="274"/>
    <x v="0"/>
    <x v="4"/>
    <s v="Q1"/>
    <x v="0"/>
    <x v="5"/>
    <x v="0"/>
    <x v="0"/>
    <x v="1"/>
    <n v="36"/>
    <n v="481.99"/>
    <n v="0.08"/>
    <n v="324.08"/>
    <x v="906"/>
    <n v="11666.88"/>
    <x v="906"/>
    <x v="906"/>
    <n v="0.18942006033159833"/>
    <n v="17168.43"/>
    <n v="-1204.9212000000007"/>
    <s v="Credit Card"/>
    <x v="2"/>
  </r>
  <r>
    <s v="FIN-00908"/>
    <x v="607"/>
    <x v="0"/>
    <x v="5"/>
    <s v="Q2"/>
    <x v="1"/>
    <x v="1"/>
    <x v="2"/>
    <x v="0"/>
    <x v="0"/>
    <n v="18"/>
    <n v="144.07"/>
    <n v="0.12"/>
    <n v="84.19"/>
    <x v="907"/>
    <n v="1515.42"/>
    <x v="907"/>
    <x v="907"/>
    <n v="-0.27538661411084536"/>
    <n v="2235.58"/>
    <n v="46.488800000000083"/>
    <s v="Bank Transfer"/>
    <x v="2"/>
  </r>
  <r>
    <s v="FIN-00909"/>
    <x v="169"/>
    <x v="2"/>
    <x v="10"/>
    <s v="Q1"/>
    <x v="1"/>
    <x v="2"/>
    <x v="2"/>
    <x v="1"/>
    <x v="2"/>
    <n v="15"/>
    <n v="511.3"/>
    <n v="0.12"/>
    <n v="222.79"/>
    <x v="908"/>
    <n v="3341.85"/>
    <x v="908"/>
    <x v="908"/>
    <n v="0.14462985023321423"/>
    <n v="6513.77"/>
    <n v="235.38999999999942"/>
    <s v="Invoice"/>
    <x v="3"/>
  </r>
  <r>
    <s v="FIN-00910"/>
    <x v="188"/>
    <x v="0"/>
    <x v="10"/>
    <s v="Q1"/>
    <x v="2"/>
    <x v="0"/>
    <x v="3"/>
    <x v="1"/>
    <x v="5"/>
    <n v="61"/>
    <n v="686.15"/>
    <n v="0.15"/>
    <n v="317.97000000000003"/>
    <x v="909"/>
    <n v="19396.170000000002"/>
    <x v="909"/>
    <x v="909"/>
    <n v="0.34345952648598799"/>
    <n v="37537.550000000003"/>
    <n v="-1960.6725000000006"/>
    <s v="Invoice"/>
    <x v="0"/>
  </r>
  <r>
    <s v="FIN-00911"/>
    <x v="202"/>
    <x v="2"/>
    <x v="2"/>
    <s v="Q2"/>
    <x v="4"/>
    <x v="0"/>
    <x v="2"/>
    <x v="0"/>
    <x v="0"/>
    <n v="18"/>
    <n v="148.04"/>
    <n v="0.12"/>
    <n v="85.41"/>
    <x v="910"/>
    <n v="1537.3799999999999"/>
    <x v="910"/>
    <x v="910"/>
    <n v="-0.18370785673541684"/>
    <n v="2551.13"/>
    <n v="-206.17640000000029"/>
    <s v="Invoice"/>
    <x v="1"/>
  </r>
  <r>
    <s v="FIN-00912"/>
    <x v="608"/>
    <x v="0"/>
    <x v="7"/>
    <s v="Q1"/>
    <x v="4"/>
    <x v="5"/>
    <x v="1"/>
    <x v="0"/>
    <x v="0"/>
    <n v="4"/>
    <n v="193.01"/>
    <n v="0.12"/>
    <n v="108.27"/>
    <x v="911"/>
    <n v="433.08"/>
    <x v="911"/>
    <x v="911"/>
    <n v="-0.51174161960520193"/>
    <n v="663.69"/>
    <n v="15.705199999999877"/>
    <s v="Invoice"/>
    <x v="2"/>
  </r>
  <r>
    <s v="FIN-00913"/>
    <x v="129"/>
    <x v="1"/>
    <x v="3"/>
    <s v="Q3"/>
    <x v="1"/>
    <x v="2"/>
    <x v="1"/>
    <x v="1"/>
    <x v="2"/>
    <n v="16"/>
    <n v="519.95000000000005"/>
    <n v="0"/>
    <n v="228.13"/>
    <x v="912"/>
    <n v="3650.08"/>
    <x v="912"/>
    <x v="912"/>
    <n v="0.32234109048947018"/>
    <n v="7413.74"/>
    <n v="905.46000000000095"/>
    <s v="Digital Wallet"/>
    <x v="3"/>
  </r>
  <r>
    <s v="FIN-00914"/>
    <x v="9"/>
    <x v="2"/>
    <x v="4"/>
    <s v="Q1"/>
    <x v="1"/>
    <x v="3"/>
    <x v="1"/>
    <x v="1"/>
    <x v="2"/>
    <n v="3"/>
    <n v="1128.03"/>
    <n v="0.08"/>
    <n v="471.57"/>
    <x v="913"/>
    <n v="1414.71"/>
    <x v="913"/>
    <x v="913"/>
    <n v="-0.11429994602620674"/>
    <n v="3086.79"/>
    <n v="26.57280000000037"/>
    <s v="Digital Wallet"/>
    <x v="2"/>
  </r>
  <r>
    <s v="FIN-00915"/>
    <x v="255"/>
    <x v="0"/>
    <x v="6"/>
    <s v="Q3"/>
    <x v="3"/>
    <x v="7"/>
    <x v="0"/>
    <x v="1"/>
    <x v="2"/>
    <n v="24"/>
    <n v="833.37"/>
    <n v="0.03"/>
    <n v="365.5"/>
    <x v="914"/>
    <n v="8772"/>
    <x v="914"/>
    <x v="914"/>
    <n v="0.4252299290583792"/>
    <n v="19929.84"/>
    <n v="-528.98639999999796"/>
    <s v="Credit Card"/>
    <x v="1"/>
  </r>
  <r>
    <s v="FIN-00916"/>
    <x v="557"/>
    <x v="2"/>
    <x v="7"/>
    <s v="Q1"/>
    <x v="1"/>
    <x v="3"/>
    <x v="1"/>
    <x v="0"/>
    <x v="0"/>
    <n v="3"/>
    <n v="165.11"/>
    <n v="0.12"/>
    <n v="103.17"/>
    <x v="915"/>
    <n v="309.51"/>
    <x v="915"/>
    <x v="915"/>
    <n v="-1.1878435496629423"/>
    <n v="447.92"/>
    <n v="-12.029599999999959"/>
    <s v="Bank Transfer"/>
    <x v="0"/>
  </r>
  <r>
    <s v="FIN-00917"/>
    <x v="609"/>
    <x v="1"/>
    <x v="6"/>
    <s v="Q3"/>
    <x v="2"/>
    <x v="5"/>
    <x v="0"/>
    <x v="3"/>
    <x v="7"/>
    <n v="16"/>
    <n v="289.97000000000003"/>
    <n v="0.05"/>
    <n v="71.400000000000006"/>
    <x v="916"/>
    <n v="1142.4000000000001"/>
    <x v="916"/>
    <x v="916"/>
    <n v="0.45386137948934824"/>
    <n v="4657.62"/>
    <n v="-250.07600000000002"/>
    <s v="Credit Card"/>
    <x v="3"/>
  </r>
  <r>
    <s v="FIN-00918"/>
    <x v="169"/>
    <x v="2"/>
    <x v="10"/>
    <s v="Q1"/>
    <x v="3"/>
    <x v="4"/>
    <x v="1"/>
    <x v="0"/>
    <x v="0"/>
    <n v="2"/>
    <n v="122.86"/>
    <n v="0.12"/>
    <n v="72.47"/>
    <x v="917"/>
    <n v="144.94"/>
    <x v="917"/>
    <x v="917"/>
    <n v="-2.9886955588770663"/>
    <n v="190.89"/>
    <n v="25.343600000000009"/>
    <s v="Digital Wallet"/>
    <x v="1"/>
  </r>
  <r>
    <s v="FIN-00919"/>
    <x v="146"/>
    <x v="1"/>
    <x v="9"/>
    <s v="Q4"/>
    <x v="4"/>
    <x v="5"/>
    <x v="2"/>
    <x v="0"/>
    <x v="1"/>
    <n v="20"/>
    <n v="853.85"/>
    <n v="0.08"/>
    <n v="597.69000000000005"/>
    <x v="918"/>
    <n v="11953.800000000001"/>
    <x v="918"/>
    <x v="918"/>
    <n v="0.16791081826305906"/>
    <n v="15765.48"/>
    <n v="-54.639999999999418"/>
    <s v="Invoice"/>
    <x v="1"/>
  </r>
  <r>
    <s v="FIN-00920"/>
    <x v="494"/>
    <x v="2"/>
    <x v="6"/>
    <s v="Q3"/>
    <x v="4"/>
    <x v="5"/>
    <x v="1"/>
    <x v="3"/>
    <x v="7"/>
    <n v="11"/>
    <n v="265.81"/>
    <n v="0.12"/>
    <n v="67.790000000000006"/>
    <x v="919"/>
    <n v="745.69"/>
    <x v="919"/>
    <x v="919"/>
    <n v="0.23667358869707766"/>
    <n v="2527.66"/>
    <n v="45.380799999999908"/>
    <s v="Credit Card"/>
    <x v="2"/>
  </r>
  <r>
    <s v="FIN-00921"/>
    <x v="448"/>
    <x v="1"/>
    <x v="2"/>
    <s v="Q2"/>
    <x v="0"/>
    <x v="0"/>
    <x v="3"/>
    <x v="1"/>
    <x v="3"/>
    <n v="49"/>
    <n v="1185.33"/>
    <n v="0.03"/>
    <n v="535.28"/>
    <x v="920"/>
    <n v="26228.719999999998"/>
    <x v="920"/>
    <x v="920"/>
    <n v="0.48546430708013644"/>
    <n v="57059.4"/>
    <n v="-720.66510000000562"/>
    <s v="Credit Card"/>
    <x v="2"/>
  </r>
  <r>
    <s v="FIN-00922"/>
    <x v="468"/>
    <x v="2"/>
    <x v="3"/>
    <s v="Q3"/>
    <x v="1"/>
    <x v="3"/>
    <x v="2"/>
    <x v="0"/>
    <x v="0"/>
    <n v="10"/>
    <n v="288"/>
    <n v="0.12"/>
    <n v="169.05"/>
    <x v="921"/>
    <n v="1690.5"/>
    <x v="921"/>
    <x v="921"/>
    <n v="-0.13712121212121212"/>
    <n v="2549.96"/>
    <n v="-15.559999999999945"/>
    <s v="Bank Transfer"/>
    <x v="1"/>
  </r>
  <r>
    <s v="FIN-00923"/>
    <x v="508"/>
    <x v="0"/>
    <x v="5"/>
    <s v="Q2"/>
    <x v="1"/>
    <x v="3"/>
    <x v="0"/>
    <x v="2"/>
    <x v="4"/>
    <n v="41"/>
    <n v="2795.5"/>
    <n v="0.03"/>
    <n v="879.38"/>
    <x v="922"/>
    <n v="36054.58"/>
    <x v="922"/>
    <x v="922"/>
    <n v="0.63891265853600077"/>
    <n v="114776.7"/>
    <n v="-3599.6649999999936"/>
    <s v="Bank Transfer"/>
    <x v="2"/>
  </r>
  <r>
    <s v="FIN-00924"/>
    <x v="610"/>
    <x v="2"/>
    <x v="7"/>
    <s v="Q1"/>
    <x v="4"/>
    <x v="5"/>
    <x v="0"/>
    <x v="2"/>
    <x v="4"/>
    <n v="33"/>
    <n v="3405.83"/>
    <n v="0.05"/>
    <n v="1199.42"/>
    <x v="923"/>
    <n v="39580.86"/>
    <x v="923"/>
    <x v="923"/>
    <n v="0.58302814667527991"/>
    <n v="116862.66"/>
    <n v="-10089.889500000005"/>
    <s v="Digital Wallet"/>
    <x v="1"/>
  </r>
  <r>
    <s v="FIN-00925"/>
    <x v="611"/>
    <x v="2"/>
    <x v="4"/>
    <s v="Q1"/>
    <x v="2"/>
    <x v="0"/>
    <x v="1"/>
    <x v="2"/>
    <x v="4"/>
    <n v="3"/>
    <n v="3323.02"/>
    <n v="0"/>
    <n v="1104.53"/>
    <x v="924"/>
    <n v="3313.59"/>
    <x v="924"/>
    <x v="924"/>
    <n v="0.52688317654824013"/>
    <n v="10740.52"/>
    <n v="-771.46000000000095"/>
    <s v="Bank Transfer"/>
    <x v="1"/>
  </r>
  <r>
    <s v="FIN-00926"/>
    <x v="140"/>
    <x v="1"/>
    <x v="5"/>
    <s v="Q2"/>
    <x v="3"/>
    <x v="6"/>
    <x v="2"/>
    <x v="0"/>
    <x v="1"/>
    <n v="11"/>
    <n v="495.85"/>
    <n v="0.03"/>
    <n v="333.19"/>
    <x v="925"/>
    <n v="3665.09"/>
    <x v="925"/>
    <x v="925"/>
    <n v="8.4927862836047169E-2"/>
    <n v="5399.83"/>
    <n v="-109.11049999999977"/>
    <s v="Bank Transfer"/>
    <x v="0"/>
  </r>
  <r>
    <s v="FIN-00927"/>
    <x v="612"/>
    <x v="1"/>
    <x v="2"/>
    <s v="Q2"/>
    <x v="2"/>
    <x v="5"/>
    <x v="1"/>
    <x v="1"/>
    <x v="5"/>
    <n v="4"/>
    <n v="486.7"/>
    <n v="0.12"/>
    <n v="236.38"/>
    <x v="926"/>
    <n v="945.52"/>
    <x v="926"/>
    <x v="926"/>
    <n v="-0.22877636027420284"/>
    <n v="1687.8"/>
    <n v="25.384000000000015"/>
    <s v="Credit Card"/>
    <x v="1"/>
  </r>
  <r>
    <s v="FIN-00928"/>
    <x v="613"/>
    <x v="0"/>
    <x v="3"/>
    <s v="Q3"/>
    <x v="3"/>
    <x v="7"/>
    <x v="1"/>
    <x v="2"/>
    <x v="8"/>
    <n v="2"/>
    <n v="2704.03"/>
    <n v="0.08"/>
    <n v="1044.6199999999999"/>
    <x v="927"/>
    <n v="2089.2399999999998"/>
    <x v="927"/>
    <x v="927"/>
    <n v="0.30819039986853769"/>
    <n v="4935.4399999999996"/>
    <n v="39.975200000000768"/>
    <s v="Bank Transfer"/>
    <x v="2"/>
  </r>
  <r>
    <s v="FIN-00929"/>
    <x v="614"/>
    <x v="0"/>
    <x v="9"/>
    <s v="Q4"/>
    <x v="3"/>
    <x v="6"/>
    <x v="1"/>
    <x v="1"/>
    <x v="3"/>
    <n v="12"/>
    <n v="1498.32"/>
    <n v="0.05"/>
    <n v="736.13"/>
    <x v="928"/>
    <n v="8833.56"/>
    <x v="928"/>
    <x v="928"/>
    <n v="0.39628758478501769"/>
    <n v="17907.28"/>
    <n v="-826.4320000000007"/>
    <s v="Digital Wallet"/>
    <x v="1"/>
  </r>
  <r>
    <s v="FIN-00930"/>
    <x v="400"/>
    <x v="0"/>
    <x v="0"/>
    <s v="Q4"/>
    <x v="0"/>
    <x v="5"/>
    <x v="0"/>
    <x v="2"/>
    <x v="8"/>
    <n v="29"/>
    <n v="2116.5"/>
    <n v="0.08"/>
    <n v="812.51"/>
    <x v="929"/>
    <n v="23562.79"/>
    <x v="929"/>
    <x v="929"/>
    <n v="0.49466319285431698"/>
    <n v="50818.15"/>
    <n v="5650.07"/>
    <s v="Credit Card"/>
    <x v="3"/>
  </r>
  <r>
    <s v="FIN-00931"/>
    <x v="13"/>
    <x v="0"/>
    <x v="2"/>
    <s v="Q2"/>
    <x v="4"/>
    <x v="5"/>
    <x v="1"/>
    <x v="3"/>
    <x v="7"/>
    <n v="16"/>
    <n v="125.99"/>
    <n v="0.1"/>
    <n v="33.590000000000003"/>
    <x v="930"/>
    <n v="537.44000000000005"/>
    <x v="930"/>
    <x v="930"/>
    <n v="0.21352885149615042"/>
    <n v="1822.51"/>
    <n v="-8.2540000000001328"/>
    <s v="Digital Wallet"/>
    <x v="0"/>
  </r>
  <r>
    <s v="FIN-00932"/>
    <x v="615"/>
    <x v="1"/>
    <x v="11"/>
    <s v="Q2"/>
    <x v="1"/>
    <x v="1"/>
    <x v="3"/>
    <x v="1"/>
    <x v="3"/>
    <n v="42"/>
    <n v="1476.71"/>
    <n v="0.05"/>
    <n v="693.36"/>
    <x v="931"/>
    <n v="29121.119999999999"/>
    <x v="931"/>
    <x v="931"/>
    <n v="0.44093325797106142"/>
    <n v="57815.32"/>
    <n v="1105.4089999999997"/>
    <s v="Digital Wallet"/>
    <x v="3"/>
  </r>
  <r>
    <s v="FIN-00933"/>
    <x v="616"/>
    <x v="1"/>
    <x v="7"/>
    <s v="Q1"/>
    <x v="2"/>
    <x v="5"/>
    <x v="0"/>
    <x v="1"/>
    <x v="2"/>
    <n v="48"/>
    <n v="1069.21"/>
    <n v="0.12"/>
    <n v="445.39"/>
    <x v="932"/>
    <n v="21378.720000000001"/>
    <x v="932"/>
    <x v="932"/>
    <n v="0.4476905368109505"/>
    <n v="42085.52"/>
    <n v="3077.9104000000079"/>
    <s v="Bank Transfer"/>
    <x v="0"/>
  </r>
  <r>
    <s v="FIN-00934"/>
    <x v="459"/>
    <x v="2"/>
    <x v="1"/>
    <s v="Q3"/>
    <x v="2"/>
    <x v="0"/>
    <x v="1"/>
    <x v="3"/>
    <x v="6"/>
    <n v="9"/>
    <n v="578.08000000000004"/>
    <n v="0.05"/>
    <n v="173.69"/>
    <x v="933"/>
    <n v="1563.21"/>
    <x v="933"/>
    <x v="933"/>
    <n v="0.50761787761219634"/>
    <n v="5494.87"/>
    <n v="-552.28600000000006"/>
    <s v="Invoice"/>
    <x v="1"/>
  </r>
  <r>
    <s v="FIN-00935"/>
    <x v="462"/>
    <x v="1"/>
    <x v="7"/>
    <s v="Q1"/>
    <x v="2"/>
    <x v="5"/>
    <x v="0"/>
    <x v="2"/>
    <x v="4"/>
    <n v="57"/>
    <n v="1681.58"/>
    <n v="0.15"/>
    <n v="547.67999999999995"/>
    <x v="934"/>
    <n v="31217.759999999998"/>
    <x v="934"/>
    <x v="934"/>
    <n v="0.56447098360771841"/>
    <n v="86425.8"/>
    <n v="-4953.2490000000107"/>
    <s v="Bank Transfer"/>
    <x v="2"/>
  </r>
  <r>
    <s v="FIN-00936"/>
    <x v="475"/>
    <x v="2"/>
    <x v="2"/>
    <s v="Q2"/>
    <x v="0"/>
    <x v="5"/>
    <x v="1"/>
    <x v="0"/>
    <x v="1"/>
    <n v="4"/>
    <n v="988.64"/>
    <n v="0.15"/>
    <n v="671.2"/>
    <x v="935"/>
    <n v="2684.8"/>
    <x v="935"/>
    <x v="935"/>
    <n v="-1.3962734308806997E-2"/>
    <n v="3459.64"/>
    <n v="-98.264000000000124"/>
    <s v="Bank Transfer"/>
    <x v="3"/>
  </r>
  <r>
    <s v="FIN-00937"/>
    <x v="617"/>
    <x v="1"/>
    <x v="6"/>
    <s v="Q3"/>
    <x v="2"/>
    <x v="5"/>
    <x v="1"/>
    <x v="3"/>
    <x v="7"/>
    <n v="6"/>
    <n v="288.69"/>
    <n v="0.05"/>
    <n v="68.81"/>
    <x v="936"/>
    <n v="412.86"/>
    <x v="936"/>
    <x v="936"/>
    <n v="0.10718290061639592"/>
    <n v="1806.99"/>
    <n v="-161.45700000000011"/>
    <s v="Invoice"/>
    <x v="3"/>
  </r>
  <r>
    <s v="FIN-00938"/>
    <x v="395"/>
    <x v="0"/>
    <x v="6"/>
    <s v="Q3"/>
    <x v="4"/>
    <x v="5"/>
    <x v="2"/>
    <x v="1"/>
    <x v="3"/>
    <n v="25"/>
    <n v="865.35"/>
    <n v="0.1"/>
    <n v="426.47"/>
    <x v="937"/>
    <n v="10661.75"/>
    <x v="937"/>
    <x v="937"/>
    <n v="0.36334097314509867"/>
    <n v="18364.63"/>
    <n v="1105.744999999999"/>
    <s v="Invoice"/>
    <x v="1"/>
  </r>
  <r>
    <s v="FIN-00939"/>
    <x v="275"/>
    <x v="0"/>
    <x v="7"/>
    <s v="Q1"/>
    <x v="4"/>
    <x v="5"/>
    <x v="1"/>
    <x v="2"/>
    <x v="4"/>
    <n v="8"/>
    <n v="1944.82"/>
    <n v="0.08"/>
    <n v="602.75"/>
    <x v="938"/>
    <n v="4822"/>
    <x v="938"/>
    <x v="938"/>
    <n v="0.51936565717717031"/>
    <n v="14889.37"/>
    <n v="-575.4948000000004"/>
    <s v="Invoice"/>
    <x v="0"/>
  </r>
  <r>
    <s v="FIN-00940"/>
    <x v="234"/>
    <x v="1"/>
    <x v="1"/>
    <s v="Q3"/>
    <x v="4"/>
    <x v="0"/>
    <x v="0"/>
    <x v="3"/>
    <x v="6"/>
    <n v="26"/>
    <n v="315.42"/>
    <n v="0.05"/>
    <n v="83.24"/>
    <x v="939"/>
    <n v="2164.2399999999998"/>
    <x v="939"/>
    <x v="939"/>
    <n v="0.47247767066955521"/>
    <n v="8422.74"/>
    <n v="-631.86599999999999"/>
    <s v="Digital Wallet"/>
    <x v="1"/>
  </r>
  <r>
    <s v="FIN-00941"/>
    <x v="87"/>
    <x v="0"/>
    <x v="1"/>
    <s v="Q3"/>
    <x v="4"/>
    <x v="5"/>
    <x v="1"/>
    <x v="3"/>
    <x v="7"/>
    <n v="12"/>
    <n v="286.7"/>
    <n v="0.12"/>
    <n v="71.38"/>
    <x v="940"/>
    <n v="856.56"/>
    <x v="940"/>
    <x v="940"/>
    <n v="0.42479930980541375"/>
    <n v="3318.24"/>
    <n v="-290.6880000000001"/>
    <s v="Bank Transfer"/>
    <x v="1"/>
  </r>
  <r>
    <s v="FIN-00942"/>
    <x v="291"/>
    <x v="1"/>
    <x v="9"/>
    <s v="Q4"/>
    <x v="0"/>
    <x v="0"/>
    <x v="1"/>
    <x v="0"/>
    <x v="0"/>
    <n v="17"/>
    <n v="139.32"/>
    <n v="0.1"/>
    <n v="81.150000000000006"/>
    <x v="941"/>
    <n v="1379.5500000000002"/>
    <x v="941"/>
    <x v="941"/>
    <n v="0.10401408146759507"/>
    <n v="2298.52"/>
    <n v="-166.92399999999998"/>
    <s v="Bank Transfer"/>
    <x v="3"/>
  </r>
  <r>
    <s v="FIN-00943"/>
    <x v="618"/>
    <x v="2"/>
    <x v="4"/>
    <s v="Q1"/>
    <x v="1"/>
    <x v="3"/>
    <x v="2"/>
    <x v="1"/>
    <x v="2"/>
    <n v="18"/>
    <n v="933.16"/>
    <n v="0.1"/>
    <n v="390.03"/>
    <x v="942"/>
    <n v="7020.5399999999991"/>
    <x v="942"/>
    <x v="942"/>
    <n v="0.36069079495715878"/>
    <n v="13383.37"/>
    <n v="1733.8220000000001"/>
    <s v="Digital Wallet"/>
    <x v="1"/>
  </r>
  <r>
    <s v="FIN-00944"/>
    <x v="492"/>
    <x v="1"/>
    <x v="7"/>
    <s v="Q1"/>
    <x v="2"/>
    <x v="5"/>
    <x v="0"/>
    <x v="0"/>
    <x v="0"/>
    <n v="12"/>
    <n v="256.39999999999998"/>
    <n v="0.2"/>
    <n v="144.72"/>
    <x v="943"/>
    <n v="1736.6399999999999"/>
    <x v="943"/>
    <x v="943"/>
    <n v="-0.16238868304732182"/>
    <n v="2695.69"/>
    <n v="-234.25"/>
    <s v="Credit Card"/>
    <x v="3"/>
  </r>
  <r>
    <s v="FIN-00945"/>
    <x v="380"/>
    <x v="0"/>
    <x v="2"/>
    <s v="Q2"/>
    <x v="3"/>
    <x v="4"/>
    <x v="0"/>
    <x v="0"/>
    <x v="1"/>
    <n v="36"/>
    <n v="589.88"/>
    <n v="0.05"/>
    <n v="420.88"/>
    <x v="944"/>
    <n v="15151.68"/>
    <x v="944"/>
    <x v="944"/>
    <n v="0.19019310895624725"/>
    <n v="18879.04"/>
    <n v="1294.8559999999998"/>
    <s v="Digital Wallet"/>
    <x v="0"/>
  </r>
  <r>
    <s v="FIN-00946"/>
    <x v="98"/>
    <x v="0"/>
    <x v="6"/>
    <s v="Q3"/>
    <x v="1"/>
    <x v="2"/>
    <x v="0"/>
    <x v="1"/>
    <x v="5"/>
    <n v="45"/>
    <n v="752.68"/>
    <n v="0"/>
    <n v="391.53"/>
    <x v="945"/>
    <n v="17618.849999999999"/>
    <x v="945"/>
    <x v="945"/>
    <n v="0.39354956806197705"/>
    <n v="34112.61"/>
    <n v="-242.01000000000204"/>
    <s v="Bank Transfer"/>
    <x v="3"/>
  </r>
  <r>
    <s v="FIN-00947"/>
    <x v="619"/>
    <x v="1"/>
    <x v="3"/>
    <s v="Q3"/>
    <x v="1"/>
    <x v="3"/>
    <x v="0"/>
    <x v="1"/>
    <x v="5"/>
    <n v="54"/>
    <n v="857.3"/>
    <n v="0"/>
    <n v="391.21"/>
    <x v="946"/>
    <n v="21125.34"/>
    <x v="946"/>
    <x v="946"/>
    <n v="0.46485607268297102"/>
    <n v="47116.42"/>
    <n v="-822.22000000000116"/>
    <s v="Digital Wallet"/>
    <x v="3"/>
  </r>
  <r>
    <s v="FIN-00948"/>
    <x v="67"/>
    <x v="0"/>
    <x v="4"/>
    <s v="Q1"/>
    <x v="3"/>
    <x v="7"/>
    <x v="0"/>
    <x v="0"/>
    <x v="0"/>
    <n v="19"/>
    <n v="182.24"/>
    <n v="0.1"/>
    <n v="113.27"/>
    <x v="947"/>
    <n v="2152.13"/>
    <x v="947"/>
    <x v="947"/>
    <n v="-0.14318436198779053"/>
    <n v="2880.39"/>
    <n v="235.91400000000067"/>
    <s v="Digital Wallet"/>
    <x v="0"/>
  </r>
  <r>
    <s v="FIN-00949"/>
    <x v="620"/>
    <x v="1"/>
    <x v="9"/>
    <s v="Q4"/>
    <x v="0"/>
    <x v="5"/>
    <x v="2"/>
    <x v="1"/>
    <x v="5"/>
    <n v="22"/>
    <n v="454.66"/>
    <n v="0"/>
    <n v="219.73"/>
    <x v="948"/>
    <n v="4834.0599999999995"/>
    <x v="948"/>
    <x v="948"/>
    <n v="0.30055126108220737"/>
    <n v="9031.4500000000007"/>
    <n v="971.06999999999971"/>
    <s v="Credit Card"/>
    <x v="2"/>
  </r>
  <r>
    <s v="FIN-00950"/>
    <x v="621"/>
    <x v="0"/>
    <x v="5"/>
    <s v="Q2"/>
    <x v="0"/>
    <x v="0"/>
    <x v="1"/>
    <x v="2"/>
    <x v="4"/>
    <n v="12"/>
    <n v="3040.09"/>
    <n v="0.12"/>
    <n v="1051.68"/>
    <x v="949"/>
    <n v="12620.16"/>
    <x v="949"/>
    <x v="949"/>
    <n v="0.56093367750177259"/>
    <n v="33034.65"/>
    <n v="-931.29959999999846"/>
    <s v="Bank Transfer"/>
    <x v="1"/>
  </r>
  <r>
    <s v="FIN-00951"/>
    <x v="364"/>
    <x v="2"/>
    <x v="3"/>
    <s v="Q3"/>
    <x v="2"/>
    <x v="0"/>
    <x v="0"/>
    <x v="0"/>
    <x v="1"/>
    <n v="36"/>
    <n v="823.09"/>
    <n v="0.1"/>
    <n v="614.46"/>
    <x v="950"/>
    <n v="22120.560000000001"/>
    <x v="950"/>
    <x v="950"/>
    <n v="0.13158244849392436"/>
    <n v="24420.63"/>
    <n v="2247.4860000000008"/>
    <s v="Digital Wallet"/>
    <x v="0"/>
  </r>
  <r>
    <s v="FIN-00952"/>
    <x v="470"/>
    <x v="1"/>
    <x v="7"/>
    <s v="Q1"/>
    <x v="1"/>
    <x v="3"/>
    <x v="0"/>
    <x v="2"/>
    <x v="8"/>
    <n v="51"/>
    <n v="1104.77"/>
    <n v="0.03"/>
    <n v="398.6"/>
    <x v="951"/>
    <n v="20328.600000000002"/>
    <x v="951"/>
    <x v="951"/>
    <n v="0.54147653588075051"/>
    <n v="54622.16"/>
    <n v="30.811899999993329"/>
    <s v="Bank Transfer"/>
    <x v="2"/>
  </r>
  <r>
    <s v="FIN-00953"/>
    <x v="622"/>
    <x v="2"/>
    <x v="6"/>
    <s v="Q3"/>
    <x v="2"/>
    <x v="5"/>
    <x v="3"/>
    <x v="3"/>
    <x v="7"/>
    <n v="82"/>
    <n v="336"/>
    <n v="0"/>
    <n v="85.51"/>
    <x v="952"/>
    <n v="7011.8200000000006"/>
    <x v="952"/>
    <x v="952"/>
    <n v="0.69642058652729377"/>
    <n v="30596.3"/>
    <n v="-3044.2999999999993"/>
    <s v="Digital Wallet"/>
    <x v="0"/>
  </r>
  <r>
    <s v="FIN-00954"/>
    <x v="359"/>
    <x v="0"/>
    <x v="7"/>
    <s v="Q1"/>
    <x v="0"/>
    <x v="5"/>
    <x v="1"/>
    <x v="3"/>
    <x v="6"/>
    <n v="3"/>
    <n v="631.5"/>
    <n v="0.1"/>
    <n v="177.34"/>
    <x v="953"/>
    <n v="532.02"/>
    <x v="953"/>
    <x v="953"/>
    <n v="9.4360869182721907E-2"/>
    <n v="1735.78"/>
    <n v="-30.730000000000018"/>
    <s v="Digital Wallet"/>
    <x v="3"/>
  </r>
  <r>
    <s v="FIN-00955"/>
    <x v="623"/>
    <x v="0"/>
    <x v="0"/>
    <s v="Q4"/>
    <x v="4"/>
    <x v="5"/>
    <x v="1"/>
    <x v="3"/>
    <x v="6"/>
    <n v="14"/>
    <n v="381.83"/>
    <n v="0.08"/>
    <n v="107.97"/>
    <x v="954"/>
    <n v="1511.58"/>
    <x v="954"/>
    <x v="954"/>
    <n v="0.49290870071117149"/>
    <n v="4907.63"/>
    <n v="10.340400000000045"/>
    <s v="Invoice"/>
    <x v="1"/>
  </r>
  <r>
    <s v="FIN-00956"/>
    <x v="613"/>
    <x v="0"/>
    <x v="3"/>
    <s v="Q3"/>
    <x v="3"/>
    <x v="6"/>
    <x v="2"/>
    <x v="2"/>
    <x v="4"/>
    <n v="4"/>
    <n v="2413.37"/>
    <n v="0.03"/>
    <n v="752.56"/>
    <x v="955"/>
    <n v="3010.24"/>
    <x v="955"/>
    <x v="955"/>
    <n v="0.32476569851056114"/>
    <n v="9920.8799999999992"/>
    <n v="-557.00439999999981"/>
    <s v="Bank Transfer"/>
    <x v="3"/>
  </r>
  <r>
    <s v="FIN-00957"/>
    <x v="624"/>
    <x v="2"/>
    <x v="4"/>
    <s v="Q1"/>
    <x v="0"/>
    <x v="0"/>
    <x v="1"/>
    <x v="2"/>
    <x v="8"/>
    <n v="18"/>
    <n v="1257.6500000000001"/>
    <n v="0"/>
    <n v="493.95"/>
    <x v="956"/>
    <n v="8891.1"/>
    <x v="956"/>
    <x v="956"/>
    <n v="0.49303595329914257"/>
    <n v="23933.7"/>
    <n v="-1296"/>
    <s v="Bank Transfer"/>
    <x v="1"/>
  </r>
  <r>
    <s v="FIN-00958"/>
    <x v="415"/>
    <x v="0"/>
    <x v="8"/>
    <s v="Q4"/>
    <x v="0"/>
    <x v="0"/>
    <x v="1"/>
    <x v="0"/>
    <x v="0"/>
    <n v="3"/>
    <n v="262.48"/>
    <n v="0.1"/>
    <n v="155.96"/>
    <x v="957"/>
    <n v="467.88"/>
    <x v="957"/>
    <x v="957"/>
    <n v="-0.83047456173027634"/>
    <n v="727.92"/>
    <n v="-19.223999999999933"/>
    <s v="Credit Card"/>
    <x v="2"/>
  </r>
  <r>
    <s v="FIN-00959"/>
    <x v="625"/>
    <x v="1"/>
    <x v="6"/>
    <s v="Q3"/>
    <x v="0"/>
    <x v="5"/>
    <x v="1"/>
    <x v="0"/>
    <x v="1"/>
    <n v="13"/>
    <n v="1089.8599999999999"/>
    <n v="0.12"/>
    <n v="729.7"/>
    <x v="958"/>
    <n v="9486.1"/>
    <x v="958"/>
    <x v="958"/>
    <n v="0.15892995302277216"/>
    <n v="11105.77"/>
    <n v="1362.2283999999981"/>
    <s v="Bank Transfer"/>
    <x v="1"/>
  </r>
  <r>
    <s v="FIN-00960"/>
    <x v="626"/>
    <x v="0"/>
    <x v="3"/>
    <s v="Q3"/>
    <x v="2"/>
    <x v="5"/>
    <x v="0"/>
    <x v="2"/>
    <x v="4"/>
    <n v="49"/>
    <n v="3362.63"/>
    <n v="0.12"/>
    <n v="1072.8499999999999"/>
    <x v="959"/>
    <n v="52569.649999999994"/>
    <x v="959"/>
    <x v="959"/>
    <n v="0.60903560627904807"/>
    <n v="142069.54999999999"/>
    <n v="2927.0556000000215"/>
    <s v="Digital Wallet"/>
    <x v="1"/>
  </r>
  <r>
    <s v="FIN-00961"/>
    <x v="458"/>
    <x v="2"/>
    <x v="2"/>
    <s v="Q2"/>
    <x v="4"/>
    <x v="5"/>
    <x v="1"/>
    <x v="1"/>
    <x v="5"/>
    <n v="2"/>
    <n v="715.51"/>
    <n v="0.1"/>
    <n v="358.42"/>
    <x v="960"/>
    <n v="716.84"/>
    <x v="960"/>
    <x v="960"/>
    <n v="-0.86334844299093572"/>
    <n v="1202.29"/>
    <n v="85.628000000000156"/>
    <s v="Credit Card"/>
    <x v="0"/>
  </r>
  <r>
    <s v="FIN-00962"/>
    <x v="627"/>
    <x v="2"/>
    <x v="6"/>
    <s v="Q3"/>
    <x v="3"/>
    <x v="7"/>
    <x v="1"/>
    <x v="2"/>
    <x v="4"/>
    <n v="9"/>
    <n v="3370.06"/>
    <n v="0.2"/>
    <n v="1161.56"/>
    <x v="961"/>
    <n v="10454.039999999999"/>
    <x v="961"/>
    <x v="961"/>
    <n v="0.47454075990734096"/>
    <n v="23011.26"/>
    <n v="1253.1720000000023"/>
    <s v="Invoice"/>
    <x v="1"/>
  </r>
  <r>
    <s v="FIN-00963"/>
    <x v="628"/>
    <x v="0"/>
    <x v="1"/>
    <s v="Q3"/>
    <x v="2"/>
    <x v="0"/>
    <x v="0"/>
    <x v="3"/>
    <x v="6"/>
    <n v="43"/>
    <n v="677.59"/>
    <n v="0.12"/>
    <n v="187.49"/>
    <x v="962"/>
    <n v="8062.0700000000006"/>
    <x v="962"/>
    <x v="962"/>
    <n v="0.61502972526651878"/>
    <n v="22782.86"/>
    <n v="2857.1456000000035"/>
    <s v="Digital Wallet"/>
    <x v="0"/>
  </r>
  <r>
    <s v="FIN-00964"/>
    <x v="465"/>
    <x v="1"/>
    <x v="1"/>
    <s v="Q3"/>
    <x v="0"/>
    <x v="5"/>
    <x v="1"/>
    <x v="1"/>
    <x v="3"/>
    <n v="12"/>
    <n v="1105.1600000000001"/>
    <n v="0.08"/>
    <n v="486.58"/>
    <x v="963"/>
    <n v="5838.96"/>
    <x v="963"/>
    <x v="963"/>
    <n v="0.3900630691024608"/>
    <n v="10857.06"/>
    <n v="1343.9064000000035"/>
    <s v="Bank Transfer"/>
    <x v="3"/>
  </r>
  <r>
    <s v="FIN-00965"/>
    <x v="355"/>
    <x v="2"/>
    <x v="4"/>
    <s v="Q1"/>
    <x v="2"/>
    <x v="0"/>
    <x v="2"/>
    <x v="0"/>
    <x v="1"/>
    <n v="11"/>
    <n v="1008.67"/>
    <n v="0.15"/>
    <n v="707.24"/>
    <x v="964"/>
    <n v="7779.64"/>
    <x v="964"/>
    <x v="964"/>
    <n v="9.5622768776525535E-2"/>
    <n v="9757.31"/>
    <n v="-326.2455000000009"/>
    <s v="Digital Wallet"/>
    <x v="1"/>
  </r>
  <r>
    <s v="FIN-00966"/>
    <x v="502"/>
    <x v="2"/>
    <x v="1"/>
    <s v="Q3"/>
    <x v="2"/>
    <x v="0"/>
    <x v="1"/>
    <x v="0"/>
    <x v="1"/>
    <n v="15"/>
    <n v="877.71"/>
    <n v="0"/>
    <n v="622.21"/>
    <x v="965"/>
    <n v="9333.1500000000015"/>
    <x v="965"/>
    <x v="965"/>
    <n v="0.21484165233011659"/>
    <n v="13486.87"/>
    <n v="-321.21999999999935"/>
    <s v="Invoice"/>
    <x v="1"/>
  </r>
  <r>
    <s v="FIN-00967"/>
    <x v="629"/>
    <x v="1"/>
    <x v="2"/>
    <s v="Q2"/>
    <x v="1"/>
    <x v="2"/>
    <x v="1"/>
    <x v="1"/>
    <x v="2"/>
    <n v="1"/>
    <n v="862.63"/>
    <n v="0.1"/>
    <n v="347.95"/>
    <x v="966"/>
    <n v="347.95"/>
    <x v="966"/>
    <x v="966"/>
    <n v="-2.0382538155279657"/>
    <n v="752.21"/>
    <n v="24.156999999999925"/>
    <s v="Bank Transfer"/>
    <x v="2"/>
  </r>
  <r>
    <s v="FIN-00968"/>
    <x v="318"/>
    <x v="0"/>
    <x v="9"/>
    <s v="Q4"/>
    <x v="4"/>
    <x v="0"/>
    <x v="2"/>
    <x v="1"/>
    <x v="2"/>
    <n v="6"/>
    <n v="1038.0899999999999"/>
    <n v="0.12"/>
    <n v="460.96"/>
    <x v="967"/>
    <n v="2765.7599999999998"/>
    <x v="967"/>
    <x v="967"/>
    <n v="0.28273173313343236"/>
    <n v="5541.08"/>
    <n v="-59.96480000000065"/>
    <s v="Credit Card"/>
    <x v="3"/>
  </r>
  <r>
    <s v="FIN-00969"/>
    <x v="62"/>
    <x v="2"/>
    <x v="6"/>
    <s v="Q3"/>
    <x v="3"/>
    <x v="4"/>
    <x v="2"/>
    <x v="2"/>
    <x v="8"/>
    <n v="26"/>
    <n v="1754.38"/>
    <n v="0.05"/>
    <n v="662.4"/>
    <x v="968"/>
    <n v="17222.399999999998"/>
    <x v="968"/>
    <x v="968"/>
    <n v="0.55651795369950419"/>
    <n v="48326.53"/>
    <n v="-4993.3439999999973"/>
    <s v="Digital Wallet"/>
    <x v="1"/>
  </r>
  <r>
    <s v="FIN-00970"/>
    <x v="630"/>
    <x v="2"/>
    <x v="6"/>
    <s v="Q3"/>
    <x v="4"/>
    <x v="5"/>
    <x v="2"/>
    <x v="2"/>
    <x v="4"/>
    <n v="23"/>
    <n v="1532.14"/>
    <n v="0.12"/>
    <n v="543.4"/>
    <x v="969"/>
    <n v="12498.199999999999"/>
    <x v="969"/>
    <x v="969"/>
    <n v="0.5234745160750901"/>
    <n v="29203.55"/>
    <n v="1806.9636000000028"/>
    <s v="Bank Transfer"/>
    <x v="1"/>
  </r>
  <r>
    <s v="FIN-00971"/>
    <x v="452"/>
    <x v="1"/>
    <x v="4"/>
    <s v="Q1"/>
    <x v="3"/>
    <x v="6"/>
    <x v="1"/>
    <x v="3"/>
    <x v="7"/>
    <n v="18"/>
    <n v="277.67"/>
    <n v="0.12"/>
    <n v="73.48"/>
    <x v="970"/>
    <n v="1322.64"/>
    <x v="970"/>
    <x v="970"/>
    <n v="0.54325232735756013"/>
    <n v="4531.82"/>
    <n v="-133.52719999999954"/>
    <s v="Bank Transfer"/>
    <x v="2"/>
  </r>
  <r>
    <s v="FIN-00972"/>
    <x v="631"/>
    <x v="0"/>
    <x v="10"/>
    <s v="Q1"/>
    <x v="3"/>
    <x v="6"/>
    <x v="0"/>
    <x v="3"/>
    <x v="7"/>
    <n v="29"/>
    <n v="215.88"/>
    <n v="0.05"/>
    <n v="54.65"/>
    <x v="971"/>
    <n v="1584.85"/>
    <x v="971"/>
    <x v="971"/>
    <n v="0.37916204707394413"/>
    <n v="5527.72"/>
    <n v="419.77399999999943"/>
    <s v="Bank Transfer"/>
    <x v="3"/>
  </r>
  <r>
    <s v="FIN-00973"/>
    <x v="311"/>
    <x v="0"/>
    <x v="1"/>
    <s v="Q3"/>
    <x v="4"/>
    <x v="5"/>
    <x v="3"/>
    <x v="3"/>
    <x v="7"/>
    <n v="39"/>
    <n v="261"/>
    <n v="0.08"/>
    <n v="66.64"/>
    <x v="972"/>
    <n v="2598.96"/>
    <x v="972"/>
    <x v="972"/>
    <n v="0.51092509300905109"/>
    <n v="9257.52"/>
    <n v="107.15999999999985"/>
    <s v="Digital Wallet"/>
    <x v="0"/>
  </r>
  <r>
    <s v="FIN-00974"/>
    <x v="632"/>
    <x v="1"/>
    <x v="1"/>
    <s v="Q3"/>
    <x v="2"/>
    <x v="0"/>
    <x v="2"/>
    <x v="3"/>
    <x v="6"/>
    <n v="3"/>
    <n v="674.44"/>
    <n v="0.1"/>
    <n v="186.26"/>
    <x v="973"/>
    <n v="558.78"/>
    <x v="973"/>
    <x v="973"/>
    <n v="-8.958433553653268E-2"/>
    <n v="1721.92"/>
    <n v="99.068000000000211"/>
    <s v="Bank Transfer"/>
    <x v="3"/>
  </r>
  <r>
    <s v="FIN-00975"/>
    <x v="633"/>
    <x v="0"/>
    <x v="1"/>
    <s v="Q3"/>
    <x v="4"/>
    <x v="0"/>
    <x v="2"/>
    <x v="3"/>
    <x v="6"/>
    <n v="7"/>
    <n v="640.61"/>
    <n v="0.12"/>
    <n v="183.56"/>
    <x v="974"/>
    <n v="1284.92"/>
    <x v="974"/>
    <x v="974"/>
    <n v="0.32791584400987944"/>
    <n v="4195.6099999999997"/>
    <n v="-249.45239999999922"/>
    <s v="Credit Card"/>
    <x v="3"/>
  </r>
  <r>
    <s v="FIN-00976"/>
    <x v="634"/>
    <x v="2"/>
    <x v="10"/>
    <s v="Q1"/>
    <x v="0"/>
    <x v="0"/>
    <x v="1"/>
    <x v="1"/>
    <x v="2"/>
    <n v="11"/>
    <n v="1096.82"/>
    <n v="0.15"/>
    <n v="475.38"/>
    <x v="975"/>
    <n v="5229.18"/>
    <x v="975"/>
    <x v="975"/>
    <n v="0.31643612984430325"/>
    <n v="11382.42"/>
    <n v="-1127.1530000000021"/>
    <s v="Invoice"/>
    <x v="2"/>
  </r>
  <r>
    <s v="FIN-00977"/>
    <x v="635"/>
    <x v="0"/>
    <x v="4"/>
    <s v="Q1"/>
    <x v="1"/>
    <x v="2"/>
    <x v="2"/>
    <x v="3"/>
    <x v="7"/>
    <n v="8"/>
    <n v="184.66"/>
    <n v="0.05"/>
    <n v="45.06"/>
    <x v="976"/>
    <n v="360.48"/>
    <x v="976"/>
    <x v="976"/>
    <n v="-0.19563978178957636"/>
    <n v="1538.42"/>
    <n v="-135.00400000000013"/>
    <s v="Bank Transfer"/>
    <x v="0"/>
  </r>
  <r>
    <s v="FIN-00978"/>
    <x v="560"/>
    <x v="1"/>
    <x v="2"/>
    <s v="Q2"/>
    <x v="1"/>
    <x v="1"/>
    <x v="2"/>
    <x v="3"/>
    <x v="7"/>
    <n v="10"/>
    <n v="272.49"/>
    <n v="0.2"/>
    <n v="69.459999999999994"/>
    <x v="977"/>
    <n v="694.59999999999991"/>
    <x v="977"/>
    <x v="977"/>
    <n v="0.2724228412051819"/>
    <n v="2151.09"/>
    <n v="28.829999999999927"/>
    <s v="Credit Card"/>
    <x v="0"/>
  </r>
  <r>
    <s v="FIN-00979"/>
    <x v="67"/>
    <x v="0"/>
    <x v="4"/>
    <s v="Q1"/>
    <x v="3"/>
    <x v="6"/>
    <x v="2"/>
    <x v="1"/>
    <x v="5"/>
    <n v="29"/>
    <n v="712.87"/>
    <n v="0.05"/>
    <n v="348.25"/>
    <x v="978"/>
    <n v="10099.25"/>
    <x v="978"/>
    <x v="978"/>
    <n v="0.38435918284049869"/>
    <n v="19391.32"/>
    <n v="248.24849999999788"/>
    <s v="Credit Card"/>
    <x v="2"/>
  </r>
  <r>
    <s v="FIN-00980"/>
    <x v="502"/>
    <x v="2"/>
    <x v="1"/>
    <s v="Q3"/>
    <x v="1"/>
    <x v="2"/>
    <x v="3"/>
    <x v="1"/>
    <x v="2"/>
    <n v="29"/>
    <n v="548.22"/>
    <n v="0.1"/>
    <n v="246.91"/>
    <x v="979"/>
    <n v="7160.39"/>
    <x v="979"/>
    <x v="979"/>
    <n v="0.23050370890339494"/>
    <n v="12972.6"/>
    <n v="1335.9420000000009"/>
    <s v="Bank Transfer"/>
    <x v="2"/>
  </r>
  <r>
    <s v="FIN-00981"/>
    <x v="636"/>
    <x v="1"/>
    <x v="8"/>
    <s v="Q4"/>
    <x v="2"/>
    <x v="0"/>
    <x v="1"/>
    <x v="3"/>
    <x v="6"/>
    <n v="14"/>
    <n v="529.84"/>
    <n v="0.2"/>
    <n v="145.96"/>
    <x v="980"/>
    <n v="2043.44"/>
    <x v="980"/>
    <x v="980"/>
    <n v="0.52257487435560057"/>
    <n v="5953.32"/>
    <n v="-19.111999999999171"/>
    <s v="Credit Card"/>
    <x v="1"/>
  </r>
  <r>
    <s v="FIN-00982"/>
    <x v="262"/>
    <x v="2"/>
    <x v="6"/>
    <s v="Q3"/>
    <x v="4"/>
    <x v="0"/>
    <x v="2"/>
    <x v="2"/>
    <x v="8"/>
    <n v="16"/>
    <n v="1752.97"/>
    <n v="0.05"/>
    <n v="644.55999999999995"/>
    <x v="981"/>
    <n v="10312.959999999999"/>
    <x v="981"/>
    <x v="981"/>
    <n v="0.48069712064607345"/>
    <n v="27647.17"/>
    <n v="-1002.025999999998"/>
    <s v="Credit Card"/>
    <x v="1"/>
  </r>
  <r>
    <s v="FIN-00983"/>
    <x v="637"/>
    <x v="1"/>
    <x v="7"/>
    <s v="Q1"/>
    <x v="4"/>
    <x v="0"/>
    <x v="0"/>
    <x v="1"/>
    <x v="2"/>
    <n v="38"/>
    <n v="766.47"/>
    <n v="0.08"/>
    <n v="303.99"/>
    <x v="982"/>
    <n v="11551.62"/>
    <x v="982"/>
    <x v="982"/>
    <n v="0.45511704091797828"/>
    <n v="28061.77"/>
    <n v="-1265.9787999999971"/>
    <s v="Invoice"/>
    <x v="1"/>
  </r>
  <r>
    <s v="FIN-00984"/>
    <x v="350"/>
    <x v="0"/>
    <x v="5"/>
    <s v="Q2"/>
    <x v="3"/>
    <x v="6"/>
    <x v="0"/>
    <x v="0"/>
    <x v="1"/>
    <n v="43"/>
    <n v="917.43"/>
    <n v="0.03"/>
    <n v="622.69000000000005"/>
    <x v="983"/>
    <n v="26775.670000000002"/>
    <x v="983"/>
    <x v="983"/>
    <n v="0.27597746922383859"/>
    <n v="37805.660000000003"/>
    <n v="460.34529999999359"/>
    <s v="Credit Card"/>
    <x v="3"/>
  </r>
  <r>
    <s v="FIN-00985"/>
    <x v="192"/>
    <x v="2"/>
    <x v="6"/>
    <s v="Q3"/>
    <x v="2"/>
    <x v="0"/>
    <x v="1"/>
    <x v="0"/>
    <x v="0"/>
    <n v="6"/>
    <n v="168.59"/>
    <n v="0.05"/>
    <n v="98.41"/>
    <x v="984"/>
    <n v="590.46"/>
    <x v="984"/>
    <x v="984"/>
    <n v="-0.63119703880378331"/>
    <n v="1025.28"/>
    <n v="-64.317000000000007"/>
    <s v="Credit Card"/>
    <x v="0"/>
  </r>
  <r>
    <s v="FIN-00986"/>
    <x v="499"/>
    <x v="1"/>
    <x v="4"/>
    <s v="Q1"/>
    <x v="2"/>
    <x v="0"/>
    <x v="1"/>
    <x v="3"/>
    <x v="7"/>
    <n v="4"/>
    <n v="296.52999999999997"/>
    <n v="0.1"/>
    <n v="70.180000000000007"/>
    <x v="985"/>
    <n v="280.72000000000003"/>
    <x v="985"/>
    <x v="985"/>
    <n v="8.3772674303143391E-2"/>
    <n v="1174.5999999999999"/>
    <n v="-107.09199999999987"/>
    <s v="Credit Card"/>
    <x v="0"/>
  </r>
  <r>
    <s v="FIN-00987"/>
    <x v="491"/>
    <x v="2"/>
    <x v="4"/>
    <s v="Q1"/>
    <x v="0"/>
    <x v="0"/>
    <x v="2"/>
    <x v="0"/>
    <x v="0"/>
    <n v="5"/>
    <n v="130"/>
    <n v="0.08"/>
    <n v="80.36"/>
    <x v="986"/>
    <n v="401.8"/>
    <x v="986"/>
    <x v="986"/>
    <n v="-0.91454849498327773"/>
    <n v="643.57000000000005"/>
    <n v="-45.57000000000005"/>
    <s v="Digital Wallet"/>
    <x v="1"/>
  </r>
  <r>
    <s v="FIN-00988"/>
    <x v="638"/>
    <x v="1"/>
    <x v="6"/>
    <s v="Q3"/>
    <x v="3"/>
    <x v="6"/>
    <x v="0"/>
    <x v="1"/>
    <x v="2"/>
    <n v="8"/>
    <n v="629.45000000000005"/>
    <n v="0"/>
    <n v="279.41000000000003"/>
    <x v="987"/>
    <n v="2235.2800000000002"/>
    <x v="987"/>
    <x v="987"/>
    <n v="0.12810191436968785"/>
    <n v="5492.64"/>
    <n v="-457.03999999999996"/>
    <s v="Bank Transfer"/>
    <x v="3"/>
  </r>
  <r>
    <s v="FIN-00989"/>
    <x v="639"/>
    <x v="0"/>
    <x v="9"/>
    <s v="Q4"/>
    <x v="0"/>
    <x v="0"/>
    <x v="1"/>
    <x v="2"/>
    <x v="4"/>
    <n v="10"/>
    <n v="1573.57"/>
    <n v="0.1"/>
    <n v="516.54"/>
    <x v="988"/>
    <n v="5165.3999999999996"/>
    <x v="988"/>
    <x v="988"/>
    <n v="0.52000511222535029"/>
    <n v="13912.39"/>
    <n v="249.73999999999978"/>
    <s v="Invoice"/>
    <x v="3"/>
  </r>
  <r>
    <s v="FIN-00990"/>
    <x v="508"/>
    <x v="0"/>
    <x v="5"/>
    <s v="Q2"/>
    <x v="0"/>
    <x v="5"/>
    <x v="1"/>
    <x v="0"/>
    <x v="0"/>
    <n v="16"/>
    <n v="132.32"/>
    <n v="0.05"/>
    <n v="80.86"/>
    <x v="989"/>
    <n v="1293.76"/>
    <x v="989"/>
    <x v="989"/>
    <n v="-7.1147298415324953E-2"/>
    <n v="2164.62"/>
    <n v="-153.35599999999999"/>
    <s v="Credit Card"/>
    <x v="3"/>
  </r>
  <r>
    <s v="FIN-00991"/>
    <x v="630"/>
    <x v="2"/>
    <x v="6"/>
    <s v="Q3"/>
    <x v="3"/>
    <x v="7"/>
    <x v="3"/>
    <x v="1"/>
    <x v="2"/>
    <n v="58"/>
    <n v="911.7"/>
    <n v="0.1"/>
    <n v="407.15"/>
    <x v="990"/>
    <n v="23614.699999999997"/>
    <x v="990"/>
    <x v="990"/>
    <n v="0.4207992983508978"/>
    <n v="48381.14"/>
    <n v="-790.39999999999418"/>
    <s v="Invoice"/>
    <x v="1"/>
  </r>
  <r>
    <s v="FIN-00992"/>
    <x v="294"/>
    <x v="2"/>
    <x v="4"/>
    <s v="Q1"/>
    <x v="3"/>
    <x v="6"/>
    <x v="2"/>
    <x v="3"/>
    <x v="7"/>
    <n v="26"/>
    <n v="236.48"/>
    <n v="0.03"/>
    <n v="62.73"/>
    <x v="991"/>
    <n v="1630.98"/>
    <x v="991"/>
    <x v="991"/>
    <n v="0.59493969978935035"/>
    <n v="5753.46"/>
    <n v="210.56559999999899"/>
    <s v="Digital Wallet"/>
    <x v="2"/>
  </r>
  <r>
    <s v="FIN-00993"/>
    <x v="640"/>
    <x v="1"/>
    <x v="8"/>
    <s v="Q4"/>
    <x v="3"/>
    <x v="6"/>
    <x v="0"/>
    <x v="3"/>
    <x v="7"/>
    <n v="55"/>
    <n v="138.16999999999999"/>
    <n v="0.12"/>
    <n v="34.21"/>
    <x v="992"/>
    <n v="1881.55"/>
    <x v="992"/>
    <x v="992"/>
    <n v="0.55584718070983341"/>
    <n v="6108.72"/>
    <n v="578.70799999999963"/>
    <s v="Invoice"/>
    <x v="1"/>
  </r>
  <r>
    <s v="FIN-00994"/>
    <x v="641"/>
    <x v="2"/>
    <x v="5"/>
    <s v="Q2"/>
    <x v="4"/>
    <x v="5"/>
    <x v="1"/>
    <x v="3"/>
    <x v="6"/>
    <n v="6"/>
    <n v="317.97000000000003"/>
    <n v="0.03"/>
    <n v="88.06"/>
    <x v="993"/>
    <n v="528.36"/>
    <x v="993"/>
    <x v="993"/>
    <n v="0.19165578632577576"/>
    <n v="1748.83"/>
    <n v="101.75540000000024"/>
    <s v="Bank Transfer"/>
    <x v="0"/>
  </r>
  <r>
    <s v="FIN-00995"/>
    <x v="342"/>
    <x v="0"/>
    <x v="7"/>
    <s v="Q1"/>
    <x v="4"/>
    <x v="5"/>
    <x v="0"/>
    <x v="2"/>
    <x v="4"/>
    <n v="46"/>
    <n v="1636.88"/>
    <n v="0.1"/>
    <n v="532.57000000000005"/>
    <x v="994"/>
    <n v="24498.22"/>
    <x v="994"/>
    <x v="994"/>
    <n v="0.56665172130224417"/>
    <n v="62234.14"/>
    <n v="5532.69200000001"/>
    <s v="Credit Card"/>
    <x v="1"/>
  </r>
  <r>
    <s v="FIN-00996"/>
    <x v="642"/>
    <x v="1"/>
    <x v="11"/>
    <s v="Q2"/>
    <x v="0"/>
    <x v="5"/>
    <x v="0"/>
    <x v="2"/>
    <x v="4"/>
    <n v="39"/>
    <n v="1740.85"/>
    <n v="0.12"/>
    <n v="551.48"/>
    <x v="995"/>
    <n v="21507.72"/>
    <x v="995"/>
    <x v="995"/>
    <n v="0.60413180657601484"/>
    <n v="56992.99"/>
    <n v="2752.9819999999963"/>
    <s v="Bank Transfer"/>
    <x v="1"/>
  </r>
  <r>
    <s v="FIN-00997"/>
    <x v="571"/>
    <x v="1"/>
    <x v="8"/>
    <s v="Q4"/>
    <x v="1"/>
    <x v="2"/>
    <x v="2"/>
    <x v="0"/>
    <x v="1"/>
    <n v="14"/>
    <n v="671.71"/>
    <n v="0.12"/>
    <n v="476.72"/>
    <x v="996"/>
    <n v="6674.08"/>
    <x v="996"/>
    <x v="996"/>
    <n v="8.6348864992178448E-2"/>
    <n v="9209.7999999999993"/>
    <n v="-934.33279999999831"/>
    <s v="Credit Card"/>
    <x v="0"/>
  </r>
  <r>
    <s v="FIN-00998"/>
    <x v="643"/>
    <x v="0"/>
    <x v="4"/>
    <s v="Q1"/>
    <x v="3"/>
    <x v="7"/>
    <x v="1"/>
    <x v="2"/>
    <x v="4"/>
    <n v="11"/>
    <n v="3293.34"/>
    <n v="0.1"/>
    <n v="1132.3"/>
    <x v="997"/>
    <n v="12455.3"/>
    <x v="997"/>
    <x v="997"/>
    <n v="0.55843789544531042"/>
    <n v="30886.73"/>
    <n v="1717.3360000000066"/>
    <s v="Invoice"/>
    <x v="1"/>
  </r>
  <r>
    <s v="FIN-00999"/>
    <x v="644"/>
    <x v="1"/>
    <x v="9"/>
    <s v="Q4"/>
    <x v="4"/>
    <x v="0"/>
    <x v="3"/>
    <x v="0"/>
    <x v="0"/>
    <n v="43"/>
    <n v="282.66000000000003"/>
    <n v="0.08"/>
    <n v="163.35"/>
    <x v="998"/>
    <n v="7024.05"/>
    <x v="998"/>
    <x v="998"/>
    <n v="0.28962180532950843"/>
    <n v="11211.44"/>
    <n v="-29.410399999998845"/>
    <s v="Credit Card"/>
    <x v="1"/>
  </r>
  <r>
    <s v="FIN-01000"/>
    <x v="559"/>
    <x v="1"/>
    <x v="2"/>
    <s v="Q2"/>
    <x v="1"/>
    <x v="2"/>
    <x v="1"/>
    <x v="3"/>
    <x v="7"/>
    <n v="9"/>
    <n v="250.65"/>
    <n v="0"/>
    <n v="61.83"/>
    <x v="999"/>
    <n v="556.47"/>
    <x v="999"/>
    <x v="999"/>
    <n v="0.4246292971607154"/>
    <n v="2402"/>
    <n v="-146.15000000000009"/>
    <s v="Bank Transfer"/>
    <x v="1"/>
  </r>
  <r>
    <s v="FIN-01001"/>
    <x v="489"/>
    <x v="2"/>
    <x v="10"/>
    <s v="Q1"/>
    <x v="0"/>
    <x v="5"/>
    <x v="1"/>
    <x v="1"/>
    <x v="2"/>
    <n v="16"/>
    <n v="749.32"/>
    <n v="0.1"/>
    <n v="341.7"/>
    <x v="1000"/>
    <n v="5467.2"/>
    <x v="1000"/>
    <x v="1000"/>
    <n v="0.30427198437694625"/>
    <n v="10750.58"/>
    <n v="39.628000000000611"/>
    <s v="Invoice"/>
    <x v="1"/>
  </r>
  <r>
    <s v="FIN-01002"/>
    <x v="255"/>
    <x v="0"/>
    <x v="6"/>
    <s v="Q3"/>
    <x v="4"/>
    <x v="0"/>
    <x v="3"/>
    <x v="1"/>
    <x v="2"/>
    <n v="36"/>
    <n v="1013.39"/>
    <n v="0.08"/>
    <n v="436.48"/>
    <x v="1001"/>
    <n v="15713.28"/>
    <x v="1001"/>
    <x v="1001"/>
    <n v="0.46391549042380509"/>
    <n v="32564.7"/>
    <n v="998.77680000000328"/>
    <s v="Credit Card"/>
    <x v="1"/>
  </r>
  <r>
    <s v="FIN-01003"/>
    <x v="645"/>
    <x v="1"/>
    <x v="6"/>
    <s v="Q3"/>
    <x v="4"/>
    <x v="5"/>
    <x v="1"/>
    <x v="3"/>
    <x v="6"/>
    <n v="5"/>
    <n v="415.88"/>
    <n v="0.08"/>
    <n v="114.8"/>
    <x v="1002"/>
    <n v="574"/>
    <x v="1002"/>
    <x v="1002"/>
    <n v="0.32769590726421927"/>
    <n v="1887.4"/>
    <n v="25.648000000000138"/>
    <s v="Invoice"/>
    <x v="0"/>
  </r>
  <r>
    <s v="FIN-01004"/>
    <x v="501"/>
    <x v="1"/>
    <x v="0"/>
    <s v="Q4"/>
    <x v="3"/>
    <x v="6"/>
    <x v="1"/>
    <x v="3"/>
    <x v="7"/>
    <n v="5"/>
    <n v="140.72999999999999"/>
    <n v="0.05"/>
    <n v="33.14"/>
    <x v="1003"/>
    <n v="165.7"/>
    <x v="1003"/>
    <x v="1003"/>
    <n v="-0.18653487267518623"/>
    <n v="640.64"/>
    <n v="27.827499999999986"/>
    <s v="Digital Wallet"/>
    <x v="1"/>
  </r>
  <r>
    <s v="FIN-01005"/>
    <x v="282"/>
    <x v="1"/>
    <x v="8"/>
    <s v="Q4"/>
    <x v="3"/>
    <x v="4"/>
    <x v="1"/>
    <x v="3"/>
    <x v="7"/>
    <n v="11"/>
    <n v="198.88"/>
    <n v="0.1"/>
    <n v="51.27"/>
    <x v="1004"/>
    <n v="563.97"/>
    <x v="1004"/>
    <x v="1004"/>
    <n v="0.15166345677206491"/>
    <n v="1885.75"/>
    <n v="83.161999999999807"/>
    <s v="Credit Card"/>
    <x v="2"/>
  </r>
  <r>
    <s v="FIN-01006"/>
    <x v="601"/>
    <x v="1"/>
    <x v="7"/>
    <s v="Q1"/>
    <x v="4"/>
    <x v="5"/>
    <x v="1"/>
    <x v="1"/>
    <x v="3"/>
    <n v="17"/>
    <n v="906.1"/>
    <n v="0.03"/>
    <n v="427.5"/>
    <x v="1005"/>
    <n v="7267.5"/>
    <x v="1005"/>
    <x v="1005"/>
    <n v="0.44740750130391088"/>
    <n v="14440.69"/>
    <n v="500.89899999999943"/>
    <s v="Invoice"/>
    <x v="1"/>
  </r>
  <r>
    <s v="FIN-01007"/>
    <x v="646"/>
    <x v="0"/>
    <x v="7"/>
    <s v="Q1"/>
    <x v="2"/>
    <x v="0"/>
    <x v="2"/>
    <x v="1"/>
    <x v="5"/>
    <n v="28"/>
    <n v="549.80999999999995"/>
    <n v="0.08"/>
    <n v="259.31"/>
    <x v="1006"/>
    <n v="7260.68"/>
    <x v="1006"/>
    <x v="1006"/>
    <n v="0.31946140400167589"/>
    <n v="15231.68"/>
    <n v="-1068.5744000000013"/>
    <s v="Digital Wallet"/>
    <x v="0"/>
  </r>
  <r>
    <s v="FIN-01008"/>
    <x v="232"/>
    <x v="2"/>
    <x v="7"/>
    <s v="Q1"/>
    <x v="2"/>
    <x v="0"/>
    <x v="1"/>
    <x v="1"/>
    <x v="3"/>
    <n v="8"/>
    <n v="1250.03"/>
    <n v="0.08"/>
    <n v="570.59"/>
    <x v="1007"/>
    <n v="4564.72"/>
    <x v="1007"/>
    <x v="1007"/>
    <n v="0.30829594872331767"/>
    <n v="10193.77"/>
    <n v="-993.54919999999947"/>
    <s v="Bank Transfer"/>
    <x v="1"/>
  </r>
  <r>
    <s v="FIN-01009"/>
    <x v="647"/>
    <x v="1"/>
    <x v="8"/>
    <s v="Q4"/>
    <x v="3"/>
    <x v="4"/>
    <x v="0"/>
    <x v="1"/>
    <x v="5"/>
    <n v="39"/>
    <n v="759.32"/>
    <n v="0"/>
    <n v="373.87"/>
    <x v="1008"/>
    <n v="14580.93"/>
    <x v="1008"/>
    <x v="1008"/>
    <n v="0.4236442322888091"/>
    <n v="26542.880000000001"/>
    <n v="3070.6000000000022"/>
    <s v="Bank Transfer"/>
    <x v="1"/>
  </r>
  <r>
    <s v="FIN-01010"/>
    <x v="298"/>
    <x v="1"/>
    <x v="1"/>
    <s v="Q3"/>
    <x v="4"/>
    <x v="5"/>
    <x v="1"/>
    <x v="1"/>
    <x v="5"/>
    <n v="17"/>
    <n v="828.99"/>
    <n v="0.15"/>
    <n v="381.88"/>
    <x v="1009"/>
    <n v="6491.96"/>
    <x v="1009"/>
    <x v="1009"/>
    <n v="0.36321477784426964"/>
    <n v="12083.06"/>
    <n v="-104.15450000000055"/>
    <s v="Invoice"/>
    <x v="0"/>
  </r>
  <r>
    <s v="FIN-01011"/>
    <x v="404"/>
    <x v="0"/>
    <x v="4"/>
    <s v="Q1"/>
    <x v="1"/>
    <x v="2"/>
    <x v="1"/>
    <x v="0"/>
    <x v="1"/>
    <n v="11"/>
    <n v="667.42"/>
    <n v="0.15"/>
    <n v="459.2"/>
    <x v="1010"/>
    <n v="5051.2"/>
    <x v="1010"/>
    <x v="1010"/>
    <n v="4.95077460864944E-2"/>
    <n v="6167.96"/>
    <n v="72.416999999999462"/>
    <s v="Digital Wallet"/>
    <x v="1"/>
  </r>
  <r>
    <s v="FIN-01012"/>
    <x v="648"/>
    <x v="0"/>
    <x v="0"/>
    <s v="Q4"/>
    <x v="1"/>
    <x v="2"/>
    <x v="1"/>
    <x v="1"/>
    <x v="3"/>
    <n v="4"/>
    <n v="1071.22"/>
    <n v="0.12"/>
    <n v="527.76"/>
    <x v="1011"/>
    <n v="2111.04"/>
    <x v="1011"/>
    <x v="1011"/>
    <n v="0.14294035602567004"/>
    <n v="3834.23"/>
    <n v="-63.535599999999704"/>
    <s v="Invoice"/>
    <x v="3"/>
  </r>
  <r>
    <s v="FIN-01013"/>
    <x v="191"/>
    <x v="0"/>
    <x v="8"/>
    <s v="Q4"/>
    <x v="4"/>
    <x v="5"/>
    <x v="1"/>
    <x v="1"/>
    <x v="5"/>
    <n v="9"/>
    <n v="675.67"/>
    <n v="0.03"/>
    <n v="313.43"/>
    <x v="1012"/>
    <n v="2820.87"/>
    <x v="1012"/>
    <x v="1012"/>
    <n v="0.3704623865690414"/>
    <n v="6365.18"/>
    <n v="-466.58090000000084"/>
    <s v="Invoice"/>
    <x v="0"/>
  </r>
  <r>
    <s v="FIN-01014"/>
    <x v="502"/>
    <x v="2"/>
    <x v="1"/>
    <s v="Q3"/>
    <x v="3"/>
    <x v="4"/>
    <x v="1"/>
    <x v="3"/>
    <x v="6"/>
    <n v="16"/>
    <n v="664.37"/>
    <n v="0.1"/>
    <n v="190.29"/>
    <x v="1013"/>
    <n v="3044.64"/>
    <x v="1013"/>
    <x v="1013"/>
    <n v="0.53705829081184686"/>
    <n v="10387.450000000001"/>
    <n v="-820.52200000000084"/>
    <s v="Bank Transfer"/>
    <x v="0"/>
  </r>
  <r>
    <s v="FIN-01015"/>
    <x v="649"/>
    <x v="1"/>
    <x v="11"/>
    <s v="Q2"/>
    <x v="0"/>
    <x v="0"/>
    <x v="2"/>
    <x v="1"/>
    <x v="2"/>
    <n v="12"/>
    <n v="1151.1099999999999"/>
    <n v="0.08"/>
    <n v="496.74"/>
    <x v="1014"/>
    <n v="5960.88"/>
    <x v="1014"/>
    <x v="1014"/>
    <n v="0.32707673840712531"/>
    <n v="11479.82"/>
    <n v="1228.4344000000001"/>
    <s v="Invoice"/>
    <x v="0"/>
  </r>
  <r>
    <s v="FIN-01016"/>
    <x v="650"/>
    <x v="1"/>
    <x v="6"/>
    <s v="Q3"/>
    <x v="3"/>
    <x v="4"/>
    <x v="0"/>
    <x v="1"/>
    <x v="2"/>
    <n v="9"/>
    <n v="792.24"/>
    <n v="0.05"/>
    <n v="314.17"/>
    <x v="1015"/>
    <n v="2827.53"/>
    <x v="1015"/>
    <x v="1015"/>
    <n v="0.31061707923583898"/>
    <n v="6191.4"/>
    <n v="582.2519999999995"/>
    <s v="Digital Wallet"/>
    <x v="2"/>
  </r>
  <r>
    <s v="FIN-01017"/>
    <x v="299"/>
    <x v="2"/>
    <x v="5"/>
    <s v="Q2"/>
    <x v="4"/>
    <x v="0"/>
    <x v="3"/>
    <x v="1"/>
    <x v="2"/>
    <n v="26"/>
    <n v="622.21"/>
    <n v="0"/>
    <n v="265.66000000000003"/>
    <x v="1016"/>
    <n v="6907.1600000000008"/>
    <x v="1016"/>
    <x v="1016"/>
    <n v="0.3418744351709106"/>
    <n v="16487.2"/>
    <n v="-309.73999999999978"/>
    <s v="Invoice"/>
    <x v="0"/>
  </r>
  <r>
    <s v="FIN-01018"/>
    <x v="639"/>
    <x v="0"/>
    <x v="9"/>
    <s v="Q4"/>
    <x v="1"/>
    <x v="2"/>
    <x v="1"/>
    <x v="0"/>
    <x v="0"/>
    <n v="13"/>
    <n v="133.03"/>
    <n v="0"/>
    <n v="79.06"/>
    <x v="1017"/>
    <n v="1027.78"/>
    <x v="1017"/>
    <x v="1017"/>
    <n v="-0.17002526902549445"/>
    <n v="1693.04"/>
    <n v="36.350000000000136"/>
    <s v="Credit Card"/>
    <x v="1"/>
  </r>
  <r>
    <s v="FIN-01019"/>
    <x v="22"/>
    <x v="1"/>
    <x v="7"/>
    <s v="Q1"/>
    <x v="0"/>
    <x v="5"/>
    <x v="0"/>
    <x v="3"/>
    <x v="6"/>
    <n v="9"/>
    <n v="610.87"/>
    <n v="0.1"/>
    <n v="180.55"/>
    <x v="1018"/>
    <n v="1624.95"/>
    <x v="1018"/>
    <x v="1018"/>
    <n v="0.40336864221378665"/>
    <n v="5173.29"/>
    <n v="-225.24299999999948"/>
    <s v="Credit Card"/>
    <x v="2"/>
  </r>
  <r>
    <s v="FIN-01020"/>
    <x v="22"/>
    <x v="1"/>
    <x v="7"/>
    <s v="Q1"/>
    <x v="1"/>
    <x v="2"/>
    <x v="2"/>
    <x v="3"/>
    <x v="6"/>
    <n v="26"/>
    <n v="572.01"/>
    <n v="0"/>
    <n v="157.55000000000001"/>
    <x v="1019"/>
    <n v="4096.3"/>
    <x v="1019"/>
    <x v="1019"/>
    <n v="0.63348542857642343"/>
    <n v="14716.13"/>
    <n v="156.13000000000102"/>
    <s v="Digital Wallet"/>
    <x v="1"/>
  </r>
  <r>
    <s v="FIN-01021"/>
    <x v="245"/>
    <x v="0"/>
    <x v="4"/>
    <s v="Q1"/>
    <x v="2"/>
    <x v="0"/>
    <x v="1"/>
    <x v="2"/>
    <x v="8"/>
    <n v="13"/>
    <n v="1230.53"/>
    <n v="0.05"/>
    <n v="480.41"/>
    <x v="1020"/>
    <n v="6245.33"/>
    <x v="1020"/>
    <x v="1020"/>
    <n v="0.43025899343395391"/>
    <n v="13911.86"/>
    <n v="1285.1854999999978"/>
    <s v="Digital Wallet"/>
    <x v="3"/>
  </r>
  <r>
    <s v="FIN-01022"/>
    <x v="34"/>
    <x v="0"/>
    <x v="7"/>
    <s v="Q1"/>
    <x v="2"/>
    <x v="5"/>
    <x v="1"/>
    <x v="2"/>
    <x v="4"/>
    <n v="12"/>
    <n v="1965.45"/>
    <n v="0.1"/>
    <n v="640.86"/>
    <x v="1021"/>
    <n v="7690.32"/>
    <x v="1021"/>
    <x v="1021"/>
    <n v="0.54143759369025846"/>
    <n v="22145.58"/>
    <n v="-918.72000000000116"/>
    <s v="Credit Card"/>
    <x v="1"/>
  </r>
  <r>
    <s v="FIN-01023"/>
    <x v="445"/>
    <x v="2"/>
    <x v="6"/>
    <s v="Q3"/>
    <x v="4"/>
    <x v="5"/>
    <x v="2"/>
    <x v="0"/>
    <x v="0"/>
    <n v="28"/>
    <n v="315.45"/>
    <n v="0.03"/>
    <n v="196.56"/>
    <x v="1022"/>
    <n v="5503.68"/>
    <x v="1022"/>
    <x v="1022"/>
    <n v="0.28139920271926089"/>
    <n v="8401.02"/>
    <n v="166.60199999999895"/>
    <s v="Credit Card"/>
    <x v="2"/>
  </r>
  <r>
    <s v="FIN-01024"/>
    <x v="651"/>
    <x v="0"/>
    <x v="6"/>
    <s v="Q3"/>
    <x v="0"/>
    <x v="0"/>
    <x v="2"/>
    <x v="2"/>
    <x v="4"/>
    <n v="24"/>
    <n v="2901.34"/>
    <n v="0.1"/>
    <n v="932.79"/>
    <x v="1023"/>
    <n v="22386.959999999999"/>
    <x v="1023"/>
    <x v="1023"/>
    <n v="0.61529781002852069"/>
    <n v="66156.17"/>
    <n v="-3487.2259999999951"/>
    <s v="Invoice"/>
    <x v="1"/>
  </r>
  <r>
    <s v="FIN-01025"/>
    <x v="440"/>
    <x v="0"/>
    <x v="7"/>
    <s v="Q1"/>
    <x v="1"/>
    <x v="1"/>
    <x v="0"/>
    <x v="0"/>
    <x v="1"/>
    <n v="52"/>
    <n v="937.39"/>
    <n v="0.12"/>
    <n v="622.5"/>
    <x v="1024"/>
    <n v="32370"/>
    <x v="1024"/>
    <x v="1024"/>
    <n v="0.20869759674179389"/>
    <n v="42417.84"/>
    <n v="477.12640000000101"/>
    <s v="Bank Transfer"/>
    <x v="3"/>
  </r>
  <r>
    <s v="FIN-01026"/>
    <x v="547"/>
    <x v="2"/>
    <x v="6"/>
    <s v="Q3"/>
    <x v="1"/>
    <x v="3"/>
    <x v="2"/>
    <x v="1"/>
    <x v="5"/>
    <n v="10"/>
    <n v="870.07"/>
    <n v="0.12"/>
    <n v="428.14"/>
    <x v="1025"/>
    <n v="4281.3999999999996"/>
    <x v="1025"/>
    <x v="1025"/>
    <n v="0.25359584443049005"/>
    <n v="7910.66"/>
    <n v="-254.04399999999896"/>
    <s v="Bank Transfer"/>
    <x v="0"/>
  </r>
  <r>
    <s v="FIN-01027"/>
    <x v="533"/>
    <x v="1"/>
    <x v="7"/>
    <s v="Q1"/>
    <x v="2"/>
    <x v="0"/>
    <x v="1"/>
    <x v="1"/>
    <x v="3"/>
    <n v="4"/>
    <n v="977.4"/>
    <n v="0.08"/>
    <n v="441.92"/>
    <x v="1026"/>
    <n v="1767.68"/>
    <x v="1026"/>
    <x v="1026"/>
    <n v="0.12844692218040757"/>
    <n v="3767.6"/>
    <n v="-170.76800000000003"/>
    <s v="Invoice"/>
    <x v="1"/>
  </r>
  <r>
    <s v="FIN-01028"/>
    <x v="404"/>
    <x v="0"/>
    <x v="4"/>
    <s v="Q1"/>
    <x v="4"/>
    <x v="5"/>
    <x v="2"/>
    <x v="3"/>
    <x v="6"/>
    <n v="4"/>
    <n v="555.6"/>
    <n v="0.08"/>
    <n v="156.62"/>
    <x v="1027"/>
    <n v="626.48"/>
    <x v="1027"/>
    <x v="1027"/>
    <n v="0.20282518702851607"/>
    <n v="2031.65"/>
    <n v="12.958000000000084"/>
    <s v="Digital Wallet"/>
    <x v="3"/>
  </r>
  <r>
    <s v="FIN-01029"/>
    <x v="421"/>
    <x v="2"/>
    <x v="7"/>
    <s v="Q1"/>
    <x v="0"/>
    <x v="5"/>
    <x v="0"/>
    <x v="2"/>
    <x v="8"/>
    <n v="32"/>
    <n v="2789.81"/>
    <n v="0"/>
    <n v="1052.96"/>
    <x v="1028"/>
    <n v="33694.720000000001"/>
    <x v="1028"/>
    <x v="1028"/>
    <n v="0.56938991813062534"/>
    <n v="88735.53"/>
    <n v="538.38999999999942"/>
    <s v="Credit Card"/>
    <x v="0"/>
  </r>
  <r>
    <s v="FIN-01030"/>
    <x v="652"/>
    <x v="2"/>
    <x v="4"/>
    <s v="Q1"/>
    <x v="0"/>
    <x v="5"/>
    <x v="1"/>
    <x v="2"/>
    <x v="4"/>
    <n v="16"/>
    <n v="2588.3000000000002"/>
    <n v="0"/>
    <n v="849.82"/>
    <x v="1029"/>
    <n v="13597.12"/>
    <x v="1029"/>
    <x v="1029"/>
    <n v="0.61301505814627355"/>
    <n v="44937.61"/>
    <n v="-3524.8099999999977"/>
    <s v="Bank Transfer"/>
    <x v="1"/>
  </r>
  <r>
    <s v="FIN-01031"/>
    <x v="653"/>
    <x v="1"/>
    <x v="11"/>
    <s v="Q2"/>
    <x v="0"/>
    <x v="0"/>
    <x v="2"/>
    <x v="1"/>
    <x v="5"/>
    <n v="19"/>
    <n v="566.66"/>
    <n v="0.03"/>
    <n v="264.64"/>
    <x v="1030"/>
    <n v="5028.16"/>
    <x v="1030"/>
    <x v="1030"/>
    <n v="0.32884180559476373"/>
    <n v="11198.76"/>
    <n v="-755.21620000000075"/>
    <s v="Credit Card"/>
    <x v="0"/>
  </r>
  <r>
    <s v="FIN-01032"/>
    <x v="173"/>
    <x v="1"/>
    <x v="11"/>
    <s v="Q2"/>
    <x v="1"/>
    <x v="2"/>
    <x v="1"/>
    <x v="3"/>
    <x v="7"/>
    <n v="2"/>
    <n v="313.39"/>
    <n v="0.05"/>
    <n v="76.760000000000005"/>
    <x v="1031"/>
    <n v="153.52000000000001"/>
    <x v="1031"/>
    <x v="1031"/>
    <n v="-0.38949115025670072"/>
    <n v="546.11"/>
    <n v="49.330999999999904"/>
    <s v="Credit Card"/>
    <x v="0"/>
  </r>
  <r>
    <s v="FIN-01033"/>
    <x v="13"/>
    <x v="0"/>
    <x v="2"/>
    <s v="Q2"/>
    <x v="4"/>
    <x v="0"/>
    <x v="2"/>
    <x v="0"/>
    <x v="1"/>
    <n v="8"/>
    <n v="478.52"/>
    <n v="0.05"/>
    <n v="348.16"/>
    <x v="1032"/>
    <n v="2785.28"/>
    <x v="1032"/>
    <x v="1032"/>
    <n v="-5.7512307685539416E-2"/>
    <n v="3630.95"/>
    <n v="5.8019999999996799"/>
    <s v="Digital Wallet"/>
    <x v="3"/>
  </r>
  <r>
    <s v="FIN-01034"/>
    <x v="89"/>
    <x v="2"/>
    <x v="1"/>
    <s v="Q3"/>
    <x v="0"/>
    <x v="0"/>
    <x v="1"/>
    <x v="0"/>
    <x v="0"/>
    <n v="12"/>
    <n v="207.62"/>
    <n v="0.12"/>
    <n v="125.38"/>
    <x v="1033"/>
    <n v="1504.56"/>
    <x v="1033"/>
    <x v="1033"/>
    <n v="-0.10466874943442706"/>
    <n v="2401.73"/>
    <n v="-209.26279999999997"/>
    <s v="Invoice"/>
    <x v="3"/>
  </r>
  <r>
    <s v="FIN-01035"/>
    <x v="642"/>
    <x v="1"/>
    <x v="11"/>
    <s v="Q2"/>
    <x v="3"/>
    <x v="6"/>
    <x v="1"/>
    <x v="3"/>
    <x v="7"/>
    <n v="3"/>
    <n v="116.73"/>
    <n v="0.05"/>
    <n v="30.75"/>
    <x v="1034"/>
    <n v="92.25"/>
    <x v="1034"/>
    <x v="1034"/>
    <n v="-1.9065124045443005"/>
    <n v="324.8"/>
    <n v="7.8804999999999836"/>
    <s v="Bank Transfer"/>
    <x v="2"/>
  </r>
  <r>
    <s v="FIN-01036"/>
    <x v="654"/>
    <x v="2"/>
    <x v="5"/>
    <s v="Q2"/>
    <x v="4"/>
    <x v="0"/>
    <x v="1"/>
    <x v="1"/>
    <x v="5"/>
    <n v="7"/>
    <n v="412.07"/>
    <n v="0.08"/>
    <n v="220.06"/>
    <x v="1035"/>
    <n v="1540.42"/>
    <x v="1035"/>
    <x v="1035"/>
    <n v="-8.2061526361302428E-2"/>
    <n v="2502.79"/>
    <n v="150.94079999999985"/>
    <s v="Credit Card"/>
    <x v="2"/>
  </r>
  <r>
    <s v="FIN-01037"/>
    <x v="655"/>
    <x v="0"/>
    <x v="8"/>
    <s v="Q4"/>
    <x v="4"/>
    <x v="5"/>
    <x v="1"/>
    <x v="1"/>
    <x v="3"/>
    <n v="10"/>
    <n v="941.71"/>
    <n v="0.03"/>
    <n v="454.75"/>
    <x v="1036"/>
    <n v="4547.5"/>
    <x v="1036"/>
    <x v="1036"/>
    <n v="0.40461457097075104"/>
    <n v="8169.96"/>
    <n v="964.6269999999995"/>
    <s v="Credit Card"/>
    <x v="0"/>
  </r>
  <r>
    <s v="FIN-01038"/>
    <x v="344"/>
    <x v="0"/>
    <x v="8"/>
    <s v="Q4"/>
    <x v="2"/>
    <x v="0"/>
    <x v="1"/>
    <x v="0"/>
    <x v="1"/>
    <n v="16"/>
    <n v="1048.48"/>
    <n v="0.12"/>
    <n v="703.49"/>
    <x v="1037"/>
    <n v="11255.84"/>
    <x v="1037"/>
    <x v="1037"/>
    <n v="0.18554988260061323"/>
    <n v="14687.25"/>
    <n v="75.348400000000765"/>
    <s v="Credit Card"/>
    <x v="0"/>
  </r>
  <r>
    <s v="FIN-01039"/>
    <x v="656"/>
    <x v="0"/>
    <x v="6"/>
    <s v="Q3"/>
    <x v="1"/>
    <x v="3"/>
    <x v="1"/>
    <x v="0"/>
    <x v="0"/>
    <n v="3"/>
    <n v="292.24"/>
    <n v="0.08"/>
    <n v="183.95"/>
    <x v="1038"/>
    <n v="551.84999999999991"/>
    <x v="1038"/>
    <x v="1038"/>
    <n v="-0.31607136481034043"/>
    <n v="741.68"/>
    <n v="64.902400000000057"/>
    <s v="Digital Wallet"/>
    <x v="3"/>
  </r>
  <r>
    <s v="FIN-01040"/>
    <x v="521"/>
    <x v="0"/>
    <x v="4"/>
    <s v="Q1"/>
    <x v="4"/>
    <x v="5"/>
    <x v="2"/>
    <x v="3"/>
    <x v="6"/>
    <n v="27"/>
    <n v="641.79999999999995"/>
    <n v="0.08"/>
    <n v="177.4"/>
    <x v="1039"/>
    <n v="4789.8"/>
    <x v="1039"/>
    <x v="1039"/>
    <n v="0.60631933436003493"/>
    <n v="15459"/>
    <n v="483.3119999999999"/>
    <s v="Digital Wallet"/>
    <x v="1"/>
  </r>
  <r>
    <s v="FIN-01041"/>
    <x v="657"/>
    <x v="2"/>
    <x v="5"/>
    <s v="Q2"/>
    <x v="4"/>
    <x v="0"/>
    <x v="2"/>
    <x v="3"/>
    <x v="6"/>
    <n v="19"/>
    <n v="358.6"/>
    <n v="0.05"/>
    <n v="108.88"/>
    <x v="1040"/>
    <n v="2068.7199999999998"/>
    <x v="1040"/>
    <x v="1040"/>
    <n v="0.49732029607290901"/>
    <n v="5744.03"/>
    <n v="728.70000000000073"/>
    <s v="Credit Card"/>
    <x v="1"/>
  </r>
  <r>
    <s v="FIN-01042"/>
    <x v="658"/>
    <x v="0"/>
    <x v="9"/>
    <s v="Q4"/>
    <x v="4"/>
    <x v="0"/>
    <x v="1"/>
    <x v="3"/>
    <x v="7"/>
    <n v="11"/>
    <n v="216.13"/>
    <n v="0.05"/>
    <n v="55.62"/>
    <x v="1041"/>
    <n v="611.81999999999994"/>
    <x v="1041"/>
    <x v="1041"/>
    <n v="0.35279072913099208"/>
    <n v="2154.56"/>
    <n v="103.99849999999969"/>
    <s v="Digital Wallet"/>
    <x v="1"/>
  </r>
  <r>
    <s v="FIN-01043"/>
    <x v="225"/>
    <x v="0"/>
    <x v="4"/>
    <s v="Q1"/>
    <x v="1"/>
    <x v="1"/>
    <x v="2"/>
    <x v="0"/>
    <x v="1"/>
    <n v="25"/>
    <n v="669.1"/>
    <n v="0.08"/>
    <n v="457.54"/>
    <x v="1042"/>
    <n v="11438.5"/>
    <x v="1042"/>
    <x v="1042"/>
    <n v="0.19131734386879201"/>
    <n v="15874.49"/>
    <n v="-485.18999999999869"/>
    <s v="Invoice"/>
    <x v="3"/>
  </r>
  <r>
    <s v="FIN-01044"/>
    <x v="241"/>
    <x v="2"/>
    <x v="1"/>
    <s v="Q3"/>
    <x v="2"/>
    <x v="5"/>
    <x v="2"/>
    <x v="0"/>
    <x v="1"/>
    <n v="13"/>
    <n v="1052.43"/>
    <n v="0.15"/>
    <n v="757.39"/>
    <x v="1043"/>
    <n v="9846.07"/>
    <x v="1043"/>
    <x v="1043"/>
    <n v="7.8558249787187256E-2"/>
    <n v="11088.86"/>
    <n v="540.49150000000009"/>
    <s v="Invoice"/>
    <x v="1"/>
  </r>
  <r>
    <s v="FIN-01045"/>
    <x v="460"/>
    <x v="0"/>
    <x v="7"/>
    <s v="Q1"/>
    <x v="2"/>
    <x v="5"/>
    <x v="2"/>
    <x v="0"/>
    <x v="0"/>
    <n v="25"/>
    <n v="280.45"/>
    <n v="0.05"/>
    <n v="170.47"/>
    <x v="1044"/>
    <n v="4261.75"/>
    <x v="1044"/>
    <x v="1044"/>
    <n v="0.22800912068010998"/>
    <n v="6729.07"/>
    <n v="-68.382499999999709"/>
    <s v="Invoice"/>
    <x v="0"/>
  </r>
  <r>
    <s v="FIN-01046"/>
    <x v="659"/>
    <x v="0"/>
    <x v="11"/>
    <s v="Q2"/>
    <x v="1"/>
    <x v="1"/>
    <x v="1"/>
    <x v="2"/>
    <x v="4"/>
    <n v="11"/>
    <n v="1673.19"/>
    <n v="0.03"/>
    <n v="558.52"/>
    <x v="1045"/>
    <n v="6143.7199999999993"/>
    <x v="1045"/>
    <x v="1045"/>
    <n v="0.54524065908190922"/>
    <n v="16763.05"/>
    <n v="1089.8873000000021"/>
    <s v="Digital Wallet"/>
    <x v="3"/>
  </r>
  <r>
    <s v="FIN-01047"/>
    <x v="550"/>
    <x v="2"/>
    <x v="1"/>
    <s v="Q3"/>
    <x v="1"/>
    <x v="2"/>
    <x v="2"/>
    <x v="0"/>
    <x v="1"/>
    <n v="11"/>
    <n v="843.89"/>
    <n v="0.03"/>
    <n v="593.61"/>
    <x v="1046"/>
    <n v="6529.71"/>
    <x v="1046"/>
    <x v="1046"/>
    <n v="0.15999858867528735"/>
    <n v="8773.25"/>
    <n v="231.05629999999837"/>
    <s v="Credit Card"/>
    <x v="0"/>
  </r>
  <r>
    <s v="FIN-01048"/>
    <x v="241"/>
    <x v="2"/>
    <x v="1"/>
    <s v="Q3"/>
    <x v="2"/>
    <x v="5"/>
    <x v="2"/>
    <x v="2"/>
    <x v="8"/>
    <n v="4"/>
    <n v="1278.46"/>
    <n v="0.2"/>
    <n v="490.69"/>
    <x v="1047"/>
    <n v="1962.76"/>
    <x v="1047"/>
    <x v="1047"/>
    <n v="-8.7573134865384927E-2"/>
    <n v="3706.26"/>
    <n v="384.8119999999999"/>
    <s v="Digital Wallet"/>
    <x v="1"/>
  </r>
  <r>
    <s v="FIN-01049"/>
    <x v="253"/>
    <x v="1"/>
    <x v="2"/>
    <s v="Q2"/>
    <x v="4"/>
    <x v="0"/>
    <x v="1"/>
    <x v="1"/>
    <x v="3"/>
    <n v="9"/>
    <n v="1393.02"/>
    <n v="0"/>
    <n v="643.5"/>
    <x v="1048"/>
    <n v="5791.5"/>
    <x v="1048"/>
    <x v="1048"/>
    <n v="0.45571332628230593"/>
    <n v="11321.25"/>
    <n v="1215.9300000000003"/>
    <s v="Digital Wallet"/>
    <x v="0"/>
  </r>
  <r>
    <s v="FIN-01050"/>
    <x v="143"/>
    <x v="2"/>
    <x v="6"/>
    <s v="Q3"/>
    <x v="1"/>
    <x v="3"/>
    <x v="1"/>
    <x v="2"/>
    <x v="8"/>
    <n v="8"/>
    <n v="1439.96"/>
    <n v="0.05"/>
    <n v="552.03"/>
    <x v="1049"/>
    <n v="4416.24"/>
    <x v="1049"/>
    <x v="1049"/>
    <n v="0.40507850364264508"/>
    <n v="10331.030000000001"/>
    <n v="612.66599999999926"/>
    <s v="Invoice"/>
    <x v="2"/>
  </r>
  <r>
    <s v="FIN-01051"/>
    <x v="295"/>
    <x v="1"/>
    <x v="5"/>
    <s v="Q2"/>
    <x v="0"/>
    <x v="5"/>
    <x v="0"/>
    <x v="0"/>
    <x v="1"/>
    <n v="47"/>
    <n v="582.04"/>
    <n v="0"/>
    <n v="379.66"/>
    <x v="1050"/>
    <n v="17844.02"/>
    <x v="1050"/>
    <x v="1050"/>
    <n v="0.29313186049946111"/>
    <n v="28105.21"/>
    <n v="-749.33000000000175"/>
    <s v="Invoice"/>
    <x v="3"/>
  </r>
  <r>
    <s v="FIN-01052"/>
    <x v="660"/>
    <x v="1"/>
    <x v="2"/>
    <s v="Q2"/>
    <x v="0"/>
    <x v="0"/>
    <x v="0"/>
    <x v="0"/>
    <x v="0"/>
    <n v="18"/>
    <n v="211.9"/>
    <n v="0.15"/>
    <n v="129.06"/>
    <x v="1051"/>
    <n v="2323.08"/>
    <x v="1051"/>
    <x v="1051"/>
    <n v="-7.3166217879317777E-2"/>
    <n v="2855.49"/>
    <n v="386.58000000000038"/>
    <s v="Invoice"/>
    <x v="1"/>
  </r>
  <r>
    <s v="FIN-01053"/>
    <x v="208"/>
    <x v="2"/>
    <x v="2"/>
    <s v="Q2"/>
    <x v="1"/>
    <x v="2"/>
    <x v="2"/>
    <x v="0"/>
    <x v="0"/>
    <n v="16"/>
    <n v="289.45999999999998"/>
    <n v="0.1"/>
    <n v="175.07"/>
    <x v="1052"/>
    <n v="2801.12"/>
    <x v="1052"/>
    <x v="1052"/>
    <n v="4.3206411171760509E-2"/>
    <n v="4052.66"/>
    <n v="115.56400000000031"/>
    <s v="Digital Wallet"/>
    <x v="0"/>
  </r>
  <r>
    <s v="FIN-01054"/>
    <x v="661"/>
    <x v="2"/>
    <x v="7"/>
    <s v="Q1"/>
    <x v="2"/>
    <x v="0"/>
    <x v="3"/>
    <x v="3"/>
    <x v="7"/>
    <n v="79"/>
    <n v="297.39999999999998"/>
    <n v="0.05"/>
    <n v="73.58"/>
    <x v="1053"/>
    <n v="5812.82"/>
    <x v="1053"/>
    <x v="1053"/>
    <n v="0.65328382288964948"/>
    <n v="21719.38"/>
    <n v="600.48999999999796"/>
    <s v="Digital Wallet"/>
    <x v="1"/>
  </r>
  <r>
    <s v="FIN-01055"/>
    <x v="662"/>
    <x v="0"/>
    <x v="4"/>
    <s v="Q1"/>
    <x v="4"/>
    <x v="0"/>
    <x v="2"/>
    <x v="3"/>
    <x v="6"/>
    <n v="9"/>
    <n v="604.63"/>
    <n v="0.03"/>
    <n v="170.47"/>
    <x v="1054"/>
    <n v="1534.23"/>
    <x v="1054"/>
    <x v="1054"/>
    <n v="0.51566945251930407"/>
    <n v="5550.7"/>
    <n v="-272.28009999999995"/>
    <s v="Bank Transfer"/>
    <x v="1"/>
  </r>
  <r>
    <s v="FIN-01056"/>
    <x v="663"/>
    <x v="2"/>
    <x v="5"/>
    <s v="Q2"/>
    <x v="3"/>
    <x v="7"/>
    <x v="0"/>
    <x v="0"/>
    <x v="0"/>
    <n v="59"/>
    <n v="210.45"/>
    <n v="0"/>
    <n v="129.27000000000001"/>
    <x v="1055"/>
    <n v="7626.93"/>
    <x v="1055"/>
    <x v="1055"/>
    <n v="0.28518549838723312"/>
    <n v="10987.64"/>
    <n v="1428.9099999999999"/>
    <s v="Digital Wallet"/>
    <x v="3"/>
  </r>
  <r>
    <s v="FIN-01057"/>
    <x v="664"/>
    <x v="2"/>
    <x v="6"/>
    <s v="Q3"/>
    <x v="3"/>
    <x v="7"/>
    <x v="2"/>
    <x v="2"/>
    <x v="4"/>
    <n v="11"/>
    <n v="1818.98"/>
    <n v="0.08"/>
    <n v="586.87"/>
    <x v="1056"/>
    <n v="6455.57"/>
    <x v="1056"/>
    <x v="1056"/>
    <n v="0.47364139751344814"/>
    <n v="19048.72"/>
    <n v="-640.64240000000063"/>
    <s v="Bank Transfer"/>
    <x v="2"/>
  </r>
  <r>
    <s v="FIN-01058"/>
    <x v="332"/>
    <x v="2"/>
    <x v="3"/>
    <s v="Q3"/>
    <x v="3"/>
    <x v="6"/>
    <x v="1"/>
    <x v="0"/>
    <x v="0"/>
    <n v="6"/>
    <n v="261.42"/>
    <n v="0"/>
    <n v="162.94"/>
    <x v="1057"/>
    <n v="977.64"/>
    <x v="1057"/>
    <x v="1057"/>
    <n v="6.0981052202075829E-2"/>
    <n v="1410.13"/>
    <n v="158.38999999999987"/>
    <s v="Invoice"/>
    <x v="1"/>
  </r>
  <r>
    <s v="FIN-01059"/>
    <x v="3"/>
    <x v="1"/>
    <x v="0"/>
    <s v="Q4"/>
    <x v="4"/>
    <x v="5"/>
    <x v="1"/>
    <x v="0"/>
    <x v="0"/>
    <n v="6"/>
    <n v="201.89"/>
    <n v="0.08"/>
    <n v="113.33"/>
    <x v="1058"/>
    <n v="679.98"/>
    <x v="1058"/>
    <x v="1058"/>
    <n v="-7.8817852453732462E-2"/>
    <n v="994.65"/>
    <n v="119.78280000000007"/>
    <s v="Bank Transfer"/>
    <x v="1"/>
  </r>
  <r>
    <s v="FIN-01060"/>
    <x v="511"/>
    <x v="0"/>
    <x v="11"/>
    <s v="Q2"/>
    <x v="3"/>
    <x v="7"/>
    <x v="1"/>
    <x v="0"/>
    <x v="0"/>
    <n v="4"/>
    <n v="133.47999999999999"/>
    <n v="0.05"/>
    <n v="82.05"/>
    <x v="1059"/>
    <n v="328.2"/>
    <x v="1059"/>
    <x v="1059"/>
    <n v="-1.2351466018958097"/>
    <n v="541.19000000000005"/>
    <n v="-33.966000000000122"/>
    <s v="Invoice"/>
    <x v="3"/>
  </r>
  <r>
    <s v="FIN-01061"/>
    <x v="665"/>
    <x v="1"/>
    <x v="5"/>
    <s v="Q2"/>
    <x v="1"/>
    <x v="3"/>
    <x v="1"/>
    <x v="1"/>
    <x v="2"/>
    <n v="9"/>
    <n v="1098.79"/>
    <n v="0.08"/>
    <n v="434.95"/>
    <x v="1060"/>
    <n v="3914.5499999999997"/>
    <x v="1060"/>
    <x v="1060"/>
    <n v="0.40590886250677249"/>
    <n v="8130.36"/>
    <n v="967.6212000000005"/>
    <s v="Bank Transfer"/>
    <x v="0"/>
  </r>
  <r>
    <s v="FIN-01062"/>
    <x v="292"/>
    <x v="0"/>
    <x v="11"/>
    <s v="Q2"/>
    <x v="4"/>
    <x v="0"/>
    <x v="1"/>
    <x v="2"/>
    <x v="8"/>
    <n v="15"/>
    <n v="1778.57"/>
    <n v="0.03"/>
    <n v="625.57000000000005"/>
    <x v="1061"/>
    <n v="9383.5500000000011"/>
    <x v="1061"/>
    <x v="1061"/>
    <n v="0.57664510082591347"/>
    <n v="26748.55"/>
    <n v="-870.35650000000169"/>
    <s v="Credit Card"/>
    <x v="0"/>
  </r>
  <r>
    <s v="FIN-01063"/>
    <x v="148"/>
    <x v="0"/>
    <x v="4"/>
    <s v="Q1"/>
    <x v="4"/>
    <x v="0"/>
    <x v="1"/>
    <x v="3"/>
    <x v="7"/>
    <n v="13"/>
    <n v="237.58"/>
    <n v="0.15"/>
    <n v="60.64"/>
    <x v="1062"/>
    <n v="788.32"/>
    <x v="1062"/>
    <x v="1062"/>
    <n v="0.27714560734769406"/>
    <n v="2637.64"/>
    <n v="-12.380999999999858"/>
    <s v="Digital Wallet"/>
    <x v="3"/>
  </r>
  <r>
    <s v="FIN-01064"/>
    <x v="666"/>
    <x v="0"/>
    <x v="5"/>
    <s v="Q2"/>
    <x v="3"/>
    <x v="7"/>
    <x v="2"/>
    <x v="3"/>
    <x v="6"/>
    <n v="9"/>
    <n v="612.17999999999995"/>
    <n v="0"/>
    <n v="186.13"/>
    <x v="1063"/>
    <n v="1675.17"/>
    <x v="855"/>
    <x v="1063"/>
    <n v="0.40467582156301157"/>
    <n v="5001.24"/>
    <n v="508.38000000000011"/>
    <s v="Digital Wallet"/>
    <x v="1"/>
  </r>
  <r>
    <s v="FIN-01065"/>
    <x v="667"/>
    <x v="1"/>
    <x v="8"/>
    <s v="Q4"/>
    <x v="2"/>
    <x v="0"/>
    <x v="1"/>
    <x v="0"/>
    <x v="0"/>
    <n v="5"/>
    <n v="163.11000000000001"/>
    <n v="0.08"/>
    <n v="95.63"/>
    <x v="1064"/>
    <n v="478.15"/>
    <x v="1063"/>
    <x v="1064"/>
    <n v="-0.90299691059381082"/>
    <n v="685.45"/>
    <n v="64.855999999999995"/>
    <s v="Invoice"/>
    <x v="1"/>
  </r>
  <r>
    <s v="FIN-01066"/>
    <x v="612"/>
    <x v="1"/>
    <x v="2"/>
    <s v="Q2"/>
    <x v="0"/>
    <x v="0"/>
    <x v="3"/>
    <x v="2"/>
    <x v="8"/>
    <n v="71"/>
    <n v="1658.55"/>
    <n v="0.05"/>
    <n v="575.91999999999996"/>
    <x v="1065"/>
    <n v="40890.32"/>
    <x v="1064"/>
    <x v="1065"/>
    <n v="0.61060970335467002"/>
    <n v="124209.31"/>
    <n v="-12340.112500000003"/>
    <s v="Bank Transfer"/>
    <x v="2"/>
  </r>
  <r>
    <s v="FIN-01067"/>
    <x v="668"/>
    <x v="2"/>
    <x v="6"/>
    <s v="Q3"/>
    <x v="0"/>
    <x v="5"/>
    <x v="1"/>
    <x v="2"/>
    <x v="8"/>
    <n v="14"/>
    <n v="2627.84"/>
    <n v="0"/>
    <n v="968.76"/>
    <x v="1066"/>
    <n v="13562.64"/>
    <x v="1065"/>
    <x v="1066"/>
    <n v="0.56338910609908854"/>
    <n v="37245.42"/>
    <n v="-455.65999999999622"/>
    <s v="Credit Card"/>
    <x v="2"/>
  </r>
  <r>
    <s v="FIN-01068"/>
    <x v="381"/>
    <x v="2"/>
    <x v="5"/>
    <s v="Q2"/>
    <x v="3"/>
    <x v="7"/>
    <x v="1"/>
    <x v="0"/>
    <x v="1"/>
    <n v="6"/>
    <n v="1049.29"/>
    <n v="0"/>
    <n v="713.35"/>
    <x v="1067"/>
    <n v="4280.1000000000004"/>
    <x v="1066"/>
    <x v="1067"/>
    <n v="0.17078373630423105"/>
    <n v="6388.8"/>
    <n v="-93.0600000000004"/>
    <s v="Credit Card"/>
    <x v="0"/>
  </r>
  <r>
    <s v="FIN-01069"/>
    <x v="463"/>
    <x v="1"/>
    <x v="1"/>
    <s v="Q3"/>
    <x v="1"/>
    <x v="2"/>
    <x v="1"/>
    <x v="3"/>
    <x v="7"/>
    <n v="15"/>
    <n v="299.63"/>
    <n v="0.05"/>
    <n v="73.349999999999994"/>
    <x v="1068"/>
    <n v="1100.25"/>
    <x v="1067"/>
    <x v="1068"/>
    <n v="0.53549728876140212"/>
    <n v="4578.3999999999996"/>
    <n v="-308.67249999999967"/>
    <s v="Credit Card"/>
    <x v="2"/>
  </r>
  <r>
    <s v="FIN-01070"/>
    <x v="669"/>
    <x v="2"/>
    <x v="7"/>
    <s v="Q1"/>
    <x v="3"/>
    <x v="6"/>
    <x v="0"/>
    <x v="1"/>
    <x v="5"/>
    <n v="54"/>
    <n v="767.58"/>
    <n v="0.12"/>
    <n v="387.14"/>
    <x v="1069"/>
    <n v="20905.559999999998"/>
    <x v="1068"/>
    <x v="1069"/>
    <n v="0.32367845402968776"/>
    <n v="33440.620000000003"/>
    <n v="3034.7815999999948"/>
    <s v="Digital Wallet"/>
    <x v="1"/>
  </r>
  <r>
    <s v="FIN-01071"/>
    <x v="570"/>
    <x v="2"/>
    <x v="4"/>
    <s v="Q1"/>
    <x v="3"/>
    <x v="4"/>
    <x v="0"/>
    <x v="2"/>
    <x v="4"/>
    <n v="20"/>
    <n v="1527.09"/>
    <n v="0"/>
    <n v="505.95"/>
    <x v="1070"/>
    <n v="10119"/>
    <x v="1069"/>
    <x v="1070"/>
    <n v="0.56207328972097259"/>
    <n v="27183.85"/>
    <n v="3357.9500000000007"/>
    <s v="Invoice"/>
    <x v="0"/>
  </r>
  <r>
    <s v="FIN-01072"/>
    <x v="670"/>
    <x v="1"/>
    <x v="2"/>
    <s v="Q2"/>
    <x v="4"/>
    <x v="5"/>
    <x v="2"/>
    <x v="3"/>
    <x v="6"/>
    <n v="21"/>
    <n v="442.11"/>
    <n v="0.05"/>
    <n v="129.97"/>
    <x v="1071"/>
    <n v="2729.37"/>
    <x v="1070"/>
    <x v="1071"/>
    <n v="0.60647247033464324"/>
    <n v="7901.88"/>
    <n v="918.21449999999913"/>
    <s v="Credit Card"/>
    <x v="0"/>
  </r>
  <r>
    <s v="FIN-01073"/>
    <x v="454"/>
    <x v="0"/>
    <x v="2"/>
    <s v="Q2"/>
    <x v="0"/>
    <x v="0"/>
    <x v="2"/>
    <x v="0"/>
    <x v="1"/>
    <n v="24"/>
    <n v="524.25"/>
    <n v="0.08"/>
    <n v="382.92"/>
    <x v="1072"/>
    <n v="9190.08"/>
    <x v="1071"/>
    <x v="1072"/>
    <n v="0.11211150504862023"/>
    <n v="12907.43"/>
    <n v="-1331.9899999999998"/>
    <s v="Digital Wallet"/>
    <x v="2"/>
  </r>
  <r>
    <s v="FIN-01074"/>
    <x v="671"/>
    <x v="1"/>
    <x v="3"/>
    <s v="Q3"/>
    <x v="1"/>
    <x v="1"/>
    <x v="2"/>
    <x v="2"/>
    <x v="8"/>
    <n v="24"/>
    <n v="1900.75"/>
    <n v="0.1"/>
    <n v="702.05"/>
    <x v="1073"/>
    <n v="16849.199999999997"/>
    <x v="1072"/>
    <x v="1073"/>
    <n v="0.52751740297445948"/>
    <n v="38878.230000000003"/>
    <n v="2177.9700000000012"/>
    <s v="Bank Transfer"/>
    <x v="0"/>
  </r>
  <r>
    <s v="FIN-01075"/>
    <x v="310"/>
    <x v="1"/>
    <x v="4"/>
    <s v="Q1"/>
    <x v="3"/>
    <x v="6"/>
    <x v="1"/>
    <x v="2"/>
    <x v="8"/>
    <n v="13"/>
    <n v="2748.25"/>
    <n v="0"/>
    <n v="1000.26"/>
    <x v="1074"/>
    <n v="13003.38"/>
    <x v="1073"/>
    <x v="1074"/>
    <n v="0.56693868125870317"/>
    <n v="33649.14"/>
    <n v="2078.1100000000006"/>
    <s v="Bank Transfer"/>
    <x v="1"/>
  </r>
  <r>
    <s v="FIN-01076"/>
    <x v="672"/>
    <x v="2"/>
    <x v="2"/>
    <s v="Q2"/>
    <x v="4"/>
    <x v="0"/>
    <x v="2"/>
    <x v="0"/>
    <x v="0"/>
    <n v="19"/>
    <n v="259.48"/>
    <n v="0.05"/>
    <n v="162.62"/>
    <x v="1075"/>
    <n v="3089.78"/>
    <x v="1074"/>
    <x v="1075"/>
    <n v="0.14233538459830383"/>
    <n v="4493.8900000000003"/>
    <n v="189.72400000000016"/>
    <s v="Credit Card"/>
    <x v="0"/>
  </r>
  <r>
    <s v="FIN-01077"/>
    <x v="673"/>
    <x v="0"/>
    <x v="3"/>
    <s v="Q3"/>
    <x v="3"/>
    <x v="4"/>
    <x v="1"/>
    <x v="2"/>
    <x v="4"/>
    <n v="14"/>
    <n v="2201.9299999999998"/>
    <n v="0.03"/>
    <n v="719.91"/>
    <x v="1076"/>
    <n v="10078.74"/>
    <x v="1075"/>
    <x v="1076"/>
    <n v="0.62215835462646429"/>
    <n v="33042.620000000003"/>
    <n v="-3140.4106000000065"/>
    <s v="Credit Card"/>
    <x v="1"/>
  </r>
  <r>
    <s v="FIN-01078"/>
    <x v="674"/>
    <x v="0"/>
    <x v="2"/>
    <s v="Q2"/>
    <x v="3"/>
    <x v="6"/>
    <x v="2"/>
    <x v="3"/>
    <x v="7"/>
    <n v="12"/>
    <n v="312.36"/>
    <n v="0.05"/>
    <n v="82.97"/>
    <x v="1077"/>
    <n v="995.64"/>
    <x v="1076"/>
    <x v="1077"/>
    <n v="0.41546023144684613"/>
    <n v="3644.64"/>
    <n v="-83.735999999999876"/>
    <s v="Digital Wallet"/>
    <x v="2"/>
  </r>
  <r>
    <s v="FIN-01079"/>
    <x v="219"/>
    <x v="1"/>
    <x v="11"/>
    <s v="Q2"/>
    <x v="0"/>
    <x v="0"/>
    <x v="0"/>
    <x v="1"/>
    <x v="3"/>
    <n v="39"/>
    <n v="1178.26"/>
    <n v="0.15"/>
    <n v="570.25"/>
    <x v="1078"/>
    <n v="22239.75"/>
    <x v="1077"/>
    <x v="1078"/>
    <n v="0.34574307350315037"/>
    <n v="40909.64"/>
    <n v="-1850.3210000000036"/>
    <s v="Bank Transfer"/>
    <x v="2"/>
  </r>
  <r>
    <s v="FIN-01080"/>
    <x v="16"/>
    <x v="1"/>
    <x v="4"/>
    <s v="Q1"/>
    <x v="3"/>
    <x v="7"/>
    <x v="1"/>
    <x v="2"/>
    <x v="8"/>
    <n v="12"/>
    <n v="2189.61"/>
    <n v="0.1"/>
    <n v="749.24"/>
    <x v="1079"/>
    <n v="8990.880000000001"/>
    <x v="1078"/>
    <x v="1079"/>
    <n v="0.55900568797386041"/>
    <n v="22568.13"/>
    <n v="1079.6579999999994"/>
    <s v="Credit Card"/>
    <x v="0"/>
  </r>
  <r>
    <s v="FIN-01081"/>
    <x v="675"/>
    <x v="0"/>
    <x v="1"/>
    <s v="Q3"/>
    <x v="0"/>
    <x v="0"/>
    <x v="2"/>
    <x v="0"/>
    <x v="0"/>
    <n v="29"/>
    <n v="299.41000000000003"/>
    <n v="0.2"/>
    <n v="169.62"/>
    <x v="1080"/>
    <n v="4918.9800000000005"/>
    <x v="1079"/>
    <x v="1080"/>
    <n v="0.13802173009216992"/>
    <n v="7138.76"/>
    <n v="-192.4479999999985"/>
    <s v="Credit Card"/>
    <x v="3"/>
  </r>
  <r>
    <s v="FIN-01082"/>
    <x v="394"/>
    <x v="1"/>
    <x v="0"/>
    <s v="Q4"/>
    <x v="4"/>
    <x v="0"/>
    <x v="2"/>
    <x v="2"/>
    <x v="4"/>
    <n v="25"/>
    <n v="2679.97"/>
    <n v="0.08"/>
    <n v="857.22"/>
    <x v="1081"/>
    <n v="21430.5"/>
    <x v="1080"/>
    <x v="1081"/>
    <n v="0.62083092753634006"/>
    <n v="58439.45"/>
    <n v="3199.8600000000079"/>
    <s v="Digital Wallet"/>
    <x v="2"/>
  </r>
  <r>
    <s v="FIN-01083"/>
    <x v="534"/>
    <x v="0"/>
    <x v="8"/>
    <s v="Q4"/>
    <x v="4"/>
    <x v="5"/>
    <x v="0"/>
    <x v="2"/>
    <x v="8"/>
    <n v="53"/>
    <n v="1457.94"/>
    <n v="0.12"/>
    <n v="532.67999999999995"/>
    <x v="1082"/>
    <n v="28232.039999999997"/>
    <x v="1081"/>
    <x v="1082"/>
    <n v="0.51393844403359523"/>
    <n v="72800.490000000005"/>
    <n v="-4802.168399999995"/>
    <s v="Invoice"/>
    <x v="3"/>
  </r>
  <r>
    <s v="FIN-01084"/>
    <x v="258"/>
    <x v="1"/>
    <x v="1"/>
    <s v="Q3"/>
    <x v="4"/>
    <x v="5"/>
    <x v="1"/>
    <x v="0"/>
    <x v="0"/>
    <n v="4"/>
    <n v="135.88999999999999"/>
    <n v="0.03"/>
    <n v="83.53"/>
    <x v="1083"/>
    <n v="334.12"/>
    <x v="1082"/>
    <x v="1083"/>
    <n v="-0.66544271329220994"/>
    <n v="555.44000000000005"/>
    <n v="-28.186800000000176"/>
    <s v="Invoice"/>
    <x v="3"/>
  </r>
  <r>
    <s v="FIN-01085"/>
    <x v="564"/>
    <x v="0"/>
    <x v="9"/>
    <s v="Q4"/>
    <x v="2"/>
    <x v="0"/>
    <x v="0"/>
    <x v="3"/>
    <x v="7"/>
    <n v="49"/>
    <n v="130.65"/>
    <n v="0.1"/>
    <n v="34.17"/>
    <x v="1084"/>
    <n v="1674.3300000000002"/>
    <x v="1083"/>
    <x v="1084"/>
    <n v="0.34207039111090293"/>
    <n v="5488.63"/>
    <n v="273.03500000000076"/>
    <s v="Bank Transfer"/>
    <x v="2"/>
  </r>
  <r>
    <s v="FIN-01086"/>
    <x v="420"/>
    <x v="0"/>
    <x v="8"/>
    <s v="Q4"/>
    <x v="0"/>
    <x v="5"/>
    <x v="1"/>
    <x v="0"/>
    <x v="1"/>
    <n v="2"/>
    <n v="492.94"/>
    <n v="0.12"/>
    <n v="356.1"/>
    <x v="1085"/>
    <n v="712.2"/>
    <x v="1084"/>
    <x v="1085"/>
    <n v="-0.64266027213343324"/>
    <n v="932.65"/>
    <n v="-65.075600000000009"/>
    <s v="Digital Wallet"/>
    <x v="3"/>
  </r>
  <r>
    <s v="FIN-01087"/>
    <x v="577"/>
    <x v="0"/>
    <x v="7"/>
    <s v="Q1"/>
    <x v="2"/>
    <x v="5"/>
    <x v="1"/>
    <x v="2"/>
    <x v="8"/>
    <n v="6"/>
    <n v="2150.9699999999998"/>
    <n v="0"/>
    <n v="820.68"/>
    <x v="1086"/>
    <n v="4924.08"/>
    <x v="1085"/>
    <x v="1086"/>
    <n v="0.40801669324382334"/>
    <n v="12645.02"/>
    <n v="260.79999999999927"/>
    <s v="Digital Wallet"/>
    <x v="2"/>
  </r>
  <r>
    <s v="FIN-01088"/>
    <x v="676"/>
    <x v="1"/>
    <x v="9"/>
    <s v="Q4"/>
    <x v="4"/>
    <x v="0"/>
    <x v="3"/>
    <x v="0"/>
    <x v="1"/>
    <n v="37"/>
    <n v="1072.0899999999999"/>
    <n v="0.1"/>
    <n v="721.84"/>
    <x v="1087"/>
    <n v="26708.080000000002"/>
    <x v="1086"/>
    <x v="1087"/>
    <n v="0.20003774726792364"/>
    <n v="36827.629999999997"/>
    <n v="-1127.0330000000031"/>
    <s v="Invoice"/>
    <x v="3"/>
  </r>
  <r>
    <s v="FIN-01089"/>
    <x v="662"/>
    <x v="0"/>
    <x v="4"/>
    <s v="Q1"/>
    <x v="2"/>
    <x v="0"/>
    <x v="1"/>
    <x v="0"/>
    <x v="0"/>
    <n v="17"/>
    <n v="149.56"/>
    <n v="0.05"/>
    <n v="87.75"/>
    <x v="1088"/>
    <n v="1491.75"/>
    <x v="1087"/>
    <x v="1088"/>
    <n v="5.0287447927750022E-2"/>
    <n v="2467.85"/>
    <n v="-52.456000000000131"/>
    <s v="Bank Transfer"/>
    <x v="1"/>
  </r>
  <r>
    <s v="FIN-01090"/>
    <x v="677"/>
    <x v="2"/>
    <x v="1"/>
    <s v="Q3"/>
    <x v="0"/>
    <x v="5"/>
    <x v="3"/>
    <x v="2"/>
    <x v="8"/>
    <n v="54"/>
    <n v="984.58"/>
    <n v="0"/>
    <n v="376.16"/>
    <x v="1089"/>
    <n v="20312.640000000003"/>
    <x v="1088"/>
    <x v="1089"/>
    <n v="0.51855218581639984"/>
    <n v="47588.56"/>
    <n v="5578.760000000002"/>
    <s v="Digital Wallet"/>
    <x v="2"/>
  </r>
  <r>
    <s v="FIN-01091"/>
    <x v="147"/>
    <x v="2"/>
    <x v="6"/>
    <s v="Q3"/>
    <x v="1"/>
    <x v="1"/>
    <x v="1"/>
    <x v="2"/>
    <x v="4"/>
    <n v="10"/>
    <n v="2233.3200000000002"/>
    <n v="0.15"/>
    <n v="782.11"/>
    <x v="1090"/>
    <n v="7821.1"/>
    <x v="1089"/>
    <x v="1090"/>
    <n v="0.45666699327089921"/>
    <n v="19750.59"/>
    <n v="-767.36999999999898"/>
    <s v="Invoice"/>
    <x v="1"/>
  </r>
  <r>
    <s v="FIN-01092"/>
    <x v="247"/>
    <x v="1"/>
    <x v="4"/>
    <s v="Q1"/>
    <x v="1"/>
    <x v="3"/>
    <x v="1"/>
    <x v="3"/>
    <x v="6"/>
    <n v="14"/>
    <n v="428.64"/>
    <n v="0"/>
    <n v="113.91"/>
    <x v="1091"/>
    <n v="1594.74"/>
    <x v="1090"/>
    <x v="1091"/>
    <n v="0.52834213192555868"/>
    <n v="6051.74"/>
    <n v="-50.779999999999745"/>
    <s v="Digital Wallet"/>
    <x v="0"/>
  </r>
  <r>
    <s v="FIN-01093"/>
    <x v="381"/>
    <x v="2"/>
    <x v="5"/>
    <s v="Q2"/>
    <x v="2"/>
    <x v="0"/>
    <x v="2"/>
    <x v="0"/>
    <x v="1"/>
    <n v="30"/>
    <n v="956.79"/>
    <n v="0.05"/>
    <n v="723.26"/>
    <x v="1092"/>
    <n v="21697.8"/>
    <x v="1091"/>
    <x v="1092"/>
    <n v="0.16607486692986387"/>
    <n v="26146.71"/>
    <n v="1121.8049999999967"/>
    <s v="Bank Transfer"/>
    <x v="0"/>
  </r>
  <r>
    <s v="FIN-01094"/>
    <x v="190"/>
    <x v="0"/>
    <x v="10"/>
    <s v="Q1"/>
    <x v="0"/>
    <x v="5"/>
    <x v="2"/>
    <x v="3"/>
    <x v="6"/>
    <n v="26"/>
    <n v="294.76"/>
    <n v="0.12"/>
    <n v="81.239999999999995"/>
    <x v="1093"/>
    <n v="2112.2399999999998"/>
    <x v="1092"/>
    <x v="1093"/>
    <n v="0.53245712761929342"/>
    <n v="6350.94"/>
    <n v="393.16880000000037"/>
    <s v="Bank Transfer"/>
    <x v="2"/>
  </r>
  <r>
    <s v="FIN-01095"/>
    <x v="678"/>
    <x v="1"/>
    <x v="6"/>
    <s v="Q3"/>
    <x v="4"/>
    <x v="5"/>
    <x v="1"/>
    <x v="2"/>
    <x v="8"/>
    <n v="18"/>
    <n v="2795.98"/>
    <n v="0.1"/>
    <n v="955.37"/>
    <x v="1094"/>
    <n v="17196.66"/>
    <x v="1093"/>
    <x v="1094"/>
    <n v="0.58894511599943444"/>
    <n v="41179.65"/>
    <n v="4115.2260000000024"/>
    <s v="Credit Card"/>
    <x v="2"/>
  </r>
  <r>
    <s v="FIN-01096"/>
    <x v="679"/>
    <x v="1"/>
    <x v="10"/>
    <s v="Q1"/>
    <x v="2"/>
    <x v="0"/>
    <x v="1"/>
    <x v="3"/>
    <x v="7"/>
    <n v="18"/>
    <n v="130.36000000000001"/>
    <n v="0.08"/>
    <n v="31.11"/>
    <x v="1095"/>
    <n v="559.98"/>
    <x v="1094"/>
    <x v="1095"/>
    <n v="0.21896887548861377"/>
    <n v="2043.9"/>
    <n v="114.86160000000064"/>
    <s v="Credit Card"/>
    <x v="1"/>
  </r>
  <r>
    <s v="FIN-01097"/>
    <x v="680"/>
    <x v="1"/>
    <x v="11"/>
    <s v="Q2"/>
    <x v="2"/>
    <x v="0"/>
    <x v="2"/>
    <x v="0"/>
    <x v="1"/>
    <n v="22"/>
    <n v="921.45"/>
    <n v="0.12"/>
    <n v="648.64"/>
    <x v="1096"/>
    <n v="14270.08"/>
    <x v="1095"/>
    <x v="1096"/>
    <n v="0.16325621359436643"/>
    <n v="15970.14"/>
    <n v="1869.1320000000014"/>
    <s v="Bank Transfer"/>
    <x v="1"/>
  </r>
  <r>
    <s v="FIN-01098"/>
    <x v="435"/>
    <x v="0"/>
    <x v="5"/>
    <s v="Q2"/>
    <x v="1"/>
    <x v="3"/>
    <x v="2"/>
    <x v="2"/>
    <x v="4"/>
    <n v="15"/>
    <n v="1982.42"/>
    <n v="0.12"/>
    <n v="644.96"/>
    <x v="1097"/>
    <n v="9674.4000000000015"/>
    <x v="1096"/>
    <x v="1097"/>
    <n v="0.51035778737527104"/>
    <n v="27900.44"/>
    <n v="-1732.4959999999955"/>
    <s v="Digital Wallet"/>
    <x v="0"/>
  </r>
  <r>
    <s v="FIN-01099"/>
    <x v="149"/>
    <x v="1"/>
    <x v="6"/>
    <s v="Q3"/>
    <x v="1"/>
    <x v="1"/>
    <x v="2"/>
    <x v="1"/>
    <x v="5"/>
    <n v="24"/>
    <n v="436.05"/>
    <n v="0.15"/>
    <n v="216.36"/>
    <x v="1098"/>
    <n v="5192.6400000000003"/>
    <x v="1097"/>
    <x v="1098"/>
    <n v="0.19485870256828791"/>
    <n v="8805.44"/>
    <n v="89.979999999999563"/>
    <s v="Invoice"/>
    <x v="3"/>
  </r>
  <r>
    <s v="FIN-01100"/>
    <x v="681"/>
    <x v="1"/>
    <x v="6"/>
    <s v="Q3"/>
    <x v="0"/>
    <x v="0"/>
    <x v="2"/>
    <x v="1"/>
    <x v="5"/>
    <n v="24"/>
    <n v="513.25"/>
    <n v="0.15"/>
    <n v="250.76"/>
    <x v="1099"/>
    <n v="6018.24"/>
    <x v="1098"/>
    <x v="1099"/>
    <n v="0.25797255092977273"/>
    <n v="11318.44"/>
    <n v="-848.14000000000124"/>
    <s v="Invoice"/>
    <x v="2"/>
  </r>
  <r>
    <s v="FIN-01101"/>
    <x v="682"/>
    <x v="1"/>
    <x v="10"/>
    <s v="Q1"/>
    <x v="4"/>
    <x v="0"/>
    <x v="2"/>
    <x v="1"/>
    <x v="5"/>
    <n v="18"/>
    <n v="381.46"/>
    <n v="0.1"/>
    <n v="184.23"/>
    <x v="1100"/>
    <n v="3316.14"/>
    <x v="1099"/>
    <x v="1100"/>
    <n v="9.3845413948876119E-2"/>
    <n v="5615.7"/>
    <n v="563.95200000000023"/>
    <s v="Credit Card"/>
    <x v="3"/>
  </r>
  <r>
    <s v="FIN-01102"/>
    <x v="400"/>
    <x v="0"/>
    <x v="0"/>
    <s v="Q4"/>
    <x v="2"/>
    <x v="0"/>
    <x v="1"/>
    <x v="3"/>
    <x v="7"/>
    <n v="4"/>
    <n v="109.73"/>
    <n v="0"/>
    <n v="27.44"/>
    <x v="1101"/>
    <n v="109.76"/>
    <x v="1100"/>
    <x v="1101"/>
    <n v="-2.3620249703818463"/>
    <n v="400.67"/>
    <n v="38.25"/>
    <s v="Invoice"/>
    <x v="3"/>
  </r>
  <r>
    <s v="FIN-01103"/>
    <x v="665"/>
    <x v="1"/>
    <x v="5"/>
    <s v="Q2"/>
    <x v="2"/>
    <x v="5"/>
    <x v="0"/>
    <x v="1"/>
    <x v="5"/>
    <n v="39"/>
    <n v="518.27"/>
    <n v="0.05"/>
    <n v="242.79"/>
    <x v="1102"/>
    <n v="9468.81"/>
    <x v="1101"/>
    <x v="1102"/>
    <n v="0.42203490398751342"/>
    <n v="21419.74"/>
    <n v="-2217.8365000000049"/>
    <s v="Invoice"/>
    <x v="0"/>
  </r>
  <r>
    <s v="FIN-01104"/>
    <x v="343"/>
    <x v="1"/>
    <x v="11"/>
    <s v="Q2"/>
    <x v="4"/>
    <x v="0"/>
    <x v="1"/>
    <x v="1"/>
    <x v="2"/>
    <n v="11"/>
    <n v="1037.5999999999999"/>
    <n v="0.15"/>
    <n v="419.19"/>
    <x v="1103"/>
    <n v="4611.09"/>
    <x v="1102"/>
    <x v="1103"/>
    <n v="0.40766742668189432"/>
    <n v="10400.94"/>
    <n v="-699.38000000000284"/>
    <s v="Bank Transfer"/>
    <x v="0"/>
  </r>
  <r>
    <s v="FIN-01105"/>
    <x v="571"/>
    <x v="1"/>
    <x v="8"/>
    <s v="Q4"/>
    <x v="1"/>
    <x v="1"/>
    <x v="3"/>
    <x v="1"/>
    <x v="5"/>
    <n v="85"/>
    <n v="629.36"/>
    <n v="0.15"/>
    <n v="303.76"/>
    <x v="1104"/>
    <n v="25819.599999999999"/>
    <x v="1103"/>
    <x v="1104"/>
    <n v="0.34804885547486475"/>
    <n v="47194.44"/>
    <n v="-1723.1800000000076"/>
    <s v="Credit Card"/>
    <x v="2"/>
  </r>
  <r>
    <s v="FIN-01106"/>
    <x v="157"/>
    <x v="2"/>
    <x v="7"/>
    <s v="Q1"/>
    <x v="0"/>
    <x v="5"/>
    <x v="3"/>
    <x v="3"/>
    <x v="6"/>
    <n v="46"/>
    <n v="546.04999999999995"/>
    <n v="0.12"/>
    <n v="153.54"/>
    <x v="1105"/>
    <n v="7062.8399999999992"/>
    <x v="1104"/>
    <x v="1105"/>
    <n v="0.62262483021252524"/>
    <n v="24463.21"/>
    <n v="-2359.1059999999998"/>
    <s v="Credit Card"/>
    <x v="0"/>
  </r>
  <r>
    <s v="FIN-01107"/>
    <x v="561"/>
    <x v="0"/>
    <x v="2"/>
    <s v="Q2"/>
    <x v="0"/>
    <x v="5"/>
    <x v="0"/>
    <x v="3"/>
    <x v="6"/>
    <n v="45"/>
    <n v="368.93"/>
    <n v="0.15"/>
    <n v="110.9"/>
    <x v="1106"/>
    <n v="4990.5"/>
    <x v="1105"/>
    <x v="1106"/>
    <n v="0.546154760569738"/>
    <n v="13549.58"/>
    <n v="561.99249999999847"/>
    <s v="Bank Transfer"/>
    <x v="3"/>
  </r>
  <r>
    <s v="FIN-01108"/>
    <x v="311"/>
    <x v="0"/>
    <x v="1"/>
    <s v="Q3"/>
    <x v="0"/>
    <x v="0"/>
    <x v="2"/>
    <x v="0"/>
    <x v="0"/>
    <n v="29"/>
    <n v="267.57"/>
    <n v="0.15"/>
    <n v="159.26"/>
    <x v="1107"/>
    <n v="4618.54"/>
    <x v="1106"/>
    <x v="1107"/>
    <n v="8.8936632835781917E-2"/>
    <n v="5812.5"/>
    <n v="783.10049999999956"/>
    <s v="Invoice"/>
    <x v="1"/>
  </r>
  <r>
    <s v="FIN-01109"/>
    <x v="683"/>
    <x v="2"/>
    <x v="4"/>
    <s v="Q1"/>
    <x v="4"/>
    <x v="5"/>
    <x v="2"/>
    <x v="1"/>
    <x v="2"/>
    <n v="24"/>
    <n v="647.71"/>
    <n v="0.08"/>
    <n v="296.77999999999997"/>
    <x v="1108"/>
    <n v="7122.7199999999993"/>
    <x v="1107"/>
    <x v="1108"/>
    <n v="0.39273933651197912"/>
    <n v="13052.79"/>
    <n v="1248.6468000000004"/>
    <s v="Digital Wallet"/>
    <x v="2"/>
  </r>
  <r>
    <s v="FIN-01110"/>
    <x v="135"/>
    <x v="1"/>
    <x v="0"/>
    <s v="Q4"/>
    <x v="2"/>
    <x v="0"/>
    <x v="2"/>
    <x v="1"/>
    <x v="5"/>
    <n v="23"/>
    <n v="552.13"/>
    <n v="0.1"/>
    <n v="249.17"/>
    <x v="1109"/>
    <n v="5730.91"/>
    <x v="1108"/>
    <x v="1109"/>
    <n v="0.3858829192977814"/>
    <n v="11677.98"/>
    <n v="-248.88899999999921"/>
    <s v="Invoice"/>
    <x v="3"/>
  </r>
  <r>
    <s v="FIN-01111"/>
    <x v="312"/>
    <x v="0"/>
    <x v="1"/>
    <s v="Q3"/>
    <x v="4"/>
    <x v="0"/>
    <x v="3"/>
    <x v="0"/>
    <x v="0"/>
    <n v="41"/>
    <n v="262.20999999999998"/>
    <n v="0.2"/>
    <n v="160.46"/>
    <x v="1110"/>
    <n v="6578.8600000000006"/>
    <x v="1109"/>
    <x v="1110"/>
    <n v="2.5542504099767219E-2"/>
    <n v="8980.43"/>
    <n v="-379.94200000000092"/>
    <s v="Bank Transfer"/>
    <x v="2"/>
  </r>
  <r>
    <s v="FIN-01112"/>
    <x v="684"/>
    <x v="1"/>
    <x v="0"/>
    <s v="Q4"/>
    <x v="0"/>
    <x v="0"/>
    <x v="2"/>
    <x v="1"/>
    <x v="5"/>
    <n v="6"/>
    <n v="308.26"/>
    <n v="0.05"/>
    <n v="147.03"/>
    <x v="1111"/>
    <n v="882.18000000000006"/>
    <x v="1110"/>
    <x v="1111"/>
    <n v="-0.26339578915497414"/>
    <n v="1819.48"/>
    <n v="-62.398000000000138"/>
    <s v="Credit Card"/>
    <x v="2"/>
  </r>
  <r>
    <s v="FIN-01113"/>
    <x v="640"/>
    <x v="1"/>
    <x v="8"/>
    <s v="Q4"/>
    <x v="3"/>
    <x v="6"/>
    <x v="2"/>
    <x v="2"/>
    <x v="8"/>
    <n v="30"/>
    <n v="2159.9299999999998"/>
    <n v="0.1"/>
    <n v="750.21"/>
    <x v="1112"/>
    <n v="22506.300000000003"/>
    <x v="1111"/>
    <x v="1112"/>
    <n v="0.5762376387026259"/>
    <n v="63496.07"/>
    <n v="-5177.9600000000064"/>
    <s v="Bank Transfer"/>
    <x v="1"/>
  </r>
  <r>
    <s v="FIN-01114"/>
    <x v="210"/>
    <x v="2"/>
    <x v="1"/>
    <s v="Q3"/>
    <x v="2"/>
    <x v="5"/>
    <x v="1"/>
    <x v="1"/>
    <x v="2"/>
    <n v="2"/>
    <n v="824.51"/>
    <n v="0.12"/>
    <n v="378.17"/>
    <x v="1113"/>
    <n v="756.34"/>
    <x v="1112"/>
    <x v="1113"/>
    <n v="-0.75245269642244828"/>
    <n v="1459.59"/>
    <n v="-8.4523999999998978"/>
    <s v="Bank Transfer"/>
    <x v="1"/>
  </r>
  <r>
    <s v="FIN-01115"/>
    <x v="530"/>
    <x v="2"/>
    <x v="5"/>
    <s v="Q2"/>
    <x v="2"/>
    <x v="0"/>
    <x v="1"/>
    <x v="0"/>
    <x v="1"/>
    <n v="16"/>
    <n v="949.88"/>
    <n v="0.12"/>
    <n v="680.62"/>
    <x v="1114"/>
    <n v="10889.92"/>
    <x v="1113"/>
    <x v="1114"/>
    <n v="0.12301048433869159"/>
    <n v="12885.91"/>
    <n v="488.40040000000045"/>
    <s v="Bank Transfer"/>
    <x v="1"/>
  </r>
  <r>
    <s v="FIN-01116"/>
    <x v="564"/>
    <x v="0"/>
    <x v="9"/>
    <s v="Q4"/>
    <x v="2"/>
    <x v="5"/>
    <x v="3"/>
    <x v="2"/>
    <x v="4"/>
    <n v="68"/>
    <n v="2304.81"/>
    <n v="0.15"/>
    <n v="712.17"/>
    <x v="1115"/>
    <n v="48427.56"/>
    <x v="1114"/>
    <x v="1115"/>
    <n v="0.61398787662491716"/>
    <n v="132767.29"/>
    <n v="450.72799999997369"/>
    <s v="Bank Transfer"/>
    <x v="2"/>
  </r>
  <r>
    <s v="FIN-01117"/>
    <x v="266"/>
    <x v="0"/>
    <x v="6"/>
    <s v="Q3"/>
    <x v="1"/>
    <x v="1"/>
    <x v="3"/>
    <x v="1"/>
    <x v="2"/>
    <n v="78"/>
    <n v="1004.87"/>
    <n v="0.05"/>
    <n v="411.77"/>
    <x v="1116"/>
    <n v="32118.059999999998"/>
    <x v="1115"/>
    <x v="1116"/>
    <n v="0.51868140348137504"/>
    <n v="74755.38"/>
    <n v="-294.51300000000629"/>
    <s v="Invoice"/>
    <x v="3"/>
  </r>
  <r>
    <s v="FIN-01118"/>
    <x v="685"/>
    <x v="1"/>
    <x v="4"/>
    <s v="Q1"/>
    <x v="0"/>
    <x v="0"/>
    <x v="1"/>
    <x v="2"/>
    <x v="8"/>
    <n v="18"/>
    <n v="2438.4499999999998"/>
    <n v="0.12"/>
    <n v="885.68"/>
    <x v="1117"/>
    <n v="15942.24"/>
    <x v="1116"/>
    <x v="1117"/>
    <n v="0.51819296121004177"/>
    <n v="42535.39"/>
    <n v="-3910.3419999999969"/>
    <s v="Digital Wallet"/>
    <x v="2"/>
  </r>
  <r>
    <s v="FIN-01119"/>
    <x v="686"/>
    <x v="1"/>
    <x v="4"/>
    <s v="Q1"/>
    <x v="4"/>
    <x v="0"/>
    <x v="1"/>
    <x v="3"/>
    <x v="7"/>
    <n v="7"/>
    <n v="100.37"/>
    <n v="0.03"/>
    <n v="25.79"/>
    <x v="1118"/>
    <n v="180.53"/>
    <x v="1117"/>
    <x v="1118"/>
    <n v="-0.98006697751456595"/>
    <n v="669.22"/>
    <n v="12.292299999999955"/>
    <s v="Invoice"/>
    <x v="1"/>
  </r>
  <r>
    <s v="FIN-01120"/>
    <x v="687"/>
    <x v="0"/>
    <x v="0"/>
    <s v="Q4"/>
    <x v="3"/>
    <x v="4"/>
    <x v="0"/>
    <x v="2"/>
    <x v="4"/>
    <n v="47"/>
    <n v="2073.8200000000002"/>
    <n v="0.03"/>
    <n v="659.39"/>
    <x v="1119"/>
    <n v="30991.329999999998"/>
    <x v="1118"/>
    <x v="1119"/>
    <n v="0.64851942992101863"/>
    <n v="90827.5"/>
    <n v="3717.953800000003"/>
    <s v="Digital Wallet"/>
    <x v="3"/>
  </r>
  <r>
    <s v="FIN-01121"/>
    <x v="594"/>
    <x v="0"/>
    <x v="5"/>
    <s v="Q2"/>
    <x v="2"/>
    <x v="5"/>
    <x v="1"/>
    <x v="1"/>
    <x v="5"/>
    <n v="5"/>
    <n v="345.76"/>
    <n v="0.05"/>
    <n v="177.6"/>
    <x v="1120"/>
    <n v="888"/>
    <x v="1119"/>
    <x v="1120"/>
    <n v="-0.22660683406804846"/>
    <n v="1607.82"/>
    <n v="34.539999999999964"/>
    <s v="Credit Card"/>
    <x v="0"/>
  </r>
  <r>
    <s v="FIN-01122"/>
    <x v="364"/>
    <x v="2"/>
    <x v="3"/>
    <s v="Q3"/>
    <x v="1"/>
    <x v="2"/>
    <x v="0"/>
    <x v="0"/>
    <x v="0"/>
    <n v="14"/>
    <n v="163.69"/>
    <n v="0"/>
    <n v="93.85"/>
    <x v="1121"/>
    <n v="1313.8999999999999"/>
    <x v="1120"/>
    <x v="1121"/>
    <n v="-0.23301449604217031"/>
    <n v="2082.81"/>
    <n v="208.84999999999991"/>
    <s v="Invoice"/>
    <x v="3"/>
  </r>
  <r>
    <s v="FIN-01123"/>
    <x v="21"/>
    <x v="2"/>
    <x v="5"/>
    <s v="Q2"/>
    <x v="3"/>
    <x v="7"/>
    <x v="1"/>
    <x v="0"/>
    <x v="0"/>
    <n v="9"/>
    <n v="138.69999999999999"/>
    <n v="0.12"/>
    <n v="84.84"/>
    <x v="1122"/>
    <n v="763.56000000000006"/>
    <x v="1121"/>
    <x v="1122"/>
    <n v="-0.48392723194453563"/>
    <n v="1167.29"/>
    <n v="-68.786000000000058"/>
    <s v="Credit Card"/>
    <x v="1"/>
  </r>
  <r>
    <s v="FIN-01124"/>
    <x v="684"/>
    <x v="1"/>
    <x v="0"/>
    <s v="Q4"/>
    <x v="1"/>
    <x v="3"/>
    <x v="2"/>
    <x v="1"/>
    <x v="2"/>
    <n v="9"/>
    <n v="1071.95"/>
    <n v="0.12"/>
    <n v="471.15"/>
    <x v="1123"/>
    <n v="4240.3499999999995"/>
    <x v="1122"/>
    <x v="1123"/>
    <n v="0.35147336040568017"/>
    <n v="8497.3799999999992"/>
    <n v="-7.5359999999982392"/>
    <s v="Bank Transfer"/>
    <x v="2"/>
  </r>
  <r>
    <s v="FIN-01125"/>
    <x v="351"/>
    <x v="1"/>
    <x v="0"/>
    <s v="Q4"/>
    <x v="0"/>
    <x v="5"/>
    <x v="0"/>
    <x v="2"/>
    <x v="8"/>
    <n v="18"/>
    <n v="1956.95"/>
    <n v="0"/>
    <n v="670.48"/>
    <x v="1124"/>
    <n v="12068.64"/>
    <x v="1123"/>
    <x v="1124"/>
    <n v="0.54567708821266647"/>
    <n v="31178.68"/>
    <n v="4046.4199999999983"/>
    <s v="Invoice"/>
    <x v="0"/>
  </r>
  <r>
    <s v="FIN-01126"/>
    <x v="688"/>
    <x v="2"/>
    <x v="11"/>
    <s v="Q2"/>
    <x v="4"/>
    <x v="0"/>
    <x v="0"/>
    <x v="0"/>
    <x v="0"/>
    <n v="20"/>
    <n v="285.45999999999998"/>
    <n v="0.03"/>
    <n v="173.03"/>
    <x v="1125"/>
    <n v="3460.6"/>
    <x v="1124"/>
    <x v="1125"/>
    <n v="8.6670384064497841E-2"/>
    <n v="5173.25"/>
    <n v="364.67399999999998"/>
    <s v="Bank Transfer"/>
    <x v="0"/>
  </r>
  <r>
    <s v="FIN-01127"/>
    <x v="689"/>
    <x v="2"/>
    <x v="4"/>
    <s v="Q1"/>
    <x v="4"/>
    <x v="5"/>
    <x v="2"/>
    <x v="2"/>
    <x v="8"/>
    <n v="5"/>
    <n v="1192.47"/>
    <n v="0.12"/>
    <n v="432.31"/>
    <x v="1126"/>
    <n v="2161.5500000000002"/>
    <x v="1125"/>
    <x v="1126"/>
    <n v="0.15771084769046986"/>
    <n v="4833.05"/>
    <n v="413.81800000000021"/>
    <s v="Credit Card"/>
    <x v="1"/>
  </r>
  <r>
    <s v="FIN-01128"/>
    <x v="318"/>
    <x v="0"/>
    <x v="9"/>
    <s v="Q4"/>
    <x v="3"/>
    <x v="7"/>
    <x v="1"/>
    <x v="0"/>
    <x v="0"/>
    <n v="14"/>
    <n v="134.63999999999999"/>
    <n v="0"/>
    <n v="77.44"/>
    <x v="1127"/>
    <n v="1084.1599999999999"/>
    <x v="1126"/>
    <x v="1127"/>
    <n v="-9.7296494355317939E-2"/>
    <n v="1779.16"/>
    <n v="105.79999999999973"/>
    <s v="Invoice"/>
    <x v="2"/>
  </r>
  <r>
    <s v="FIN-01129"/>
    <x v="690"/>
    <x v="1"/>
    <x v="5"/>
    <s v="Q2"/>
    <x v="1"/>
    <x v="1"/>
    <x v="0"/>
    <x v="0"/>
    <x v="1"/>
    <n v="47"/>
    <n v="726.18"/>
    <n v="0.12"/>
    <n v="490.55"/>
    <x v="1128"/>
    <n v="23055.850000000002"/>
    <x v="1127"/>
    <x v="1128"/>
    <n v="0.19247319363300797"/>
    <n v="30800.92"/>
    <n v="-766.11520000000019"/>
    <s v="Credit Card"/>
    <x v="0"/>
  </r>
  <r>
    <s v="FIN-01130"/>
    <x v="369"/>
    <x v="1"/>
    <x v="0"/>
    <s v="Q4"/>
    <x v="3"/>
    <x v="4"/>
    <x v="2"/>
    <x v="1"/>
    <x v="5"/>
    <n v="25"/>
    <n v="369.21"/>
    <n v="0.03"/>
    <n v="167.73"/>
    <x v="1129"/>
    <n v="4193.25"/>
    <x v="1128"/>
    <x v="1129"/>
    <n v="0.2808272441269839"/>
    <n v="9025.42"/>
    <n v="-72.077499999999418"/>
    <s v="Credit Card"/>
    <x v="1"/>
  </r>
  <r>
    <s v="FIN-01131"/>
    <x v="440"/>
    <x v="0"/>
    <x v="7"/>
    <s v="Q1"/>
    <x v="1"/>
    <x v="1"/>
    <x v="0"/>
    <x v="0"/>
    <x v="0"/>
    <n v="42"/>
    <n v="223.59"/>
    <n v="0.15"/>
    <n v="137.69"/>
    <x v="1130"/>
    <n v="5782.98"/>
    <x v="1129"/>
    <x v="1130"/>
    <n v="0.13630177684920752"/>
    <n v="7121.54"/>
    <n v="860.6230000000005"/>
    <s v="Credit Card"/>
    <x v="0"/>
  </r>
  <r>
    <s v="FIN-01132"/>
    <x v="691"/>
    <x v="0"/>
    <x v="6"/>
    <s v="Q3"/>
    <x v="0"/>
    <x v="5"/>
    <x v="2"/>
    <x v="1"/>
    <x v="2"/>
    <n v="20"/>
    <n v="682.8"/>
    <n v="0.03"/>
    <n v="282.60000000000002"/>
    <x v="1131"/>
    <n v="5652"/>
    <x v="1130"/>
    <x v="1131"/>
    <n v="0.43971155762506114"/>
    <n v="14359.79"/>
    <n v="-1113.4700000000012"/>
    <s v="Bank Transfer"/>
    <x v="0"/>
  </r>
  <r>
    <s v="FIN-01133"/>
    <x v="692"/>
    <x v="2"/>
    <x v="10"/>
    <s v="Q1"/>
    <x v="4"/>
    <x v="0"/>
    <x v="2"/>
    <x v="3"/>
    <x v="6"/>
    <n v="23"/>
    <n v="439.96"/>
    <n v="0.08"/>
    <n v="133.04"/>
    <x v="1132"/>
    <n v="3059.9199999999996"/>
    <x v="1131"/>
    <x v="1132"/>
    <n v="0.55624832537620283"/>
    <n v="8560.25"/>
    <n v="749.3036000000011"/>
    <s v="Invoice"/>
    <x v="2"/>
  </r>
  <r>
    <s v="FIN-01134"/>
    <x v="693"/>
    <x v="1"/>
    <x v="9"/>
    <s v="Q4"/>
    <x v="0"/>
    <x v="0"/>
    <x v="0"/>
    <x v="1"/>
    <x v="5"/>
    <n v="59"/>
    <n v="714.53"/>
    <n v="0.1"/>
    <n v="325.83999999999997"/>
    <x v="1133"/>
    <n v="19224.559999999998"/>
    <x v="1132"/>
    <x v="1133"/>
    <n v="0.4421747686961493"/>
    <n v="40146.99"/>
    <n v="-2205.4470000000001"/>
    <s v="Credit Card"/>
    <x v="0"/>
  </r>
  <r>
    <s v="FIN-01135"/>
    <x v="149"/>
    <x v="1"/>
    <x v="6"/>
    <s v="Q3"/>
    <x v="3"/>
    <x v="7"/>
    <x v="2"/>
    <x v="2"/>
    <x v="4"/>
    <n v="26"/>
    <n v="3011.17"/>
    <n v="0.2"/>
    <n v="908.75"/>
    <x v="1134"/>
    <n v="23627.5"/>
    <x v="1133"/>
    <x v="1134"/>
    <n v="0.59418981275103655"/>
    <n v="60427.73"/>
    <n v="2204.6059999999998"/>
    <s v="Digital Wallet"/>
    <x v="3"/>
  </r>
  <r>
    <s v="FIN-01136"/>
    <x v="694"/>
    <x v="2"/>
    <x v="10"/>
    <s v="Q1"/>
    <x v="1"/>
    <x v="1"/>
    <x v="1"/>
    <x v="2"/>
    <x v="8"/>
    <n v="18"/>
    <n v="1202.6199999999999"/>
    <n v="0.12"/>
    <n v="460.06"/>
    <x v="1135"/>
    <n v="8281.08"/>
    <x v="1134"/>
    <x v="1135"/>
    <n v="0.45485080637913616"/>
    <n v="18943.330000000002"/>
    <n v="106.17079999999623"/>
    <s v="Digital Wallet"/>
    <x v="1"/>
  </r>
  <r>
    <s v="FIN-01137"/>
    <x v="695"/>
    <x v="2"/>
    <x v="7"/>
    <s v="Q1"/>
    <x v="0"/>
    <x v="0"/>
    <x v="1"/>
    <x v="2"/>
    <x v="4"/>
    <n v="16"/>
    <n v="1922.46"/>
    <n v="0"/>
    <n v="640.88"/>
    <x v="1136"/>
    <n v="10254.08"/>
    <x v="1135"/>
    <x v="1136"/>
    <n v="0.62721558575991176"/>
    <n v="31491.759999999998"/>
    <n v="-732.39999999999782"/>
    <s v="Credit Card"/>
    <x v="3"/>
  </r>
  <r>
    <s v="FIN-01138"/>
    <x v="429"/>
    <x v="2"/>
    <x v="5"/>
    <s v="Q2"/>
    <x v="4"/>
    <x v="5"/>
    <x v="1"/>
    <x v="2"/>
    <x v="4"/>
    <n v="17"/>
    <n v="2031.37"/>
    <n v="0.05"/>
    <n v="653.87"/>
    <x v="1137"/>
    <n v="11115.79"/>
    <x v="1136"/>
    <x v="1137"/>
    <n v="0.60685685274152934"/>
    <n v="29837.83"/>
    <n v="2968.7955000000002"/>
    <s v="Digital Wallet"/>
    <x v="0"/>
  </r>
  <r>
    <s v="FIN-01139"/>
    <x v="696"/>
    <x v="1"/>
    <x v="0"/>
    <s v="Q4"/>
    <x v="1"/>
    <x v="3"/>
    <x v="3"/>
    <x v="2"/>
    <x v="4"/>
    <n v="33"/>
    <n v="2042.28"/>
    <n v="0.12"/>
    <n v="643.75"/>
    <x v="1138"/>
    <n v="21243.75"/>
    <x v="1137"/>
    <x v="1138"/>
    <n v="0.60145384694284587"/>
    <n v="62357.96"/>
    <n v="-3050.1487999999954"/>
    <s v="Digital Wallet"/>
    <x v="0"/>
  </r>
  <r>
    <s v="FIN-01140"/>
    <x v="484"/>
    <x v="1"/>
    <x v="6"/>
    <s v="Q3"/>
    <x v="4"/>
    <x v="5"/>
    <x v="2"/>
    <x v="3"/>
    <x v="7"/>
    <n v="3"/>
    <n v="296.63"/>
    <n v="0.12"/>
    <n v="76.64"/>
    <x v="1139"/>
    <n v="229.92000000000002"/>
    <x v="1138"/>
    <x v="1139"/>
    <n v="-1.4885736643650544"/>
    <n v="850.04"/>
    <n v="-66.936799999999948"/>
    <s v="Bank Transfer"/>
    <x v="0"/>
  </r>
  <r>
    <s v="FIN-01141"/>
    <x v="697"/>
    <x v="1"/>
    <x v="10"/>
    <s v="Q1"/>
    <x v="2"/>
    <x v="0"/>
    <x v="3"/>
    <x v="3"/>
    <x v="7"/>
    <n v="27"/>
    <n v="308.72000000000003"/>
    <n v="0.15"/>
    <n v="81.03"/>
    <x v="1140"/>
    <n v="2187.81"/>
    <x v="1139"/>
    <x v="1140"/>
    <n v="0.36835121022581968"/>
    <n v="6679.75"/>
    <n v="405.3739999999998"/>
    <s v="Invoice"/>
    <x v="2"/>
  </r>
  <r>
    <s v="FIN-01142"/>
    <x v="698"/>
    <x v="0"/>
    <x v="0"/>
    <s v="Q4"/>
    <x v="4"/>
    <x v="5"/>
    <x v="2"/>
    <x v="0"/>
    <x v="0"/>
    <n v="27"/>
    <n v="195.62"/>
    <n v="0.03"/>
    <n v="118.36"/>
    <x v="1141"/>
    <n v="3195.72"/>
    <x v="1140"/>
    <x v="1141"/>
    <n v="0.19836437843683119"/>
    <n v="4806.33"/>
    <n v="316.95780000000013"/>
    <s v="Credit Card"/>
    <x v="0"/>
  </r>
  <r>
    <s v="FIN-01143"/>
    <x v="422"/>
    <x v="0"/>
    <x v="7"/>
    <s v="Q1"/>
    <x v="1"/>
    <x v="1"/>
    <x v="1"/>
    <x v="0"/>
    <x v="1"/>
    <n v="6"/>
    <n v="714.97"/>
    <n v="0"/>
    <n v="521.03"/>
    <x v="1142"/>
    <n v="3126.18"/>
    <x v="1141"/>
    <x v="1142"/>
    <n v="5.0216559202950206E-2"/>
    <n v="3909.41"/>
    <n v="380.40999999999985"/>
    <s v="Digital Wallet"/>
    <x v="0"/>
  </r>
  <r>
    <s v="FIN-01144"/>
    <x v="187"/>
    <x v="1"/>
    <x v="8"/>
    <s v="Q4"/>
    <x v="2"/>
    <x v="0"/>
    <x v="2"/>
    <x v="1"/>
    <x v="2"/>
    <n v="23"/>
    <n v="704.14"/>
    <n v="0.08"/>
    <n v="290.58"/>
    <x v="1143"/>
    <n v="6683.3399999999992"/>
    <x v="1142"/>
    <x v="1143"/>
    <n v="0.39934370329237778"/>
    <n v="15820.96"/>
    <n v="-921.35759999999937"/>
    <s v="Credit Card"/>
    <x v="0"/>
  </r>
  <r>
    <s v="FIN-01145"/>
    <x v="579"/>
    <x v="2"/>
    <x v="10"/>
    <s v="Q1"/>
    <x v="4"/>
    <x v="5"/>
    <x v="1"/>
    <x v="0"/>
    <x v="1"/>
    <n v="1"/>
    <n v="574.59"/>
    <n v="0.1"/>
    <n v="408.77"/>
    <x v="1144"/>
    <n v="408.77"/>
    <x v="1143"/>
    <x v="1144"/>
    <n v="-1.0676192299436698"/>
    <n v="553.38"/>
    <n v="-36.24899999999991"/>
    <s v="Invoice"/>
    <x v="1"/>
  </r>
  <r>
    <s v="FIN-01146"/>
    <x v="379"/>
    <x v="2"/>
    <x v="3"/>
    <s v="Q3"/>
    <x v="1"/>
    <x v="1"/>
    <x v="3"/>
    <x v="1"/>
    <x v="3"/>
    <n v="59"/>
    <n v="1311.55"/>
    <n v="0.05"/>
    <n v="648.48"/>
    <x v="1145"/>
    <n v="38260.32"/>
    <x v="1144"/>
    <x v="1145"/>
    <n v="0.43988534447821381"/>
    <n v="79341.89"/>
    <n v="-5829.5125000000116"/>
    <s v="Invoice"/>
    <x v="1"/>
  </r>
  <r>
    <s v="FIN-01147"/>
    <x v="468"/>
    <x v="2"/>
    <x v="3"/>
    <s v="Q3"/>
    <x v="4"/>
    <x v="5"/>
    <x v="2"/>
    <x v="1"/>
    <x v="5"/>
    <n v="4"/>
    <n v="712.95"/>
    <n v="0.05"/>
    <n v="365.32"/>
    <x v="1146"/>
    <n v="1461.28"/>
    <x v="1145"/>
    <x v="1146"/>
    <n v="-0.51379922560451197"/>
    <n v="2573.56"/>
    <n v="135.65000000000009"/>
    <s v="Bank Transfer"/>
    <x v="2"/>
  </r>
  <r>
    <s v="FIN-01148"/>
    <x v="298"/>
    <x v="1"/>
    <x v="1"/>
    <s v="Q3"/>
    <x v="2"/>
    <x v="0"/>
    <x v="0"/>
    <x v="2"/>
    <x v="8"/>
    <n v="15"/>
    <n v="2578.61"/>
    <n v="0.08"/>
    <n v="897.32"/>
    <x v="1147"/>
    <n v="13459.800000000001"/>
    <x v="1146"/>
    <x v="1147"/>
    <n v="0.55098351212587338"/>
    <n v="32187.26"/>
    <n v="3397.5580000000009"/>
    <s v="Credit Card"/>
    <x v="3"/>
  </r>
  <r>
    <s v="FIN-01149"/>
    <x v="348"/>
    <x v="0"/>
    <x v="11"/>
    <s v="Q2"/>
    <x v="1"/>
    <x v="2"/>
    <x v="0"/>
    <x v="1"/>
    <x v="5"/>
    <n v="20"/>
    <n v="329"/>
    <n v="0.05"/>
    <n v="153.93"/>
    <x v="1148"/>
    <n v="3078.6000000000004"/>
    <x v="1147"/>
    <x v="1148"/>
    <n v="1.7341225403935311E-2"/>
    <n v="6239.87"/>
    <n v="11.130000000000109"/>
    <s v="Bank Transfer"/>
    <x v="1"/>
  </r>
  <r>
    <s v="FIN-01150"/>
    <x v="647"/>
    <x v="1"/>
    <x v="8"/>
    <s v="Q4"/>
    <x v="4"/>
    <x v="0"/>
    <x v="3"/>
    <x v="1"/>
    <x v="5"/>
    <n v="22"/>
    <n v="346.1"/>
    <n v="0.15"/>
    <n v="168.36"/>
    <x v="1149"/>
    <n v="3703.92"/>
    <x v="1148"/>
    <x v="1149"/>
    <n v="-1.7665136501922793E-2"/>
    <n v="6873.44"/>
    <n v="-401.36999999999898"/>
    <s v="Invoice"/>
    <x v="2"/>
  </r>
  <r>
    <s v="FIN-01151"/>
    <x v="653"/>
    <x v="1"/>
    <x v="11"/>
    <s v="Q2"/>
    <x v="3"/>
    <x v="4"/>
    <x v="0"/>
    <x v="1"/>
    <x v="3"/>
    <n v="21"/>
    <n v="1438.06"/>
    <n v="0.12"/>
    <n v="700.98"/>
    <x v="1150"/>
    <n v="14720.58"/>
    <x v="1149"/>
    <x v="1150"/>
    <n v="0.38422746120269174"/>
    <n v="24067.14"/>
    <n v="2508.2088000000003"/>
    <s v="Digital Wallet"/>
    <x v="0"/>
  </r>
  <r>
    <s v="FIN-01152"/>
    <x v="443"/>
    <x v="1"/>
    <x v="2"/>
    <s v="Q2"/>
    <x v="1"/>
    <x v="1"/>
    <x v="3"/>
    <x v="0"/>
    <x v="1"/>
    <n v="75"/>
    <n v="667"/>
    <n v="0.05"/>
    <n v="441.78"/>
    <x v="1151"/>
    <n v="33133.5"/>
    <x v="1150"/>
    <x v="1151"/>
    <n v="0.25842152607906571"/>
    <n v="43186.17"/>
    <n v="4337.5800000000017"/>
    <s v="Digital Wallet"/>
    <x v="2"/>
  </r>
  <r>
    <s v="FIN-01153"/>
    <x v="293"/>
    <x v="2"/>
    <x v="5"/>
    <s v="Q2"/>
    <x v="1"/>
    <x v="1"/>
    <x v="1"/>
    <x v="2"/>
    <x v="8"/>
    <n v="2"/>
    <n v="1154.46"/>
    <n v="0"/>
    <n v="441.82"/>
    <x v="1152"/>
    <n v="883.64"/>
    <x v="1151"/>
    <x v="1152"/>
    <n v="-0.45671136288827663"/>
    <n v="2514.42"/>
    <n v="-205.5"/>
    <s v="Invoice"/>
    <x v="0"/>
  </r>
  <r>
    <s v="FIN-01154"/>
    <x v="552"/>
    <x v="1"/>
    <x v="0"/>
    <s v="Q4"/>
    <x v="4"/>
    <x v="0"/>
    <x v="2"/>
    <x v="3"/>
    <x v="7"/>
    <n v="21"/>
    <n v="309.52"/>
    <n v="0.03"/>
    <n v="81.99"/>
    <x v="1153"/>
    <n v="1721.79"/>
    <x v="1152"/>
    <x v="1153"/>
    <n v="0.57770138455629527"/>
    <n v="6781.49"/>
    <n v="-476.56760000000031"/>
    <s v="Bank Transfer"/>
    <x v="2"/>
  </r>
  <r>
    <s v="FIN-01155"/>
    <x v="522"/>
    <x v="0"/>
    <x v="3"/>
    <s v="Q3"/>
    <x v="1"/>
    <x v="1"/>
    <x v="1"/>
    <x v="0"/>
    <x v="1"/>
    <n v="11"/>
    <n v="628.76"/>
    <n v="0.08"/>
    <n v="416.8"/>
    <x v="1154"/>
    <n v="4584.8"/>
    <x v="1153"/>
    <x v="1154"/>
    <n v="0.11257825491016002"/>
    <n v="6661.48"/>
    <n v="-298.42879999999968"/>
    <s v="Invoice"/>
    <x v="0"/>
  </r>
  <r>
    <s v="FIN-01156"/>
    <x v="699"/>
    <x v="0"/>
    <x v="6"/>
    <s v="Q3"/>
    <x v="3"/>
    <x v="4"/>
    <x v="1"/>
    <x v="2"/>
    <x v="4"/>
    <n v="11"/>
    <n v="2989.44"/>
    <n v="0.05"/>
    <n v="1031.79"/>
    <x v="1155"/>
    <n v="11349.689999999999"/>
    <x v="1154"/>
    <x v="1155"/>
    <n v="0.57700771788465743"/>
    <n v="34735.65"/>
    <n v="-3496.0020000000004"/>
    <s v="Credit Card"/>
    <x v="1"/>
  </r>
  <r>
    <s v="FIN-01157"/>
    <x v="700"/>
    <x v="1"/>
    <x v="11"/>
    <s v="Q2"/>
    <x v="0"/>
    <x v="0"/>
    <x v="2"/>
    <x v="1"/>
    <x v="3"/>
    <n v="30"/>
    <n v="1460.69"/>
    <n v="0.2"/>
    <n v="673.55"/>
    <x v="1156"/>
    <n v="20206.5"/>
    <x v="1155"/>
    <x v="1156"/>
    <n v="0.38297710899186921"/>
    <n v="34136.03"/>
    <n v="920.53000000000611"/>
    <s v="Credit Card"/>
    <x v="3"/>
  </r>
  <r>
    <s v="FIN-01158"/>
    <x v="232"/>
    <x v="2"/>
    <x v="7"/>
    <s v="Q1"/>
    <x v="0"/>
    <x v="5"/>
    <x v="1"/>
    <x v="3"/>
    <x v="6"/>
    <n v="7"/>
    <n v="394.17"/>
    <n v="0"/>
    <n v="111.37"/>
    <x v="1157"/>
    <n v="779.59"/>
    <x v="1156"/>
    <x v="1157"/>
    <n v="0.44126355923296318"/>
    <n v="3022.41"/>
    <n v="-263.2199999999998"/>
    <s v="Invoice"/>
    <x v="0"/>
  </r>
  <r>
    <s v="FIN-01159"/>
    <x v="162"/>
    <x v="0"/>
    <x v="10"/>
    <s v="Q1"/>
    <x v="1"/>
    <x v="1"/>
    <x v="1"/>
    <x v="1"/>
    <x v="2"/>
    <n v="16"/>
    <n v="938.46"/>
    <n v="0.08"/>
    <n v="406.98"/>
    <x v="1158"/>
    <n v="6511.68"/>
    <x v="1157"/>
    <x v="1158"/>
    <n v="0.38572901349018607"/>
    <n v="14215.89"/>
    <n v="-401.75879999999779"/>
    <s v="Invoice"/>
    <x v="1"/>
  </r>
  <r>
    <s v="FIN-01160"/>
    <x v="701"/>
    <x v="2"/>
    <x v="3"/>
    <s v="Q3"/>
    <x v="0"/>
    <x v="0"/>
    <x v="1"/>
    <x v="1"/>
    <x v="5"/>
    <n v="7"/>
    <n v="891.09"/>
    <n v="0.05"/>
    <n v="434.96"/>
    <x v="1159"/>
    <n v="3044.72"/>
    <x v="1053"/>
    <x v="1159"/>
    <n v="0.16119288559074013"/>
    <n v="6512.72"/>
    <n v="-586.97150000000056"/>
    <s v="Bank Transfer"/>
    <x v="1"/>
  </r>
  <r>
    <s v="FIN-01161"/>
    <x v="702"/>
    <x v="1"/>
    <x v="1"/>
    <s v="Q3"/>
    <x v="4"/>
    <x v="5"/>
    <x v="2"/>
    <x v="1"/>
    <x v="3"/>
    <n v="14"/>
    <n v="871.73"/>
    <n v="0.08"/>
    <n v="410.33"/>
    <x v="1160"/>
    <n v="5744.62"/>
    <x v="1158"/>
    <x v="1160"/>
    <n v="0.30634649326216679"/>
    <n v="10008.51"/>
    <n v="1219.372400000002"/>
    <s v="Invoice"/>
    <x v="2"/>
  </r>
  <r>
    <s v="FIN-01162"/>
    <x v="536"/>
    <x v="0"/>
    <x v="1"/>
    <s v="Q3"/>
    <x v="0"/>
    <x v="5"/>
    <x v="1"/>
    <x v="0"/>
    <x v="0"/>
    <n v="15"/>
    <n v="262.93"/>
    <n v="0.2"/>
    <n v="157.87"/>
    <x v="1161"/>
    <n v="2368.0500000000002"/>
    <x v="1159"/>
    <x v="1161"/>
    <n v="6.9026610377920627E-2"/>
    <n v="3349.18"/>
    <n v="-194.01999999999953"/>
    <s v="Digital Wallet"/>
    <x v="3"/>
  </r>
  <r>
    <s v="FIN-01163"/>
    <x v="472"/>
    <x v="0"/>
    <x v="1"/>
    <s v="Q3"/>
    <x v="3"/>
    <x v="4"/>
    <x v="1"/>
    <x v="3"/>
    <x v="6"/>
    <n v="10"/>
    <n v="650.12"/>
    <n v="0.03"/>
    <n v="192.93"/>
    <x v="1162"/>
    <n v="1929.3000000000002"/>
    <x v="1160"/>
    <x v="1162"/>
    <n v="0.52688829532501846"/>
    <n v="6513.17"/>
    <n v="-207.00600000000031"/>
    <s v="Bank Transfer"/>
    <x v="0"/>
  </r>
  <r>
    <s v="FIN-01164"/>
    <x v="320"/>
    <x v="0"/>
    <x v="1"/>
    <s v="Q3"/>
    <x v="0"/>
    <x v="5"/>
    <x v="1"/>
    <x v="2"/>
    <x v="4"/>
    <n v="7"/>
    <n v="3392.56"/>
    <n v="0"/>
    <n v="1158.05"/>
    <x v="1163"/>
    <n v="8106.3499999999995"/>
    <x v="1161"/>
    <x v="1163"/>
    <n v="0.55432644206313653"/>
    <n v="22169.32"/>
    <n v="1578.5999999999985"/>
    <s v="Bank Transfer"/>
    <x v="3"/>
  </r>
  <r>
    <s v="FIN-01165"/>
    <x v="162"/>
    <x v="0"/>
    <x v="10"/>
    <s v="Q1"/>
    <x v="3"/>
    <x v="4"/>
    <x v="2"/>
    <x v="1"/>
    <x v="2"/>
    <n v="3"/>
    <n v="935.55"/>
    <n v="0.2"/>
    <n v="401.45"/>
    <x v="1164"/>
    <n v="1204.3499999999999"/>
    <x v="1162"/>
    <x v="1164"/>
    <n v="-0.3042060819838599"/>
    <n v="2039.32"/>
    <n v="205.99999999999977"/>
    <s v="Digital Wallet"/>
    <x v="2"/>
  </r>
  <r>
    <s v="FIN-01166"/>
    <x v="533"/>
    <x v="1"/>
    <x v="7"/>
    <s v="Q1"/>
    <x v="3"/>
    <x v="7"/>
    <x v="0"/>
    <x v="2"/>
    <x v="4"/>
    <n v="22"/>
    <n v="2395.9899999999998"/>
    <n v="0.05"/>
    <n v="781.67"/>
    <x v="1165"/>
    <n v="17196.739999999998"/>
    <x v="1163"/>
    <x v="1165"/>
    <n v="0.56166674098674962"/>
    <n v="51881.21"/>
    <n v="-1805.0190000000002"/>
    <s v="Bank Transfer"/>
    <x v="3"/>
  </r>
  <r>
    <s v="FIN-01167"/>
    <x v="251"/>
    <x v="0"/>
    <x v="6"/>
    <s v="Q3"/>
    <x v="0"/>
    <x v="5"/>
    <x v="0"/>
    <x v="2"/>
    <x v="8"/>
    <n v="15"/>
    <n v="2585.84"/>
    <n v="0.2"/>
    <n v="1000.23"/>
    <x v="1166"/>
    <n v="15003.45"/>
    <x v="1164"/>
    <x v="1166"/>
    <n v="0.39540310563169684"/>
    <n v="30539.67"/>
    <n v="490.41000000000713"/>
    <s v="Credit Card"/>
    <x v="1"/>
  </r>
  <r>
    <s v="FIN-01168"/>
    <x v="703"/>
    <x v="2"/>
    <x v="2"/>
    <s v="Q2"/>
    <x v="4"/>
    <x v="5"/>
    <x v="2"/>
    <x v="2"/>
    <x v="4"/>
    <n v="11"/>
    <n v="2198.5300000000002"/>
    <n v="0"/>
    <n v="743.19"/>
    <x v="1167"/>
    <n v="8175.09"/>
    <x v="1165"/>
    <x v="1167"/>
    <n v="0.55206805539073012"/>
    <n v="23282.55"/>
    <n v="901.28000000000247"/>
    <s v="Credit Card"/>
    <x v="2"/>
  </r>
  <r>
    <s v="FIN-01169"/>
    <x v="306"/>
    <x v="1"/>
    <x v="1"/>
    <s v="Q3"/>
    <x v="0"/>
    <x v="5"/>
    <x v="0"/>
    <x v="1"/>
    <x v="5"/>
    <n v="17"/>
    <n v="798.37"/>
    <n v="0.12"/>
    <n v="397.35"/>
    <x v="1168"/>
    <n v="6754.9500000000007"/>
    <x v="1166"/>
    <x v="1168"/>
    <n v="0.24474291502626436"/>
    <n v="11475.96"/>
    <n v="467.65520000000106"/>
    <s v="Credit Card"/>
    <x v="0"/>
  </r>
  <r>
    <s v="FIN-01170"/>
    <x v="131"/>
    <x v="1"/>
    <x v="6"/>
    <s v="Q3"/>
    <x v="2"/>
    <x v="5"/>
    <x v="2"/>
    <x v="0"/>
    <x v="1"/>
    <n v="11"/>
    <n v="1002.35"/>
    <n v="0.1"/>
    <n v="644.02"/>
    <x v="1169"/>
    <n v="7084.2199999999993"/>
    <x v="1167"/>
    <x v="1169"/>
    <n v="0.22457275906669846"/>
    <n v="11016.94"/>
    <n v="-1093.6749999999993"/>
    <s v="Digital Wallet"/>
    <x v="3"/>
  </r>
  <r>
    <s v="FIN-01171"/>
    <x v="195"/>
    <x v="1"/>
    <x v="4"/>
    <s v="Q1"/>
    <x v="0"/>
    <x v="5"/>
    <x v="2"/>
    <x v="3"/>
    <x v="6"/>
    <n v="6"/>
    <n v="699.3"/>
    <n v="0.12"/>
    <n v="201.99"/>
    <x v="1170"/>
    <n v="1211.94"/>
    <x v="1168"/>
    <x v="1170"/>
    <n v="0.33105724772391421"/>
    <n v="3315.74"/>
    <n v="376.5639999999994"/>
    <s v="Bank Transfer"/>
    <x v="3"/>
  </r>
  <r>
    <s v="FIN-01172"/>
    <x v="676"/>
    <x v="1"/>
    <x v="9"/>
    <s v="Q4"/>
    <x v="0"/>
    <x v="0"/>
    <x v="3"/>
    <x v="3"/>
    <x v="6"/>
    <n v="47"/>
    <n v="525.42999999999995"/>
    <n v="0"/>
    <n v="149.41"/>
    <x v="1171"/>
    <n v="7022.2699999999995"/>
    <x v="1169"/>
    <x v="1171"/>
    <n v="0.66520470973925716"/>
    <n v="26104.2"/>
    <n v="-1408.9900000000016"/>
    <s v="Credit Card"/>
    <x v="1"/>
  </r>
  <r>
    <s v="FIN-01173"/>
    <x v="583"/>
    <x v="2"/>
    <x v="10"/>
    <s v="Q1"/>
    <x v="4"/>
    <x v="0"/>
    <x v="0"/>
    <x v="3"/>
    <x v="7"/>
    <n v="11"/>
    <n v="256.74"/>
    <n v="0.1"/>
    <n v="65.13"/>
    <x v="1172"/>
    <n v="716.43"/>
    <x v="1170"/>
    <x v="1172"/>
    <n v="0.14334589959736047"/>
    <n v="2246.98"/>
    <n v="294.74600000000055"/>
    <s v="Digital Wallet"/>
    <x v="1"/>
  </r>
  <r>
    <s v="FIN-01174"/>
    <x v="704"/>
    <x v="0"/>
    <x v="3"/>
    <s v="Q3"/>
    <x v="2"/>
    <x v="5"/>
    <x v="1"/>
    <x v="3"/>
    <x v="6"/>
    <n v="14"/>
    <n v="576.71"/>
    <n v="0.1"/>
    <n v="167.43"/>
    <x v="1173"/>
    <n v="2344.02"/>
    <x v="1171"/>
    <x v="1173"/>
    <n v="0.55850964130688774"/>
    <n v="7363.27"/>
    <n v="-96.72400000000016"/>
    <s v="Credit Card"/>
    <x v="3"/>
  </r>
  <r>
    <s v="FIN-01175"/>
    <x v="466"/>
    <x v="0"/>
    <x v="2"/>
    <s v="Q2"/>
    <x v="3"/>
    <x v="6"/>
    <x v="3"/>
    <x v="0"/>
    <x v="0"/>
    <n v="45"/>
    <n v="273.82"/>
    <n v="0"/>
    <n v="171.31"/>
    <x v="1174"/>
    <n v="7708.95"/>
    <x v="1172"/>
    <x v="1174"/>
    <n v="0.2338275752927714"/>
    <n v="11620.44"/>
    <n v="701.45999999999913"/>
    <s v="Bank Transfer"/>
    <x v="0"/>
  </r>
  <r>
    <s v="FIN-01176"/>
    <x v="46"/>
    <x v="0"/>
    <x v="11"/>
    <s v="Q2"/>
    <x v="4"/>
    <x v="0"/>
    <x v="3"/>
    <x v="2"/>
    <x v="8"/>
    <n v="33"/>
    <n v="2258.35"/>
    <n v="0.03"/>
    <n v="874.91"/>
    <x v="1175"/>
    <n v="28872.03"/>
    <x v="1173"/>
    <x v="1175"/>
    <n v="0.55192921555782504"/>
    <n v="71720.59"/>
    <n v="569.1935000000085"/>
    <s v="Credit Card"/>
    <x v="1"/>
  </r>
  <r>
    <s v="FIN-01177"/>
    <x v="645"/>
    <x v="1"/>
    <x v="6"/>
    <s v="Q3"/>
    <x v="4"/>
    <x v="0"/>
    <x v="1"/>
    <x v="0"/>
    <x v="0"/>
    <n v="8"/>
    <n v="195.97"/>
    <n v="0.12"/>
    <n v="110.09"/>
    <x v="1176"/>
    <n v="880.72"/>
    <x v="1174"/>
    <x v="1176"/>
    <n v="-0.21264502451673961"/>
    <n v="1435.8"/>
    <n v="-56.171199999999999"/>
    <s v="Bank Transfer"/>
    <x v="1"/>
  </r>
  <r>
    <s v="FIN-01178"/>
    <x v="349"/>
    <x v="0"/>
    <x v="6"/>
    <s v="Q3"/>
    <x v="1"/>
    <x v="2"/>
    <x v="1"/>
    <x v="0"/>
    <x v="0"/>
    <n v="18"/>
    <n v="209.5"/>
    <n v="0.05"/>
    <n v="121.03"/>
    <x v="1177"/>
    <n v="2178.54"/>
    <x v="1175"/>
    <x v="1177"/>
    <n v="0.25380675236221018"/>
    <n v="3979.02"/>
    <n v="-396.57000000000016"/>
    <s v="Invoice"/>
    <x v="0"/>
  </r>
  <r>
    <s v="FIN-01179"/>
    <x v="24"/>
    <x v="2"/>
    <x v="5"/>
    <s v="Q2"/>
    <x v="3"/>
    <x v="6"/>
    <x v="2"/>
    <x v="1"/>
    <x v="2"/>
    <n v="4"/>
    <n v="692.77"/>
    <n v="0.05"/>
    <n v="294.69"/>
    <x v="1178"/>
    <n v="1178.76"/>
    <x v="1176"/>
    <x v="1178"/>
    <n v="-1.621028624218724E-2"/>
    <n v="2380.8200000000002"/>
    <n v="251.70599999999968"/>
    <s v="Digital Wallet"/>
    <x v="1"/>
  </r>
  <r>
    <s v="FIN-01180"/>
    <x v="705"/>
    <x v="2"/>
    <x v="1"/>
    <s v="Q3"/>
    <x v="4"/>
    <x v="5"/>
    <x v="0"/>
    <x v="3"/>
    <x v="6"/>
    <n v="12"/>
    <n v="661.83"/>
    <n v="0"/>
    <n v="186.67"/>
    <x v="1179"/>
    <n v="2240.04"/>
    <x v="1177"/>
    <x v="1179"/>
    <n v="0.56842265637197875"/>
    <n v="7925.9"/>
    <n v="16.06000000000131"/>
    <s v="Bank Transfer"/>
    <x v="0"/>
  </r>
  <r>
    <s v="FIN-01181"/>
    <x v="334"/>
    <x v="1"/>
    <x v="6"/>
    <s v="Q3"/>
    <x v="2"/>
    <x v="5"/>
    <x v="1"/>
    <x v="2"/>
    <x v="8"/>
    <n v="15"/>
    <n v="2390.35"/>
    <n v="0.05"/>
    <n v="852.89"/>
    <x v="1180"/>
    <n v="12793.35"/>
    <x v="1178"/>
    <x v="1180"/>
    <n v="0.55076651404275745"/>
    <n v="37125.93"/>
    <n v="-3063.4425000000047"/>
    <s v="Bank Transfer"/>
    <x v="2"/>
  </r>
  <r>
    <s v="FIN-01182"/>
    <x v="331"/>
    <x v="2"/>
    <x v="2"/>
    <s v="Q2"/>
    <x v="1"/>
    <x v="3"/>
    <x v="2"/>
    <x v="2"/>
    <x v="8"/>
    <n v="10"/>
    <n v="955.4"/>
    <n v="0.1"/>
    <n v="358.96"/>
    <x v="1181"/>
    <n v="3589.6"/>
    <x v="1179"/>
    <x v="1181"/>
    <n v="0.23387644500267488"/>
    <n v="8583.7999999999993"/>
    <n v="14.800000000001091"/>
    <s v="Digital Wallet"/>
    <x v="1"/>
  </r>
  <r>
    <s v="FIN-01183"/>
    <x v="705"/>
    <x v="2"/>
    <x v="1"/>
    <s v="Q3"/>
    <x v="0"/>
    <x v="5"/>
    <x v="2"/>
    <x v="1"/>
    <x v="2"/>
    <n v="18"/>
    <n v="1102.6300000000001"/>
    <n v="0.05"/>
    <n v="480.72"/>
    <x v="1182"/>
    <n v="8652.9600000000009"/>
    <x v="1180"/>
    <x v="1182"/>
    <n v="0.41847172096189161"/>
    <n v="17255.52"/>
    <n v="1599.4530000000013"/>
    <s v="Credit Card"/>
    <x v="1"/>
  </r>
  <r>
    <s v="FIN-01184"/>
    <x v="16"/>
    <x v="1"/>
    <x v="4"/>
    <s v="Q1"/>
    <x v="3"/>
    <x v="4"/>
    <x v="1"/>
    <x v="0"/>
    <x v="0"/>
    <n v="12"/>
    <n v="164.78"/>
    <n v="0.05"/>
    <n v="91.66"/>
    <x v="1183"/>
    <n v="1099.92"/>
    <x v="1181"/>
    <x v="1183"/>
    <n v="-0.17075824650836949"/>
    <n v="1959.08"/>
    <n v="-80.587999999999965"/>
    <s v="Invoice"/>
    <x v="0"/>
  </r>
  <r>
    <s v="FIN-01185"/>
    <x v="706"/>
    <x v="1"/>
    <x v="9"/>
    <s v="Q4"/>
    <x v="1"/>
    <x v="2"/>
    <x v="3"/>
    <x v="2"/>
    <x v="8"/>
    <n v="21"/>
    <n v="1981.92"/>
    <n v="0.08"/>
    <n v="736.62"/>
    <x v="1184"/>
    <n v="15469.02"/>
    <x v="1182"/>
    <x v="1184"/>
    <n v="0.52268664002081922"/>
    <n v="42717.42"/>
    <n v="-4426.7255999999979"/>
    <s v="Bank Transfer"/>
    <x v="1"/>
  </r>
  <r>
    <s v="FIN-01186"/>
    <x v="577"/>
    <x v="0"/>
    <x v="7"/>
    <s v="Q1"/>
    <x v="3"/>
    <x v="4"/>
    <x v="3"/>
    <x v="2"/>
    <x v="4"/>
    <n v="81"/>
    <n v="2188.91"/>
    <n v="0.05"/>
    <n v="721.99"/>
    <x v="1185"/>
    <n v="58481.19"/>
    <x v="1183"/>
    <x v="1185"/>
    <n v="0.6390700645986882"/>
    <n v="154624.97"/>
    <n v="13811.654499999975"/>
    <s v="Credit Card"/>
    <x v="2"/>
  </r>
  <r>
    <s v="FIN-01187"/>
    <x v="707"/>
    <x v="2"/>
    <x v="10"/>
    <s v="Q1"/>
    <x v="0"/>
    <x v="0"/>
    <x v="0"/>
    <x v="3"/>
    <x v="7"/>
    <n v="26"/>
    <n v="226.84"/>
    <n v="0.1"/>
    <n v="58.1"/>
    <x v="1186"/>
    <n v="1510.6000000000001"/>
    <x v="1184"/>
    <x v="1186"/>
    <n v="0.35069260761378551"/>
    <n v="5749.01"/>
    <n v="-440.95399999999972"/>
    <s v="Credit Card"/>
    <x v="3"/>
  </r>
  <r>
    <s v="FIN-01188"/>
    <x v="30"/>
    <x v="1"/>
    <x v="0"/>
    <s v="Q4"/>
    <x v="2"/>
    <x v="5"/>
    <x v="2"/>
    <x v="3"/>
    <x v="6"/>
    <n v="17"/>
    <n v="562.88"/>
    <n v="0"/>
    <n v="165.62"/>
    <x v="1187"/>
    <n v="2815.54"/>
    <x v="1185"/>
    <x v="1187"/>
    <n v="0.60309793331772732"/>
    <n v="9669.94"/>
    <n v="-100.98000000000138"/>
    <s v="Digital Wallet"/>
    <x v="1"/>
  </r>
  <r>
    <s v="FIN-01189"/>
    <x v="449"/>
    <x v="1"/>
    <x v="6"/>
    <s v="Q3"/>
    <x v="1"/>
    <x v="1"/>
    <x v="1"/>
    <x v="3"/>
    <x v="7"/>
    <n v="3"/>
    <n v="195.11"/>
    <n v="0.2"/>
    <n v="46.22"/>
    <x v="1188"/>
    <n v="138.66"/>
    <x v="1186"/>
    <x v="1188"/>
    <n v="-1.6314002357644402"/>
    <n v="521.46"/>
    <n v="-53.19599999999997"/>
    <s v="Digital Wallet"/>
    <x v="1"/>
  </r>
  <r>
    <s v="FIN-01190"/>
    <x v="708"/>
    <x v="0"/>
    <x v="2"/>
    <s v="Q2"/>
    <x v="3"/>
    <x v="4"/>
    <x v="1"/>
    <x v="3"/>
    <x v="7"/>
    <n v="5"/>
    <n v="279.63"/>
    <n v="0.12"/>
    <n v="68.47"/>
    <x v="1189"/>
    <n v="342.35"/>
    <x v="1187"/>
    <x v="1189"/>
    <n v="-9.3490424034357006E-2"/>
    <n v="1140.6500000000001"/>
    <n v="89.72199999999998"/>
    <s v="Credit Card"/>
    <x v="3"/>
  </r>
  <r>
    <s v="FIN-01191"/>
    <x v="709"/>
    <x v="0"/>
    <x v="5"/>
    <s v="Q2"/>
    <x v="2"/>
    <x v="0"/>
    <x v="2"/>
    <x v="0"/>
    <x v="0"/>
    <n v="25"/>
    <n v="193.74"/>
    <n v="0.05"/>
    <n v="108.68"/>
    <x v="1190"/>
    <n v="2717"/>
    <x v="1188"/>
    <x v="1190"/>
    <n v="0.12408708361178572"/>
    <n v="4447.12"/>
    <n v="154.20499999999993"/>
    <s v="Digital Wallet"/>
    <x v="1"/>
  </r>
  <r>
    <s v="FIN-01192"/>
    <x v="710"/>
    <x v="0"/>
    <x v="3"/>
    <s v="Q3"/>
    <x v="2"/>
    <x v="5"/>
    <x v="2"/>
    <x v="1"/>
    <x v="5"/>
    <n v="11"/>
    <n v="374.9"/>
    <n v="0.15"/>
    <n v="177.28"/>
    <x v="1191"/>
    <n v="1950.08"/>
    <x v="1189"/>
    <x v="1191"/>
    <n v="-0.20114740044760615"/>
    <n v="3801.85"/>
    <n v="-296.53500000000031"/>
    <s v="Invoice"/>
    <x v="0"/>
  </r>
  <r>
    <s v="FIN-01193"/>
    <x v="241"/>
    <x v="2"/>
    <x v="1"/>
    <s v="Q3"/>
    <x v="1"/>
    <x v="2"/>
    <x v="2"/>
    <x v="3"/>
    <x v="6"/>
    <n v="29"/>
    <n v="313.16000000000003"/>
    <n v="0.12"/>
    <n v="89.79"/>
    <x v="1192"/>
    <n v="2603.9100000000003"/>
    <x v="1190"/>
    <x v="1192"/>
    <n v="0.49951345391761448"/>
    <n v="8248.76"/>
    <n v="-256.91679999999906"/>
    <s v="Bank Transfer"/>
    <x v="3"/>
  </r>
  <r>
    <s v="FIN-01194"/>
    <x v="711"/>
    <x v="2"/>
    <x v="4"/>
    <s v="Q1"/>
    <x v="1"/>
    <x v="2"/>
    <x v="0"/>
    <x v="0"/>
    <x v="0"/>
    <n v="44"/>
    <n v="229.24"/>
    <n v="0.15"/>
    <n v="136.93"/>
    <x v="1193"/>
    <n v="6024.92"/>
    <x v="1191"/>
    <x v="1193"/>
    <n v="0.17790079658709515"/>
    <n v="7708.55"/>
    <n v="865.02600000000075"/>
    <s v="Invoice"/>
    <x v="0"/>
  </r>
  <r>
    <s v="FIN-01195"/>
    <x v="249"/>
    <x v="2"/>
    <x v="7"/>
    <s v="Q1"/>
    <x v="2"/>
    <x v="5"/>
    <x v="1"/>
    <x v="2"/>
    <x v="8"/>
    <n v="6"/>
    <n v="1218.5899999999999"/>
    <n v="0.08"/>
    <n v="465.55"/>
    <x v="1194"/>
    <n v="2793.3"/>
    <x v="1192"/>
    <x v="1194"/>
    <n v="0.20167891829366583"/>
    <n v="6278.25"/>
    <n v="448.36679999999978"/>
    <s v="Invoice"/>
    <x v="0"/>
  </r>
  <r>
    <s v="FIN-01196"/>
    <x v="208"/>
    <x v="2"/>
    <x v="2"/>
    <s v="Q2"/>
    <x v="1"/>
    <x v="3"/>
    <x v="2"/>
    <x v="3"/>
    <x v="7"/>
    <n v="23"/>
    <n v="191.45"/>
    <n v="0.08"/>
    <n v="48.83"/>
    <x v="1195"/>
    <n v="1123.0899999999999"/>
    <x v="1193"/>
    <x v="1195"/>
    <n v="0.44202314344661509"/>
    <n v="4391.49"/>
    <n v="-340.4079999999999"/>
    <s v="Invoice"/>
    <x v="0"/>
  </r>
  <r>
    <s v="FIN-01197"/>
    <x v="636"/>
    <x v="1"/>
    <x v="8"/>
    <s v="Q4"/>
    <x v="3"/>
    <x v="4"/>
    <x v="1"/>
    <x v="2"/>
    <x v="4"/>
    <n v="10"/>
    <n v="1217.49"/>
    <n v="0.1"/>
    <n v="371.83"/>
    <x v="1196"/>
    <n v="3718.2999999999997"/>
    <x v="1194"/>
    <x v="1196"/>
    <n v="0.45402335040853636"/>
    <n v="10989.78"/>
    <n v="-32.3700000000008"/>
    <s v="Credit Card"/>
    <x v="2"/>
  </r>
  <r>
    <s v="FIN-01198"/>
    <x v="326"/>
    <x v="1"/>
    <x v="11"/>
    <s v="Q2"/>
    <x v="3"/>
    <x v="4"/>
    <x v="2"/>
    <x v="1"/>
    <x v="3"/>
    <n v="25"/>
    <n v="1165.08"/>
    <n v="0.05"/>
    <n v="518.96"/>
    <x v="1197"/>
    <n v="12974"/>
    <x v="1195"/>
    <x v="1197"/>
    <n v="0.44682831809155188"/>
    <n v="24921.360000000001"/>
    <n v="2749.2899999999972"/>
    <s v="Invoice"/>
    <x v="0"/>
  </r>
  <r>
    <s v="FIN-01199"/>
    <x v="505"/>
    <x v="1"/>
    <x v="8"/>
    <s v="Q4"/>
    <x v="0"/>
    <x v="5"/>
    <x v="1"/>
    <x v="1"/>
    <x v="2"/>
    <n v="7"/>
    <n v="1079.32"/>
    <n v="0"/>
    <n v="465.77"/>
    <x v="1198"/>
    <n v="3260.39"/>
    <x v="1196"/>
    <x v="1198"/>
    <n v="0.39343952012113459"/>
    <n v="8255.34"/>
    <n v="-700.10000000000036"/>
    <s v="Digital Wallet"/>
    <x v="1"/>
  </r>
  <r>
    <s v="FIN-01200"/>
    <x v="600"/>
    <x v="2"/>
    <x v="2"/>
    <s v="Q2"/>
    <x v="1"/>
    <x v="3"/>
    <x v="1"/>
    <x v="3"/>
    <x v="7"/>
    <n v="2"/>
    <n v="312.89"/>
    <n v="0"/>
    <n v="83.32"/>
    <x v="1199"/>
    <n v="166.64"/>
    <x v="1197"/>
    <x v="1199"/>
    <n v="-1.4343219661861997"/>
    <n v="573.16999999999996"/>
    <n v="52.610000000000014"/>
    <s v="Credit Card"/>
    <x v="1"/>
  </r>
  <r>
    <s v="FIN-01201"/>
    <x v="421"/>
    <x v="2"/>
    <x v="7"/>
    <s v="Q1"/>
    <x v="0"/>
    <x v="0"/>
    <x v="0"/>
    <x v="0"/>
    <x v="1"/>
    <n v="41"/>
    <n v="698.91"/>
    <n v="0.15"/>
    <n v="476.39"/>
    <x v="1200"/>
    <n v="19531.989999999998"/>
    <x v="1198"/>
    <x v="1200"/>
    <n v="0.13582919350929454"/>
    <n v="24198.52"/>
    <n v="158.49349999999686"/>
    <s v="Credit Card"/>
    <x v="1"/>
  </r>
  <r>
    <s v="FIN-01202"/>
    <x v="4"/>
    <x v="2"/>
    <x v="2"/>
    <s v="Q2"/>
    <x v="4"/>
    <x v="5"/>
    <x v="1"/>
    <x v="2"/>
    <x v="4"/>
    <n v="17"/>
    <n v="1740.52"/>
    <n v="0.08"/>
    <n v="609.83000000000004"/>
    <x v="1201"/>
    <n v="10367.11"/>
    <x v="1199"/>
    <x v="1201"/>
    <n v="0.5554515177667162"/>
    <n v="25018.66"/>
    <n v="2203.0728000000017"/>
    <s v="Bank Transfer"/>
    <x v="2"/>
  </r>
  <r>
    <s v="FIN-01203"/>
    <x v="243"/>
    <x v="0"/>
    <x v="6"/>
    <s v="Q3"/>
    <x v="3"/>
    <x v="6"/>
    <x v="1"/>
    <x v="2"/>
    <x v="8"/>
    <n v="15"/>
    <n v="2405.36"/>
    <n v="0.08"/>
    <n v="864.1"/>
    <x v="1202"/>
    <n v="12961.5"/>
    <x v="1200"/>
    <x v="1202"/>
    <n v="0.53217705096299417"/>
    <n v="30311.82"/>
    <n v="2882.148000000001"/>
    <s v="Invoice"/>
    <x v="1"/>
  </r>
  <r>
    <s v="FIN-01204"/>
    <x v="712"/>
    <x v="2"/>
    <x v="4"/>
    <s v="Q1"/>
    <x v="2"/>
    <x v="5"/>
    <x v="0"/>
    <x v="3"/>
    <x v="7"/>
    <n v="28"/>
    <n v="299.14999999999998"/>
    <n v="0.12"/>
    <n v="81.75"/>
    <x v="1203"/>
    <n v="2289"/>
    <x v="1201"/>
    <x v="1203"/>
    <n v="0.48963215040015967"/>
    <n v="7374.65"/>
    <n v="-3.5940000000009604"/>
    <s v="Invoice"/>
    <x v="2"/>
  </r>
  <r>
    <s v="FIN-01205"/>
    <x v="62"/>
    <x v="2"/>
    <x v="6"/>
    <s v="Q3"/>
    <x v="0"/>
    <x v="0"/>
    <x v="0"/>
    <x v="3"/>
    <x v="7"/>
    <n v="8"/>
    <n v="106.35"/>
    <n v="0.15"/>
    <n v="26.39"/>
    <x v="1204"/>
    <n v="211.12"/>
    <x v="1202"/>
    <x v="1204"/>
    <n v="-2.3641417074587245"/>
    <n v="701.05"/>
    <n v="22.129999999999995"/>
    <s v="Bank Transfer"/>
    <x v="1"/>
  </r>
  <r>
    <s v="FIN-01206"/>
    <x v="713"/>
    <x v="2"/>
    <x v="5"/>
    <s v="Q2"/>
    <x v="4"/>
    <x v="0"/>
    <x v="3"/>
    <x v="0"/>
    <x v="0"/>
    <n v="52"/>
    <n v="279.86"/>
    <n v="0"/>
    <n v="160.32"/>
    <x v="1205"/>
    <n v="8336.64"/>
    <x v="1203"/>
    <x v="1205"/>
    <n v="0.33665733965884048"/>
    <n v="12924.41"/>
    <n v="1628.3100000000013"/>
    <s v="Bank Transfer"/>
    <x v="3"/>
  </r>
  <r>
    <s v="FIN-01207"/>
    <x v="585"/>
    <x v="0"/>
    <x v="10"/>
    <s v="Q1"/>
    <x v="1"/>
    <x v="1"/>
    <x v="1"/>
    <x v="1"/>
    <x v="2"/>
    <n v="17"/>
    <n v="712.28"/>
    <n v="0.08"/>
    <n v="302.33"/>
    <x v="1206"/>
    <n v="5139.6099999999997"/>
    <x v="1204"/>
    <x v="1206"/>
    <n v="0.39590715999067594"/>
    <n v="12463.77"/>
    <n v="-1323.7107999999989"/>
    <s v="Digital Wallet"/>
    <x v="0"/>
  </r>
  <r>
    <s v="FIN-01208"/>
    <x v="701"/>
    <x v="2"/>
    <x v="3"/>
    <s v="Q3"/>
    <x v="4"/>
    <x v="5"/>
    <x v="2"/>
    <x v="3"/>
    <x v="7"/>
    <n v="7"/>
    <n v="260.79000000000002"/>
    <n v="0.12"/>
    <n v="65.42"/>
    <x v="1207"/>
    <n v="457.94"/>
    <x v="1205"/>
    <x v="1207"/>
    <n v="-0.28661265495499921"/>
    <n v="1793.38"/>
    <n v="-186.91359999999986"/>
    <s v="Bank Transfer"/>
    <x v="2"/>
  </r>
  <r>
    <s v="FIN-01209"/>
    <x v="135"/>
    <x v="1"/>
    <x v="0"/>
    <s v="Q4"/>
    <x v="4"/>
    <x v="0"/>
    <x v="2"/>
    <x v="0"/>
    <x v="0"/>
    <n v="9"/>
    <n v="267.41000000000003"/>
    <n v="0.12"/>
    <n v="148.13999999999999"/>
    <x v="1208"/>
    <n v="1333.2599999999998"/>
    <x v="1206"/>
    <x v="1208"/>
    <n v="-0.13914470987878844"/>
    <n v="2310.36"/>
    <n v="-192.47280000000001"/>
    <s v="Credit Card"/>
    <x v="3"/>
  </r>
  <r>
    <s v="FIN-01210"/>
    <x v="399"/>
    <x v="0"/>
    <x v="0"/>
    <s v="Q4"/>
    <x v="0"/>
    <x v="0"/>
    <x v="1"/>
    <x v="1"/>
    <x v="3"/>
    <n v="14"/>
    <n v="1163.71"/>
    <n v="0.05"/>
    <n v="526.30999999999995"/>
    <x v="1209"/>
    <n v="7368.3399999999992"/>
    <x v="1207"/>
    <x v="1209"/>
    <n v="0.41090276283209592"/>
    <n v="15340.6"/>
    <n v="136.74299999999857"/>
    <s v="Credit Card"/>
    <x v="1"/>
  </r>
  <r>
    <s v="FIN-01211"/>
    <x v="244"/>
    <x v="2"/>
    <x v="7"/>
    <s v="Q1"/>
    <x v="3"/>
    <x v="6"/>
    <x v="2"/>
    <x v="1"/>
    <x v="5"/>
    <n v="28"/>
    <n v="573.62"/>
    <n v="0.03"/>
    <n v="283.89999999999998"/>
    <x v="1210"/>
    <n v="7949.1999999999989"/>
    <x v="1208"/>
    <x v="1210"/>
    <n v="0.37256086824553619"/>
    <n v="14683.41"/>
    <n v="896.10920000000078"/>
    <s v="Invoice"/>
    <x v="1"/>
  </r>
  <r>
    <s v="FIN-01212"/>
    <x v="315"/>
    <x v="1"/>
    <x v="3"/>
    <s v="Q3"/>
    <x v="3"/>
    <x v="7"/>
    <x v="1"/>
    <x v="1"/>
    <x v="2"/>
    <n v="3"/>
    <n v="599.71"/>
    <n v="0.08"/>
    <n v="260.20999999999998"/>
    <x v="1211"/>
    <n v="780.62999999999988"/>
    <x v="1209"/>
    <x v="1211"/>
    <n v="-0.49342713712593916"/>
    <n v="1636.76"/>
    <n v="18.439600000000155"/>
    <s v="Bank Transfer"/>
    <x v="3"/>
  </r>
  <r>
    <s v="FIN-01213"/>
    <x v="342"/>
    <x v="0"/>
    <x v="7"/>
    <s v="Q1"/>
    <x v="0"/>
    <x v="0"/>
    <x v="0"/>
    <x v="1"/>
    <x v="5"/>
    <n v="12"/>
    <n v="581.26"/>
    <n v="0.08"/>
    <n v="276.2"/>
    <x v="1212"/>
    <n v="3314.3999999999996"/>
    <x v="1210"/>
    <x v="1212"/>
    <n v="8.6423696248080897E-2"/>
    <n v="6751.61"/>
    <n v="-334.49959999999919"/>
    <s v="Bank Transfer"/>
    <x v="2"/>
  </r>
  <r>
    <s v="FIN-01214"/>
    <x v="420"/>
    <x v="0"/>
    <x v="8"/>
    <s v="Q4"/>
    <x v="1"/>
    <x v="3"/>
    <x v="3"/>
    <x v="1"/>
    <x v="2"/>
    <n v="31"/>
    <n v="627.25"/>
    <n v="0.1"/>
    <n v="272.2"/>
    <x v="1213"/>
    <n v="8438.1999999999989"/>
    <x v="1211"/>
    <x v="1213"/>
    <n v="0.33835954006437052"/>
    <n v="18512.47"/>
    <n v="-1012.1949999999997"/>
    <s v="Bank Transfer"/>
    <x v="2"/>
  </r>
  <r>
    <s v="FIN-01215"/>
    <x v="106"/>
    <x v="2"/>
    <x v="4"/>
    <s v="Q1"/>
    <x v="3"/>
    <x v="6"/>
    <x v="2"/>
    <x v="1"/>
    <x v="5"/>
    <n v="20"/>
    <n v="481.92"/>
    <n v="0.1"/>
    <n v="235.21"/>
    <x v="1214"/>
    <n v="4704.2"/>
    <x v="1212"/>
    <x v="1214"/>
    <n v="0.30001752250258223"/>
    <n v="8993.76"/>
    <n v="-319.20000000000073"/>
    <s v="Bank Transfer"/>
    <x v="3"/>
  </r>
  <r>
    <s v="FIN-01216"/>
    <x v="714"/>
    <x v="2"/>
    <x v="2"/>
    <s v="Q2"/>
    <x v="1"/>
    <x v="3"/>
    <x v="1"/>
    <x v="2"/>
    <x v="8"/>
    <n v="16"/>
    <n v="1693.96"/>
    <n v="0.1"/>
    <n v="637.48"/>
    <x v="1215"/>
    <n v="10199.68"/>
    <x v="1213"/>
    <x v="1215"/>
    <n v="0.48450794784607276"/>
    <n v="24352.639999999999"/>
    <n v="40.384000000001834"/>
    <s v="Bank Transfer"/>
    <x v="3"/>
  </r>
  <r>
    <s v="FIN-01217"/>
    <x v="540"/>
    <x v="1"/>
    <x v="0"/>
    <s v="Q4"/>
    <x v="4"/>
    <x v="0"/>
    <x v="2"/>
    <x v="2"/>
    <x v="8"/>
    <n v="27"/>
    <n v="1997.46"/>
    <n v="0.08"/>
    <n v="737.68"/>
    <x v="1216"/>
    <n v="19917.359999999997"/>
    <x v="1214"/>
    <x v="1216"/>
    <n v="0.56389119012063205"/>
    <n v="54300.01"/>
    <n v="-4683.1036000000022"/>
    <s v="Digital Wallet"/>
    <x v="0"/>
  </r>
  <r>
    <s v="FIN-01218"/>
    <x v="715"/>
    <x v="0"/>
    <x v="1"/>
    <s v="Q3"/>
    <x v="4"/>
    <x v="5"/>
    <x v="1"/>
    <x v="1"/>
    <x v="2"/>
    <n v="15"/>
    <n v="672.54"/>
    <n v="0.12"/>
    <n v="303.8"/>
    <x v="1217"/>
    <n v="4557"/>
    <x v="1215"/>
    <x v="1217"/>
    <n v="0.2894643644041448"/>
    <n v="8268.68"/>
    <n v="608.84799999999814"/>
    <s v="Invoice"/>
    <x v="0"/>
  </r>
  <r>
    <s v="FIN-01219"/>
    <x v="428"/>
    <x v="2"/>
    <x v="3"/>
    <s v="Q3"/>
    <x v="1"/>
    <x v="1"/>
    <x v="1"/>
    <x v="0"/>
    <x v="0"/>
    <n v="4"/>
    <n v="282.45999999999998"/>
    <n v="0.03"/>
    <n v="169.22"/>
    <x v="1218"/>
    <n v="676.88"/>
    <x v="1216"/>
    <x v="1218"/>
    <n v="-0.46687132417618116"/>
    <n v="1155.42"/>
    <n v="-59.475200000000086"/>
    <s v="Credit Card"/>
    <x v="1"/>
  </r>
  <r>
    <s v="FIN-01220"/>
    <x v="716"/>
    <x v="1"/>
    <x v="5"/>
    <s v="Q2"/>
    <x v="0"/>
    <x v="0"/>
    <x v="1"/>
    <x v="3"/>
    <x v="7"/>
    <n v="17"/>
    <n v="229.66"/>
    <n v="0.15"/>
    <n v="56.99"/>
    <x v="1219"/>
    <n v="968.83"/>
    <x v="1217"/>
    <x v="1219"/>
    <n v="0.36492850722310421"/>
    <n v="3472.56"/>
    <n v="-153.97300000000041"/>
    <s v="Invoice"/>
    <x v="3"/>
  </r>
  <r>
    <s v="FIN-01221"/>
    <x v="291"/>
    <x v="1"/>
    <x v="9"/>
    <s v="Q4"/>
    <x v="4"/>
    <x v="0"/>
    <x v="2"/>
    <x v="3"/>
    <x v="6"/>
    <n v="27"/>
    <n v="609.41"/>
    <n v="0.12"/>
    <n v="177.06"/>
    <x v="1220"/>
    <n v="4780.62"/>
    <x v="1218"/>
    <x v="1220"/>
    <n v="0.61579621886311964"/>
    <n v="12802.28"/>
    <n v="1677.3015999999989"/>
    <s v="Invoice"/>
    <x v="0"/>
  </r>
  <r>
    <s v="FIN-01222"/>
    <x v="717"/>
    <x v="0"/>
    <x v="7"/>
    <s v="Q1"/>
    <x v="0"/>
    <x v="5"/>
    <x v="1"/>
    <x v="1"/>
    <x v="2"/>
    <n v="6"/>
    <n v="1084.6300000000001"/>
    <n v="0.2"/>
    <n v="487.78"/>
    <x v="1221"/>
    <n v="2926.68"/>
    <x v="1219"/>
    <x v="1221"/>
    <n v="0.13615703050809974"/>
    <n v="5741.68"/>
    <n v="-535.45599999999922"/>
    <s v="Credit Card"/>
    <x v="0"/>
  </r>
  <r>
    <s v="FIN-01223"/>
    <x v="336"/>
    <x v="1"/>
    <x v="5"/>
    <s v="Q2"/>
    <x v="1"/>
    <x v="3"/>
    <x v="0"/>
    <x v="2"/>
    <x v="4"/>
    <n v="20"/>
    <n v="1412.69"/>
    <n v="0.08"/>
    <n v="460.4"/>
    <x v="1222"/>
    <n v="9208"/>
    <x v="1220"/>
    <x v="1222"/>
    <n v="0.48229241653373606"/>
    <n v="24077.37"/>
    <n v="1916.1260000000038"/>
    <s v="Bank Transfer"/>
    <x v="2"/>
  </r>
  <r>
    <s v="FIN-01224"/>
    <x v="312"/>
    <x v="0"/>
    <x v="1"/>
    <s v="Q3"/>
    <x v="3"/>
    <x v="6"/>
    <x v="1"/>
    <x v="3"/>
    <x v="6"/>
    <n v="4"/>
    <n v="523.91"/>
    <n v="0.03"/>
    <n v="142.21"/>
    <x v="1223"/>
    <n v="568.84"/>
    <x v="1221"/>
    <x v="1223"/>
    <n v="0.37224108099152137"/>
    <n v="1862.89"/>
    <n v="169.88079999999968"/>
    <s v="Bank Transfer"/>
    <x v="0"/>
  </r>
  <r>
    <s v="FIN-01225"/>
    <x v="657"/>
    <x v="2"/>
    <x v="5"/>
    <s v="Q2"/>
    <x v="3"/>
    <x v="6"/>
    <x v="2"/>
    <x v="0"/>
    <x v="0"/>
    <n v="27"/>
    <n v="143.03"/>
    <n v="0.12"/>
    <n v="82.81"/>
    <x v="1224"/>
    <n v="2235.87"/>
    <x v="1222"/>
    <x v="1224"/>
    <n v="0.14252407785233073"/>
    <n v="3319.03"/>
    <n v="79.362799999999879"/>
    <s v="Bank Transfer"/>
    <x v="2"/>
  </r>
  <r>
    <s v="FIN-01226"/>
    <x v="426"/>
    <x v="1"/>
    <x v="7"/>
    <s v="Q1"/>
    <x v="0"/>
    <x v="0"/>
    <x v="2"/>
    <x v="2"/>
    <x v="8"/>
    <n v="9"/>
    <n v="2671.56"/>
    <n v="0.15"/>
    <n v="990.24"/>
    <x v="1225"/>
    <n v="8912.16"/>
    <x v="1223"/>
    <x v="1225"/>
    <n v="0.46992024536935512"/>
    <n v="19425.11"/>
    <n v="1012.3240000000005"/>
    <s v="Bank Transfer"/>
    <x v="1"/>
  </r>
  <r>
    <s v="FIN-01227"/>
    <x v="693"/>
    <x v="1"/>
    <x v="9"/>
    <s v="Q4"/>
    <x v="4"/>
    <x v="0"/>
    <x v="0"/>
    <x v="3"/>
    <x v="7"/>
    <n v="14"/>
    <n v="294.16000000000003"/>
    <n v="0.03"/>
    <n v="76.06"/>
    <x v="1226"/>
    <n v="1064.8400000000001"/>
    <x v="1224"/>
    <x v="1226"/>
    <n v="0.40554878212412238"/>
    <n v="3601.71"/>
    <n v="392.98280000000068"/>
    <s v="Credit Card"/>
    <x v="3"/>
  </r>
  <r>
    <s v="FIN-01228"/>
    <x v="353"/>
    <x v="0"/>
    <x v="8"/>
    <s v="Q4"/>
    <x v="3"/>
    <x v="4"/>
    <x v="2"/>
    <x v="2"/>
    <x v="4"/>
    <n v="13"/>
    <n v="2525.79"/>
    <n v="0.2"/>
    <n v="793.68"/>
    <x v="1227"/>
    <n v="10317.84"/>
    <x v="1225"/>
    <x v="1227"/>
    <n v="0.52839697983296618"/>
    <n v="23928.080000000002"/>
    <n v="2340.1359999999986"/>
    <s v="Bank Transfer"/>
    <x v="3"/>
  </r>
  <r>
    <s v="FIN-01229"/>
    <x v="718"/>
    <x v="0"/>
    <x v="4"/>
    <s v="Q1"/>
    <x v="2"/>
    <x v="5"/>
    <x v="0"/>
    <x v="1"/>
    <x v="5"/>
    <n v="8"/>
    <n v="741.59"/>
    <n v="0.12"/>
    <n v="352.37"/>
    <x v="1228"/>
    <n v="2818.96"/>
    <x v="1226"/>
    <x v="1228"/>
    <n v="-0.12187541756103899"/>
    <n v="5341.33"/>
    <n v="-120.53639999999996"/>
    <s v="Bank Transfer"/>
    <x v="3"/>
  </r>
  <r>
    <s v="FIN-01230"/>
    <x v="719"/>
    <x v="0"/>
    <x v="1"/>
    <s v="Q3"/>
    <x v="3"/>
    <x v="7"/>
    <x v="0"/>
    <x v="0"/>
    <x v="1"/>
    <n v="25"/>
    <n v="527.12"/>
    <n v="0.03"/>
    <n v="386.59"/>
    <x v="1229"/>
    <n v="9664.75"/>
    <x v="1227"/>
    <x v="1229"/>
    <n v="0.12906546837669156"/>
    <n v="12904.27"/>
    <n v="-121.61000000000058"/>
    <s v="Digital Wallet"/>
    <x v="1"/>
  </r>
  <r>
    <s v="FIN-01231"/>
    <x v="720"/>
    <x v="2"/>
    <x v="1"/>
    <s v="Q3"/>
    <x v="4"/>
    <x v="0"/>
    <x v="0"/>
    <x v="2"/>
    <x v="4"/>
    <n v="57"/>
    <n v="3242.64"/>
    <n v="0.03"/>
    <n v="1042.57"/>
    <x v="1230"/>
    <n v="59426.49"/>
    <x v="1228"/>
    <x v="1230"/>
    <n v="0.64895350169785226"/>
    <n v="160086.9"/>
    <n v="19198.665599999978"/>
    <s v="Credit Card"/>
    <x v="1"/>
  </r>
  <r>
    <s v="FIN-01232"/>
    <x v="721"/>
    <x v="1"/>
    <x v="5"/>
    <s v="Q2"/>
    <x v="3"/>
    <x v="7"/>
    <x v="2"/>
    <x v="2"/>
    <x v="4"/>
    <n v="22"/>
    <n v="1582.61"/>
    <n v="0"/>
    <n v="519.73"/>
    <x v="1231"/>
    <n v="11434.060000000001"/>
    <x v="1229"/>
    <x v="1231"/>
    <n v="0.57222045746066186"/>
    <n v="34242.699999999997"/>
    <n v="574.72000000000116"/>
    <s v="Credit Card"/>
    <x v="1"/>
  </r>
  <r>
    <s v="FIN-01233"/>
    <x v="122"/>
    <x v="1"/>
    <x v="2"/>
    <s v="Q2"/>
    <x v="4"/>
    <x v="5"/>
    <x v="2"/>
    <x v="1"/>
    <x v="2"/>
    <n v="30"/>
    <n v="723.6"/>
    <n v="0.03"/>
    <n v="317.72000000000003"/>
    <x v="1232"/>
    <n v="9531.6"/>
    <x v="1230"/>
    <x v="1232"/>
    <n v="0.44837952277558368"/>
    <n v="18568.240000000002"/>
    <n v="2488.5199999999968"/>
    <s v="Invoice"/>
    <x v="0"/>
  </r>
  <r>
    <s v="FIN-01234"/>
    <x v="473"/>
    <x v="1"/>
    <x v="10"/>
    <s v="Q1"/>
    <x v="0"/>
    <x v="0"/>
    <x v="2"/>
    <x v="3"/>
    <x v="7"/>
    <n v="27"/>
    <n v="241.11"/>
    <n v="0.1"/>
    <n v="59.33"/>
    <x v="1233"/>
    <n v="1601.9099999999999"/>
    <x v="1231"/>
    <x v="1233"/>
    <n v="0.4437301554385043"/>
    <n v="5589.36"/>
    <n v="269.61300000000028"/>
    <s v="Credit Card"/>
    <x v="1"/>
  </r>
  <r>
    <s v="FIN-01235"/>
    <x v="722"/>
    <x v="0"/>
    <x v="1"/>
    <s v="Q3"/>
    <x v="2"/>
    <x v="5"/>
    <x v="1"/>
    <x v="0"/>
    <x v="0"/>
    <n v="4"/>
    <n v="170.26"/>
    <n v="0.03"/>
    <n v="104.99"/>
    <x v="1234"/>
    <n v="419.96"/>
    <x v="1232"/>
    <x v="1234"/>
    <n v="-0.78498984573018116"/>
    <n v="581.77"/>
    <n v="78.838799999999992"/>
    <s v="Credit Card"/>
    <x v="1"/>
  </r>
  <r>
    <s v="FIN-01236"/>
    <x v="425"/>
    <x v="2"/>
    <x v="7"/>
    <s v="Q1"/>
    <x v="0"/>
    <x v="0"/>
    <x v="1"/>
    <x v="1"/>
    <x v="5"/>
    <n v="18"/>
    <n v="775.52"/>
    <n v="0.05"/>
    <n v="388.49"/>
    <x v="1235"/>
    <n v="6992.82"/>
    <x v="1233"/>
    <x v="1235"/>
    <n v="0.38122106638579117"/>
    <n v="14672.01"/>
    <n v="-1410.6180000000004"/>
    <s v="Digital Wallet"/>
    <x v="0"/>
  </r>
  <r>
    <s v="FIN-01237"/>
    <x v="101"/>
    <x v="0"/>
    <x v="5"/>
    <s v="Q2"/>
    <x v="0"/>
    <x v="0"/>
    <x v="2"/>
    <x v="2"/>
    <x v="8"/>
    <n v="21"/>
    <n v="1104.06"/>
    <n v="0"/>
    <n v="418.14"/>
    <x v="1236"/>
    <n v="8780.94"/>
    <x v="1234"/>
    <x v="1236"/>
    <n v="0.47112950210607946"/>
    <n v="24322.1"/>
    <n v="-1136.8400000000001"/>
    <s v="Digital Wallet"/>
    <x v="0"/>
  </r>
  <r>
    <s v="FIN-01238"/>
    <x v="723"/>
    <x v="0"/>
    <x v="5"/>
    <s v="Q2"/>
    <x v="0"/>
    <x v="5"/>
    <x v="2"/>
    <x v="0"/>
    <x v="0"/>
    <n v="10"/>
    <n v="212.39"/>
    <n v="0.05"/>
    <n v="133.37"/>
    <x v="1237"/>
    <n v="1333.7"/>
    <x v="1235"/>
    <x v="1237"/>
    <n v="-0.27901749760247446"/>
    <n v="1914.91"/>
    <n v="102.79499999999939"/>
    <s v="Invoice"/>
    <x v="1"/>
  </r>
  <r>
    <s v="FIN-01239"/>
    <x v="237"/>
    <x v="1"/>
    <x v="6"/>
    <s v="Q3"/>
    <x v="3"/>
    <x v="7"/>
    <x v="1"/>
    <x v="0"/>
    <x v="0"/>
    <n v="14"/>
    <n v="123.49"/>
    <n v="0.03"/>
    <n v="71.900000000000006"/>
    <x v="1238"/>
    <n v="1006.6000000000001"/>
    <x v="1236"/>
    <x v="1238"/>
    <n v="-7.8346007398236828E-2"/>
    <n v="1618.77"/>
    <n v="58.224199999999882"/>
    <s v="Digital Wallet"/>
    <x v="3"/>
  </r>
  <r>
    <s v="FIN-01240"/>
    <x v="77"/>
    <x v="0"/>
    <x v="3"/>
    <s v="Q3"/>
    <x v="2"/>
    <x v="5"/>
    <x v="1"/>
    <x v="1"/>
    <x v="5"/>
    <n v="7"/>
    <n v="303.27999999999997"/>
    <n v="0.2"/>
    <n v="154.65"/>
    <x v="1239"/>
    <n v="1082.55"/>
    <x v="1237"/>
    <x v="1239"/>
    <n v="-0.7099415438821266"/>
    <n v="1741.97"/>
    <n v="-43.601999999999862"/>
    <s v="Bank Transfer"/>
    <x v="3"/>
  </r>
  <r>
    <s v="FIN-01241"/>
    <x v="562"/>
    <x v="2"/>
    <x v="6"/>
    <s v="Q3"/>
    <x v="3"/>
    <x v="6"/>
    <x v="0"/>
    <x v="3"/>
    <x v="7"/>
    <n v="13"/>
    <n v="305.8"/>
    <n v="0.05"/>
    <n v="76.069999999999993"/>
    <x v="1240"/>
    <n v="988.90999999999985"/>
    <x v="1238"/>
    <x v="1240"/>
    <n v="0.36646428164792427"/>
    <n v="3448.72"/>
    <n v="327.91000000000031"/>
    <s v="Digital Wallet"/>
    <x v="0"/>
  </r>
  <r>
    <s v="FIN-01242"/>
    <x v="492"/>
    <x v="1"/>
    <x v="7"/>
    <s v="Q1"/>
    <x v="2"/>
    <x v="5"/>
    <x v="2"/>
    <x v="1"/>
    <x v="2"/>
    <n v="23"/>
    <n v="1175.56"/>
    <n v="0.1"/>
    <n v="508.85"/>
    <x v="1241"/>
    <n v="11703.550000000001"/>
    <x v="1239"/>
    <x v="1241"/>
    <n v="0.42308469944142552"/>
    <n v="21709.38"/>
    <n v="2624.7119999999959"/>
    <s v="Digital Wallet"/>
    <x v="3"/>
  </r>
  <r>
    <s v="FIN-01243"/>
    <x v="660"/>
    <x v="1"/>
    <x v="2"/>
    <s v="Q2"/>
    <x v="2"/>
    <x v="0"/>
    <x v="1"/>
    <x v="2"/>
    <x v="4"/>
    <n v="18"/>
    <n v="2450.92"/>
    <n v="0"/>
    <n v="804.52"/>
    <x v="1242"/>
    <n v="14481.36"/>
    <x v="1240"/>
    <x v="1242"/>
    <n v="0.61741871986392405"/>
    <n v="47906.21"/>
    <n v="-3789.6500000000015"/>
    <s v="Invoice"/>
    <x v="1"/>
  </r>
  <r>
    <s v="FIN-01244"/>
    <x v="282"/>
    <x v="1"/>
    <x v="8"/>
    <s v="Q4"/>
    <x v="4"/>
    <x v="0"/>
    <x v="1"/>
    <x v="0"/>
    <x v="0"/>
    <n v="17"/>
    <n v="171.1"/>
    <n v="0"/>
    <n v="100.31"/>
    <x v="1243"/>
    <n v="1705.27"/>
    <x v="1241"/>
    <x v="1243"/>
    <n v="0.11196754563894519"/>
    <n v="2977.07"/>
    <n v="-68.370000000000346"/>
    <s v="Digital Wallet"/>
    <x v="2"/>
  </r>
  <r>
    <s v="FIN-01245"/>
    <x v="440"/>
    <x v="0"/>
    <x v="7"/>
    <s v="Q1"/>
    <x v="1"/>
    <x v="1"/>
    <x v="3"/>
    <x v="0"/>
    <x v="0"/>
    <n v="68"/>
    <n v="159.72999999999999"/>
    <n v="0.1"/>
    <n v="98.53"/>
    <x v="1244"/>
    <n v="6700.04"/>
    <x v="1242"/>
    <x v="1244"/>
    <n v="0.17453942907741787"/>
    <n v="9908.1299999999992"/>
    <n v="-132.65399999999863"/>
    <s v="Invoice"/>
    <x v="0"/>
  </r>
  <r>
    <s v="FIN-01246"/>
    <x v="553"/>
    <x v="2"/>
    <x v="6"/>
    <s v="Q3"/>
    <x v="3"/>
    <x v="7"/>
    <x v="1"/>
    <x v="3"/>
    <x v="7"/>
    <n v="16"/>
    <n v="338.14"/>
    <n v="0.08"/>
    <n v="86.27"/>
    <x v="1245"/>
    <n v="1380.32"/>
    <x v="1243"/>
    <x v="1245"/>
    <n v="0.56718748794556406"/>
    <n v="4588.22"/>
    <n v="389.20079999999962"/>
    <s v="Invoice"/>
    <x v="1"/>
  </r>
  <r>
    <s v="FIN-01247"/>
    <x v="258"/>
    <x v="1"/>
    <x v="1"/>
    <s v="Q3"/>
    <x v="1"/>
    <x v="1"/>
    <x v="2"/>
    <x v="2"/>
    <x v="4"/>
    <n v="17"/>
    <n v="3490.04"/>
    <n v="0.12"/>
    <n v="1058.78"/>
    <x v="1246"/>
    <n v="17999.259999999998"/>
    <x v="1244"/>
    <x v="1246"/>
    <n v="0.59454673059843266"/>
    <n v="49255.19"/>
    <n v="2955.8084000000017"/>
    <s v="Digital Wallet"/>
    <x v="2"/>
  </r>
  <r>
    <s v="FIN-01248"/>
    <x v="724"/>
    <x v="2"/>
    <x v="3"/>
    <s v="Q3"/>
    <x v="4"/>
    <x v="0"/>
    <x v="1"/>
    <x v="1"/>
    <x v="5"/>
    <n v="18"/>
    <n v="576.45000000000005"/>
    <n v="0.12"/>
    <n v="276.77999999999997"/>
    <x v="1247"/>
    <n v="4982.0399999999991"/>
    <x v="1245"/>
    <x v="1247"/>
    <n v="0.30362366837776689"/>
    <n v="9878.31"/>
    <n v="-747.34199999999873"/>
    <s v="Credit Card"/>
    <x v="3"/>
  </r>
  <r>
    <s v="FIN-01249"/>
    <x v="110"/>
    <x v="0"/>
    <x v="8"/>
    <s v="Q4"/>
    <x v="2"/>
    <x v="0"/>
    <x v="0"/>
    <x v="1"/>
    <x v="3"/>
    <n v="52"/>
    <n v="1058.56"/>
    <n v="0.12"/>
    <n v="503.4"/>
    <x v="1248"/>
    <n v="26176.799999999999"/>
    <x v="1246"/>
    <x v="1248"/>
    <n v="0.40010783219954166"/>
    <n v="52914.96"/>
    <n v="-4475.2544000000053"/>
    <s v="Digital Wallet"/>
    <x v="2"/>
  </r>
  <r>
    <s v="FIN-01250"/>
    <x v="668"/>
    <x v="2"/>
    <x v="6"/>
    <s v="Q3"/>
    <x v="0"/>
    <x v="0"/>
    <x v="3"/>
    <x v="1"/>
    <x v="5"/>
    <n v="76"/>
    <n v="801.77"/>
    <n v="0.1"/>
    <n v="426.62"/>
    <x v="1249"/>
    <n v="32423.119999999999"/>
    <x v="1247"/>
    <x v="1249"/>
    <n v="0.33810497636552228"/>
    <n v="54949.23"/>
    <n v="-108.1620000000039"/>
    <s v="Credit Card"/>
    <x v="2"/>
  </r>
  <r>
    <s v="FIN-01251"/>
    <x v="377"/>
    <x v="2"/>
    <x v="1"/>
    <s v="Q3"/>
    <x v="3"/>
    <x v="6"/>
    <x v="1"/>
    <x v="0"/>
    <x v="0"/>
    <n v="15"/>
    <n v="271.57"/>
    <n v="0.15"/>
    <n v="173"/>
    <x v="1250"/>
    <n v="2595"/>
    <x v="1248"/>
    <x v="1250"/>
    <n v="2.0129140141529805E-2"/>
    <n v="3659.84"/>
    <n v="-197.32250000000067"/>
    <s v="Bank Transfer"/>
    <x v="1"/>
  </r>
  <r>
    <s v="FIN-01252"/>
    <x v="725"/>
    <x v="0"/>
    <x v="10"/>
    <s v="Q1"/>
    <x v="1"/>
    <x v="2"/>
    <x v="2"/>
    <x v="1"/>
    <x v="5"/>
    <n v="28"/>
    <n v="403.55"/>
    <n v="0"/>
    <n v="199.5"/>
    <x v="1251"/>
    <n v="5586"/>
    <x v="1249"/>
    <x v="1251"/>
    <n v="0.35023010071331218"/>
    <n v="10811.8"/>
    <n v="487.60000000000036"/>
    <s v="Credit Card"/>
    <x v="3"/>
  </r>
  <r>
    <s v="FIN-01253"/>
    <x v="204"/>
    <x v="1"/>
    <x v="6"/>
    <s v="Q3"/>
    <x v="4"/>
    <x v="5"/>
    <x v="2"/>
    <x v="2"/>
    <x v="8"/>
    <n v="23"/>
    <n v="1073.8599999999999"/>
    <n v="0.1"/>
    <n v="406.73"/>
    <x v="1252"/>
    <n v="9354.7900000000009"/>
    <x v="1250"/>
    <x v="1252"/>
    <n v="0.46532896676587976"/>
    <n v="22227.22"/>
    <n v="1.6819999999970605"/>
    <s v="Invoice"/>
    <x v="3"/>
  </r>
  <r>
    <s v="FIN-01254"/>
    <x v="389"/>
    <x v="0"/>
    <x v="3"/>
    <s v="Q3"/>
    <x v="3"/>
    <x v="4"/>
    <x v="3"/>
    <x v="0"/>
    <x v="1"/>
    <n v="62"/>
    <n v="922.03"/>
    <n v="0.1"/>
    <n v="681.14"/>
    <x v="1253"/>
    <n v="42230.68"/>
    <x v="1251"/>
    <x v="1253"/>
    <n v="0.13936025608446881"/>
    <n v="51166.95"/>
    <n v="282.3240000000078"/>
    <s v="Credit Card"/>
    <x v="0"/>
  </r>
  <r>
    <s v="FIN-01255"/>
    <x v="544"/>
    <x v="0"/>
    <x v="1"/>
    <s v="Q3"/>
    <x v="2"/>
    <x v="0"/>
    <x v="0"/>
    <x v="2"/>
    <x v="4"/>
    <n v="35"/>
    <n v="3017.27"/>
    <n v="0"/>
    <n v="981.01"/>
    <x v="1254"/>
    <n v="34335.35"/>
    <x v="1252"/>
    <x v="1254"/>
    <n v="0.64127562806302207"/>
    <n v="106918.54"/>
    <n v="-1314.0899999999965"/>
    <s v="Bank Transfer"/>
    <x v="0"/>
  </r>
  <r>
    <s v="FIN-01256"/>
    <x v="30"/>
    <x v="1"/>
    <x v="0"/>
    <s v="Q4"/>
    <x v="1"/>
    <x v="1"/>
    <x v="1"/>
    <x v="3"/>
    <x v="7"/>
    <n v="15"/>
    <n v="126.75"/>
    <n v="0.1"/>
    <n v="33.049999999999997"/>
    <x v="1255"/>
    <n v="495.74999999999994"/>
    <x v="1253"/>
    <x v="1255"/>
    <n v="5.6620644312952002E-2"/>
    <n v="1769.1"/>
    <n v="-57.974999999999909"/>
    <s v="Bank Transfer"/>
    <x v="1"/>
  </r>
  <r>
    <s v="FIN-01257"/>
    <x v="127"/>
    <x v="1"/>
    <x v="7"/>
    <s v="Q1"/>
    <x v="1"/>
    <x v="2"/>
    <x v="0"/>
    <x v="2"/>
    <x v="8"/>
    <n v="23"/>
    <n v="1629.09"/>
    <n v="0.1"/>
    <n v="617.13"/>
    <x v="1256"/>
    <n v="14193.99"/>
    <x v="1254"/>
    <x v="1256"/>
    <n v="0.47951588989116745"/>
    <n v="31825.45"/>
    <n v="1896.7129999999997"/>
    <s v="Invoice"/>
    <x v="0"/>
  </r>
  <r>
    <s v="FIN-01258"/>
    <x v="338"/>
    <x v="0"/>
    <x v="10"/>
    <s v="Q1"/>
    <x v="0"/>
    <x v="0"/>
    <x v="2"/>
    <x v="1"/>
    <x v="2"/>
    <n v="14"/>
    <n v="599.64"/>
    <n v="0.1"/>
    <n v="250.19"/>
    <x v="1257"/>
    <n v="3502.66"/>
    <x v="1255"/>
    <x v="1257"/>
    <n v="0.26090310270818567"/>
    <n v="7147.86"/>
    <n v="407.60399999999936"/>
    <s v="Bank Transfer"/>
    <x v="0"/>
  </r>
  <r>
    <s v="FIN-01259"/>
    <x v="726"/>
    <x v="2"/>
    <x v="3"/>
    <s v="Q3"/>
    <x v="1"/>
    <x v="3"/>
    <x v="1"/>
    <x v="3"/>
    <x v="6"/>
    <n v="14"/>
    <n v="526.34"/>
    <n v="0.03"/>
    <n v="150.26"/>
    <x v="1258"/>
    <n v="2103.64"/>
    <x v="1256"/>
    <x v="1258"/>
    <n v="0.56950470705446221"/>
    <n v="7989.29"/>
    <n v="-841.59280000000035"/>
    <s v="Digital Wallet"/>
    <x v="1"/>
  </r>
  <r>
    <s v="FIN-01260"/>
    <x v="186"/>
    <x v="1"/>
    <x v="10"/>
    <s v="Q1"/>
    <x v="3"/>
    <x v="7"/>
    <x v="2"/>
    <x v="1"/>
    <x v="3"/>
    <n v="9"/>
    <n v="1009.93"/>
    <n v="0.2"/>
    <n v="442.99"/>
    <x v="1259"/>
    <n v="3986.91"/>
    <x v="1257"/>
    <x v="1259"/>
    <n v="0.10919981252826096"/>
    <n v="8133.99"/>
    <n v="-862.4940000000006"/>
    <s v="Bank Transfer"/>
    <x v="1"/>
  </r>
  <r>
    <s v="FIN-01261"/>
    <x v="727"/>
    <x v="2"/>
    <x v="7"/>
    <s v="Q1"/>
    <x v="1"/>
    <x v="1"/>
    <x v="0"/>
    <x v="0"/>
    <x v="1"/>
    <n v="21"/>
    <n v="520.16999999999996"/>
    <n v="0.08"/>
    <n v="367.28"/>
    <x v="1260"/>
    <n v="7712.8799999999992"/>
    <x v="1258"/>
    <x v="1260"/>
    <n v="0.14952652642504879"/>
    <n v="9293.74"/>
    <n v="755.94440000000031"/>
    <s v="Bank Transfer"/>
    <x v="0"/>
  </r>
  <r>
    <s v="FIN-01262"/>
    <x v="273"/>
    <x v="1"/>
    <x v="3"/>
    <s v="Q3"/>
    <x v="2"/>
    <x v="0"/>
    <x v="2"/>
    <x v="1"/>
    <x v="3"/>
    <n v="11"/>
    <n v="1052.22"/>
    <n v="0.12"/>
    <n v="483.77"/>
    <x v="1261"/>
    <n v="5321.4699999999993"/>
    <x v="1259"/>
    <x v="1261"/>
    <n v="0.32880300619029657"/>
    <n v="10469.74"/>
    <n v="-284.25039999999899"/>
    <s v="Digital Wallet"/>
    <x v="1"/>
  </r>
  <r>
    <s v="FIN-01263"/>
    <x v="637"/>
    <x v="1"/>
    <x v="7"/>
    <s v="Q1"/>
    <x v="4"/>
    <x v="5"/>
    <x v="1"/>
    <x v="3"/>
    <x v="7"/>
    <n v="16"/>
    <n v="311.27999999999997"/>
    <n v="0.12"/>
    <n v="77.67"/>
    <x v="1262"/>
    <n v="1242.72"/>
    <x v="1260"/>
    <x v="1262"/>
    <n v="0.41451426368542788"/>
    <n v="4643.18"/>
    <n v="-260.35760000000028"/>
    <s v="Bank Transfer"/>
    <x v="3"/>
  </r>
  <r>
    <s v="FIN-01264"/>
    <x v="185"/>
    <x v="0"/>
    <x v="1"/>
    <s v="Q3"/>
    <x v="1"/>
    <x v="1"/>
    <x v="0"/>
    <x v="1"/>
    <x v="5"/>
    <n v="54"/>
    <n v="624.63"/>
    <n v="0"/>
    <n v="303.66000000000003"/>
    <x v="1263"/>
    <n v="16397.640000000003"/>
    <x v="1261"/>
    <x v="1263"/>
    <n v="0.41299679039621073"/>
    <n v="30859.95"/>
    <n v="2870.0699999999961"/>
    <s v="Invoice"/>
    <x v="0"/>
  </r>
  <r>
    <s v="FIN-01265"/>
    <x v="728"/>
    <x v="1"/>
    <x v="0"/>
    <s v="Q4"/>
    <x v="3"/>
    <x v="4"/>
    <x v="0"/>
    <x v="1"/>
    <x v="3"/>
    <n v="47"/>
    <n v="1387.81"/>
    <n v="0.03"/>
    <n v="630.30999999999995"/>
    <x v="1264"/>
    <n v="29624.569999999996"/>
    <x v="1262"/>
    <x v="1264"/>
    <n v="0.49379785916756957"/>
    <n v="59702.22"/>
    <n v="3568.0378999999957"/>
    <s v="Digital Wallet"/>
    <x v="1"/>
  </r>
  <r>
    <s v="FIN-01266"/>
    <x v="395"/>
    <x v="0"/>
    <x v="6"/>
    <s v="Q3"/>
    <x v="1"/>
    <x v="3"/>
    <x v="0"/>
    <x v="3"/>
    <x v="7"/>
    <n v="40"/>
    <n v="177.9"/>
    <n v="0.08"/>
    <n v="44.56"/>
    <x v="1265"/>
    <n v="1782.4"/>
    <x v="1263"/>
    <x v="1265"/>
    <n v="0.36812632890974401"/>
    <n v="5902.99"/>
    <n v="643.73000000000047"/>
    <s v="Invoice"/>
    <x v="1"/>
  </r>
  <r>
    <s v="FIN-01267"/>
    <x v="332"/>
    <x v="2"/>
    <x v="3"/>
    <s v="Q3"/>
    <x v="2"/>
    <x v="0"/>
    <x v="1"/>
    <x v="0"/>
    <x v="0"/>
    <n v="16"/>
    <n v="131.72"/>
    <n v="0.2"/>
    <n v="77.78"/>
    <x v="1266"/>
    <n v="1244.48"/>
    <x v="1264"/>
    <x v="1266"/>
    <n v="-0.36603685848770118"/>
    <n v="1843.48"/>
    <n v="-157.46399999999994"/>
    <s v="Credit Card"/>
    <x v="1"/>
  </r>
  <r>
    <s v="FIN-01268"/>
    <x v="729"/>
    <x v="1"/>
    <x v="10"/>
    <s v="Q1"/>
    <x v="3"/>
    <x v="7"/>
    <x v="2"/>
    <x v="1"/>
    <x v="3"/>
    <n v="20"/>
    <n v="1382.77"/>
    <n v="0.12"/>
    <n v="640.29"/>
    <x v="1267"/>
    <n v="12805.8"/>
    <x v="1265"/>
    <x v="1267"/>
    <n v="0.40316481016036987"/>
    <n v="23876.78"/>
    <n v="459.97200000000157"/>
    <s v="Bank Transfer"/>
    <x v="1"/>
  </r>
  <r>
    <s v="FIN-01269"/>
    <x v="442"/>
    <x v="0"/>
    <x v="9"/>
    <s v="Q4"/>
    <x v="4"/>
    <x v="0"/>
    <x v="2"/>
    <x v="2"/>
    <x v="8"/>
    <n v="4"/>
    <n v="1607.54"/>
    <n v="0.05"/>
    <n v="558.14"/>
    <x v="1268"/>
    <n v="2232.56"/>
    <x v="1266"/>
    <x v="1268"/>
    <n v="0.38359723225353148"/>
    <n v="6337.45"/>
    <n v="-228.79800000000068"/>
    <s v="Invoice"/>
    <x v="3"/>
  </r>
  <r>
    <s v="FIN-01270"/>
    <x v="730"/>
    <x v="1"/>
    <x v="8"/>
    <s v="Q4"/>
    <x v="1"/>
    <x v="1"/>
    <x v="1"/>
    <x v="1"/>
    <x v="2"/>
    <n v="13"/>
    <n v="1144.3599999999999"/>
    <n v="0.1"/>
    <n v="467.59"/>
    <x v="1269"/>
    <n v="6078.67"/>
    <x v="1267"/>
    <x v="1269"/>
    <n v="0.39851050996145188"/>
    <n v="14550.85"/>
    <n v="-1161.8380000000016"/>
    <s v="Digital Wallet"/>
    <x v="1"/>
  </r>
  <r>
    <s v="FIN-01271"/>
    <x v="270"/>
    <x v="0"/>
    <x v="7"/>
    <s v="Q1"/>
    <x v="0"/>
    <x v="5"/>
    <x v="0"/>
    <x v="2"/>
    <x v="4"/>
    <n v="58"/>
    <n v="1233.02"/>
    <n v="0.15"/>
    <n v="395.44"/>
    <x v="1270"/>
    <n v="22935.52"/>
    <x v="1268"/>
    <x v="1270"/>
    <n v="0.54654813954214487"/>
    <n v="60642.42"/>
    <n v="145.46600000000035"/>
    <s v="Digital Wallet"/>
    <x v="1"/>
  </r>
  <r>
    <s v="FIN-01272"/>
    <x v="494"/>
    <x v="2"/>
    <x v="6"/>
    <s v="Q3"/>
    <x v="0"/>
    <x v="5"/>
    <x v="0"/>
    <x v="2"/>
    <x v="8"/>
    <n v="20"/>
    <n v="2733.04"/>
    <n v="0.12"/>
    <n v="1070.93"/>
    <x v="1271"/>
    <n v="21418.600000000002"/>
    <x v="1269"/>
    <x v="1271"/>
    <n v="0.50918686451051509"/>
    <n v="43839.97"/>
    <n v="4261.5339999999997"/>
    <s v="Invoice"/>
    <x v="0"/>
  </r>
  <r>
    <s v="FIN-01273"/>
    <x v="200"/>
    <x v="0"/>
    <x v="7"/>
    <s v="Q1"/>
    <x v="3"/>
    <x v="7"/>
    <x v="0"/>
    <x v="0"/>
    <x v="1"/>
    <n v="26"/>
    <n v="668.73"/>
    <n v="0"/>
    <n v="460.32"/>
    <x v="1272"/>
    <n v="11968.32"/>
    <x v="1270"/>
    <x v="1272"/>
    <n v="0.24153188190243505"/>
    <n v="17838.650000000001"/>
    <n v="-451.67000000000189"/>
    <s v="Bank Transfer"/>
    <x v="2"/>
  </r>
  <r>
    <s v="FIN-01274"/>
    <x v="286"/>
    <x v="1"/>
    <x v="4"/>
    <s v="Q1"/>
    <x v="3"/>
    <x v="7"/>
    <x v="0"/>
    <x v="1"/>
    <x v="3"/>
    <n v="19"/>
    <n v="906.51"/>
    <n v="0.2"/>
    <n v="431.92"/>
    <x v="1273"/>
    <n v="8206.48"/>
    <x v="1271"/>
    <x v="1273"/>
    <n v="0.22182688494741837"/>
    <n v="15040.07"/>
    <n v="-1261.1180000000004"/>
    <s v="Digital Wallet"/>
    <x v="1"/>
  </r>
  <r>
    <s v="FIN-01275"/>
    <x v="731"/>
    <x v="1"/>
    <x v="2"/>
    <s v="Q2"/>
    <x v="2"/>
    <x v="0"/>
    <x v="2"/>
    <x v="1"/>
    <x v="3"/>
    <n v="25"/>
    <n v="923.81"/>
    <n v="0.2"/>
    <n v="404.16"/>
    <x v="1274"/>
    <n v="10104"/>
    <x v="1272"/>
    <x v="1274"/>
    <n v="0.31711607365150846"/>
    <n v="20036.12"/>
    <n v="-1559.9199999999983"/>
    <s v="Invoice"/>
    <x v="1"/>
  </r>
  <r>
    <s v="FIN-01276"/>
    <x v="257"/>
    <x v="0"/>
    <x v="5"/>
    <s v="Q2"/>
    <x v="3"/>
    <x v="7"/>
    <x v="1"/>
    <x v="1"/>
    <x v="3"/>
    <n v="17"/>
    <n v="1132.21"/>
    <n v="0.2"/>
    <n v="532.63"/>
    <x v="1275"/>
    <n v="9054.7099999999991"/>
    <x v="928"/>
    <x v="1275"/>
    <n v="0.31594806513237783"/>
    <n v="15615.46"/>
    <n v="-217.40399999999863"/>
    <s v="Bank Transfer"/>
    <x v="2"/>
  </r>
  <r>
    <s v="FIN-01277"/>
    <x v="716"/>
    <x v="1"/>
    <x v="5"/>
    <s v="Q2"/>
    <x v="1"/>
    <x v="1"/>
    <x v="3"/>
    <x v="2"/>
    <x v="8"/>
    <n v="13"/>
    <n v="2668.38"/>
    <n v="0.15"/>
    <n v="934.47"/>
    <x v="1276"/>
    <n v="12148.11"/>
    <x v="1273"/>
    <x v="1276"/>
    <n v="0.49695273275608204"/>
    <n v="31030.26"/>
    <n v="-1544.6609999999964"/>
    <s v="Invoice"/>
    <x v="2"/>
  </r>
  <r>
    <s v="FIN-01278"/>
    <x v="400"/>
    <x v="0"/>
    <x v="0"/>
    <s v="Q4"/>
    <x v="3"/>
    <x v="7"/>
    <x v="1"/>
    <x v="1"/>
    <x v="3"/>
    <n v="17"/>
    <n v="837.43"/>
    <n v="0.05"/>
    <n v="406"/>
    <x v="1277"/>
    <n v="6902"/>
    <x v="1274"/>
    <x v="1277"/>
    <n v="0.34532340561785868"/>
    <n v="13012.13"/>
    <n v="512.36449999999968"/>
    <s v="Digital Wallet"/>
    <x v="1"/>
  </r>
  <r>
    <s v="FIN-01279"/>
    <x v="544"/>
    <x v="0"/>
    <x v="1"/>
    <s v="Q3"/>
    <x v="3"/>
    <x v="4"/>
    <x v="1"/>
    <x v="2"/>
    <x v="4"/>
    <n v="9"/>
    <n v="2047.54"/>
    <n v="0.15"/>
    <n v="645.39"/>
    <x v="1278"/>
    <n v="5808.51"/>
    <x v="1275"/>
    <x v="1278"/>
    <n v="0.54124831832313236"/>
    <n v="16309.33"/>
    <n v="-645.64899999999943"/>
    <s v="Bank Transfer"/>
    <x v="1"/>
  </r>
  <r>
    <s v="FIN-01280"/>
    <x v="713"/>
    <x v="2"/>
    <x v="5"/>
    <s v="Q2"/>
    <x v="2"/>
    <x v="5"/>
    <x v="0"/>
    <x v="2"/>
    <x v="4"/>
    <n v="35"/>
    <n v="1272.3"/>
    <n v="0.05"/>
    <n v="435.33"/>
    <x v="1279"/>
    <n v="15236.55"/>
    <x v="1276"/>
    <x v="1279"/>
    <n v="0.57039001654099886"/>
    <n v="41971.199999999997"/>
    <n v="332.77500000000146"/>
    <s v="Bank Transfer"/>
    <x v="2"/>
  </r>
  <r>
    <s v="FIN-01281"/>
    <x v="170"/>
    <x v="2"/>
    <x v="2"/>
    <s v="Q2"/>
    <x v="0"/>
    <x v="0"/>
    <x v="1"/>
    <x v="0"/>
    <x v="0"/>
    <n v="15"/>
    <n v="306.93"/>
    <n v="0.05"/>
    <n v="187.76"/>
    <x v="1280"/>
    <n v="2816.3999999999996"/>
    <x v="1277"/>
    <x v="1280"/>
    <n v="0.13796905517630456"/>
    <n v="4616.2"/>
    <n v="-242.44750000000022"/>
    <s v="Digital Wallet"/>
    <x v="3"/>
  </r>
  <r>
    <s v="FIN-01282"/>
    <x v="732"/>
    <x v="0"/>
    <x v="3"/>
    <s v="Q3"/>
    <x v="0"/>
    <x v="5"/>
    <x v="2"/>
    <x v="3"/>
    <x v="6"/>
    <n v="12"/>
    <n v="359.3"/>
    <n v="0.1"/>
    <n v="105.33"/>
    <x v="1281"/>
    <n v="1263.96"/>
    <x v="1278"/>
    <x v="1281"/>
    <n v="0.43933162218717475"/>
    <n v="3572.85"/>
    <n v="307.5900000000006"/>
    <s v="Bank Transfer"/>
    <x v="2"/>
  </r>
  <r>
    <s v="FIN-01283"/>
    <x v="733"/>
    <x v="0"/>
    <x v="6"/>
    <s v="Q3"/>
    <x v="1"/>
    <x v="2"/>
    <x v="0"/>
    <x v="1"/>
    <x v="2"/>
    <n v="8"/>
    <n v="747.54"/>
    <n v="0.1"/>
    <n v="304.85000000000002"/>
    <x v="1282"/>
    <n v="2438.8000000000002"/>
    <x v="1279"/>
    <x v="1282"/>
    <n v="-9.0658842484831859E-2"/>
    <n v="5520.17"/>
    <n v="-137.88200000000052"/>
    <s v="Digital Wallet"/>
    <x v="2"/>
  </r>
  <r>
    <s v="FIN-01284"/>
    <x v="523"/>
    <x v="2"/>
    <x v="11"/>
    <s v="Q2"/>
    <x v="0"/>
    <x v="5"/>
    <x v="1"/>
    <x v="0"/>
    <x v="0"/>
    <n v="8"/>
    <n v="197.32"/>
    <n v="0.05"/>
    <n v="120.82"/>
    <x v="1283"/>
    <n v="966.56"/>
    <x v="1280"/>
    <x v="1283"/>
    <n v="-0.30816093548283857"/>
    <n v="1415.69"/>
    <n v="83.94199999999978"/>
    <s v="Bank Transfer"/>
    <x v="1"/>
  </r>
  <r>
    <s v="FIN-01285"/>
    <x v="558"/>
    <x v="1"/>
    <x v="1"/>
    <s v="Q3"/>
    <x v="2"/>
    <x v="0"/>
    <x v="1"/>
    <x v="1"/>
    <x v="5"/>
    <n v="13"/>
    <n v="341.47"/>
    <n v="0.08"/>
    <n v="164.01"/>
    <x v="1284"/>
    <n v="2132.13"/>
    <x v="1281"/>
    <x v="1284"/>
    <n v="0.11009139807009896"/>
    <n v="3659.54"/>
    <n v="424.44120000000066"/>
    <s v="Digital Wallet"/>
    <x v="1"/>
  </r>
  <r>
    <s v="FIN-01286"/>
    <x v="734"/>
    <x v="1"/>
    <x v="5"/>
    <s v="Q2"/>
    <x v="2"/>
    <x v="5"/>
    <x v="1"/>
    <x v="2"/>
    <x v="8"/>
    <n v="2"/>
    <n v="1397.59"/>
    <n v="0.12"/>
    <n v="485.64"/>
    <x v="1285"/>
    <n v="971.28"/>
    <x v="1282"/>
    <x v="1285"/>
    <n v="-0.22292904864152521"/>
    <n v="2378.0700000000002"/>
    <n v="81.688399999999547"/>
    <s v="Credit Card"/>
    <x v="1"/>
  </r>
  <r>
    <s v="FIN-01287"/>
    <x v="710"/>
    <x v="0"/>
    <x v="3"/>
    <s v="Q3"/>
    <x v="4"/>
    <x v="5"/>
    <x v="0"/>
    <x v="1"/>
    <x v="3"/>
    <n v="49"/>
    <n v="1249.25"/>
    <n v="0.12"/>
    <n v="610.26"/>
    <x v="1286"/>
    <n v="29902.739999999998"/>
    <x v="1283"/>
    <x v="1286"/>
    <n v="0.38838108059640991"/>
    <n v="50518.26"/>
    <n v="3349.4000000000015"/>
    <s v="Credit Card"/>
    <x v="0"/>
  </r>
  <r>
    <s v="FIN-01288"/>
    <x v="735"/>
    <x v="0"/>
    <x v="11"/>
    <s v="Q2"/>
    <x v="1"/>
    <x v="1"/>
    <x v="0"/>
    <x v="3"/>
    <x v="7"/>
    <n v="41"/>
    <n v="347.04"/>
    <n v="0.08"/>
    <n v="85.25"/>
    <x v="1287"/>
    <n v="3495.25"/>
    <x v="1284"/>
    <x v="1287"/>
    <n v="0.5537865270633584"/>
    <n v="13689.15"/>
    <n v="-598.80119999999806"/>
    <s v="Credit Card"/>
    <x v="1"/>
  </r>
  <r>
    <s v="FIN-01289"/>
    <x v="282"/>
    <x v="1"/>
    <x v="8"/>
    <s v="Q4"/>
    <x v="3"/>
    <x v="4"/>
    <x v="0"/>
    <x v="3"/>
    <x v="6"/>
    <n v="36"/>
    <n v="373.41"/>
    <n v="0.1"/>
    <n v="101.47"/>
    <x v="1288"/>
    <n v="3652.92"/>
    <x v="1285"/>
    <x v="1288"/>
    <n v="0.58300725942192433"/>
    <n v="12999.26"/>
    <n v="-900.77599999999984"/>
    <s v="Digital Wallet"/>
    <x v="3"/>
  </r>
  <r>
    <s v="FIN-01290"/>
    <x v="373"/>
    <x v="1"/>
    <x v="5"/>
    <s v="Q2"/>
    <x v="2"/>
    <x v="0"/>
    <x v="3"/>
    <x v="0"/>
    <x v="1"/>
    <n v="42"/>
    <n v="555.78"/>
    <n v="0.05"/>
    <n v="391.19"/>
    <x v="1289"/>
    <n v="16429.98"/>
    <x v="1286"/>
    <x v="1289"/>
    <n v="0.21028190325394241"/>
    <n v="20114.509999999998"/>
    <n v="2061.1119999999974"/>
    <s v="Digital Wallet"/>
    <x v="0"/>
  </r>
  <r>
    <s v="FIN-01291"/>
    <x v="622"/>
    <x v="2"/>
    <x v="6"/>
    <s v="Q3"/>
    <x v="4"/>
    <x v="0"/>
    <x v="3"/>
    <x v="1"/>
    <x v="5"/>
    <n v="39"/>
    <n v="646.84"/>
    <n v="0.03"/>
    <n v="311.19"/>
    <x v="1290"/>
    <n v="12136.41"/>
    <x v="1287"/>
    <x v="1290"/>
    <n v="0.35634542098831296"/>
    <n v="21621.08"/>
    <n v="2848.877199999999"/>
    <s v="Bank Transfer"/>
    <x v="0"/>
  </r>
  <r>
    <s v="FIN-01292"/>
    <x v="16"/>
    <x v="1"/>
    <x v="4"/>
    <s v="Q1"/>
    <x v="0"/>
    <x v="0"/>
    <x v="0"/>
    <x v="3"/>
    <x v="7"/>
    <n v="15"/>
    <n v="208.49"/>
    <n v="0"/>
    <n v="49.18"/>
    <x v="1291"/>
    <n v="737.7"/>
    <x v="1001"/>
    <x v="1291"/>
    <n v="3.5195932658640898E-2"/>
    <n v="3200.05"/>
    <n v="-72.699999999999818"/>
    <s v="Digital Wallet"/>
    <x v="3"/>
  </r>
  <r>
    <s v="FIN-01293"/>
    <x v="736"/>
    <x v="1"/>
    <x v="2"/>
    <s v="Q2"/>
    <x v="0"/>
    <x v="0"/>
    <x v="0"/>
    <x v="0"/>
    <x v="1"/>
    <n v="13"/>
    <n v="699.42"/>
    <n v="0.05"/>
    <n v="499.42"/>
    <x v="1292"/>
    <n v="6492.46"/>
    <x v="1288"/>
    <x v="1292"/>
    <n v="0.12042794972861834"/>
    <n v="8747.7800000000007"/>
    <n v="-109.94300000000112"/>
    <s v="Invoice"/>
    <x v="3"/>
  </r>
  <r>
    <s v="FIN-01294"/>
    <x v="737"/>
    <x v="0"/>
    <x v="0"/>
    <s v="Q4"/>
    <x v="0"/>
    <x v="0"/>
    <x v="0"/>
    <x v="2"/>
    <x v="8"/>
    <n v="57"/>
    <n v="2387.77"/>
    <n v="0.12"/>
    <n v="896.05"/>
    <x v="1293"/>
    <n v="51074.85"/>
    <x v="1289"/>
    <x v="1293"/>
    <n v="0.55122997221239944"/>
    <n v="114289.75"/>
    <n v="5480.7931999999855"/>
    <s v="Invoice"/>
    <x v="3"/>
  </r>
  <r>
    <s v="FIN-01295"/>
    <x v="138"/>
    <x v="2"/>
    <x v="10"/>
    <s v="Q1"/>
    <x v="0"/>
    <x v="0"/>
    <x v="1"/>
    <x v="1"/>
    <x v="2"/>
    <n v="13"/>
    <n v="1084.71"/>
    <n v="0.15"/>
    <n v="449.86"/>
    <x v="1294"/>
    <n v="5848.18"/>
    <x v="1290"/>
    <x v="1294"/>
    <n v="0.35601946446807659"/>
    <n v="11350.16"/>
    <n v="635.88550000000032"/>
    <s v="Invoice"/>
    <x v="2"/>
  </r>
  <r>
    <s v="FIN-01296"/>
    <x v="544"/>
    <x v="0"/>
    <x v="1"/>
    <s v="Q3"/>
    <x v="3"/>
    <x v="6"/>
    <x v="0"/>
    <x v="2"/>
    <x v="4"/>
    <n v="10"/>
    <n v="3276.76"/>
    <n v="0.08"/>
    <n v="1135.71"/>
    <x v="1295"/>
    <n v="11357.1"/>
    <x v="1291"/>
    <x v="1295"/>
    <n v="0.48874869502589258"/>
    <n v="29582.45"/>
    <n v="563.74200000000201"/>
    <s v="Credit Card"/>
    <x v="0"/>
  </r>
  <r>
    <s v="FIN-01297"/>
    <x v="405"/>
    <x v="2"/>
    <x v="6"/>
    <s v="Q3"/>
    <x v="3"/>
    <x v="6"/>
    <x v="1"/>
    <x v="1"/>
    <x v="5"/>
    <n v="8"/>
    <n v="354.18"/>
    <n v="0.2"/>
    <n v="167.83"/>
    <x v="1296"/>
    <n v="1342.64"/>
    <x v="1292"/>
    <x v="1296"/>
    <n v="-0.21904381246823662"/>
    <n v="2170.9699999999998"/>
    <n v="95.782000000000153"/>
    <s v="Digital Wallet"/>
    <x v="1"/>
  </r>
  <r>
    <s v="FIN-01298"/>
    <x v="738"/>
    <x v="2"/>
    <x v="1"/>
    <s v="Q3"/>
    <x v="1"/>
    <x v="2"/>
    <x v="0"/>
    <x v="3"/>
    <x v="6"/>
    <n v="8"/>
    <n v="485.26"/>
    <n v="0.05"/>
    <n v="143.72"/>
    <x v="1297"/>
    <n v="1149.76"/>
    <x v="1293"/>
    <x v="1297"/>
    <n v="0.32576567743390944"/>
    <n v="3616.89"/>
    <n v="71.085999999999785"/>
    <s v="Bank Transfer"/>
    <x v="1"/>
  </r>
  <r>
    <s v="FIN-01299"/>
    <x v="739"/>
    <x v="1"/>
    <x v="2"/>
    <s v="Q2"/>
    <x v="3"/>
    <x v="4"/>
    <x v="0"/>
    <x v="3"/>
    <x v="6"/>
    <n v="37"/>
    <n v="424.79"/>
    <n v="0.12"/>
    <n v="119.34"/>
    <x v="1298"/>
    <n v="4415.58"/>
    <x v="1294"/>
    <x v="1298"/>
    <n v="0.5477017896919496"/>
    <n v="14023.79"/>
    <n v="-192.6275999999998"/>
    <s v="Credit Card"/>
    <x v="1"/>
  </r>
  <r>
    <s v="FIN-01300"/>
    <x v="740"/>
    <x v="0"/>
    <x v="8"/>
    <s v="Q4"/>
    <x v="3"/>
    <x v="4"/>
    <x v="1"/>
    <x v="1"/>
    <x v="2"/>
    <n v="14"/>
    <n v="1062"/>
    <n v="0.03"/>
    <n v="454.64"/>
    <x v="1299"/>
    <n v="6364.96"/>
    <x v="1295"/>
    <x v="1299"/>
    <n v="0.49128551181670171"/>
    <n v="14264.37"/>
    <n v="157.58999999999833"/>
    <s v="Digital Wallet"/>
    <x v="0"/>
  </r>
  <r>
    <s v="FIN-01301"/>
    <x v="185"/>
    <x v="0"/>
    <x v="1"/>
    <s v="Q3"/>
    <x v="4"/>
    <x v="0"/>
    <x v="1"/>
    <x v="1"/>
    <x v="3"/>
    <n v="12"/>
    <n v="1102.1300000000001"/>
    <n v="0.08"/>
    <n v="548.54999999999995"/>
    <x v="1300"/>
    <n v="6582.5999999999995"/>
    <x v="1296"/>
    <x v="1300"/>
    <n v="0.33476146386897482"/>
    <n v="12340.01"/>
    <n v="-172.49479999999858"/>
    <s v="Bank Transfer"/>
    <x v="1"/>
  </r>
  <r>
    <s v="FIN-01302"/>
    <x v="179"/>
    <x v="1"/>
    <x v="8"/>
    <s v="Q4"/>
    <x v="0"/>
    <x v="0"/>
    <x v="0"/>
    <x v="2"/>
    <x v="4"/>
    <n v="58"/>
    <n v="3363.71"/>
    <n v="0.08"/>
    <n v="1055.1500000000001"/>
    <x v="1301"/>
    <n v="61198.700000000004"/>
    <x v="1297"/>
    <x v="1301"/>
    <n v="0.64219604970785782"/>
    <n v="199188.27"/>
    <n v="-19700.704399999988"/>
    <s v="Digital Wallet"/>
    <x v="1"/>
  </r>
  <r>
    <s v="FIN-01303"/>
    <x v="531"/>
    <x v="1"/>
    <x v="0"/>
    <s v="Q4"/>
    <x v="0"/>
    <x v="0"/>
    <x v="2"/>
    <x v="3"/>
    <x v="6"/>
    <n v="6"/>
    <n v="602.83000000000004"/>
    <n v="0.08"/>
    <n v="174.81"/>
    <x v="1302"/>
    <n v="1048.8600000000001"/>
    <x v="1298"/>
    <x v="1302"/>
    <n v="0.26325457197416924"/>
    <n v="3043.83"/>
    <n v="283.79160000000047"/>
    <s v="Credit Card"/>
    <x v="1"/>
  </r>
  <r>
    <s v="FIN-01304"/>
    <x v="741"/>
    <x v="0"/>
    <x v="1"/>
    <s v="Q3"/>
    <x v="3"/>
    <x v="7"/>
    <x v="2"/>
    <x v="0"/>
    <x v="0"/>
    <n v="18"/>
    <n v="148.18"/>
    <n v="0.05"/>
    <n v="89.02"/>
    <x v="1303"/>
    <n v="1602.36"/>
    <x v="1299"/>
    <x v="1303"/>
    <n v="-7.9056687022815205E-3"/>
    <n v="2723.11"/>
    <n v="-189.23199999999997"/>
    <s v="Invoice"/>
    <x v="3"/>
  </r>
  <r>
    <s v="FIN-01305"/>
    <x v="718"/>
    <x v="0"/>
    <x v="4"/>
    <s v="Q1"/>
    <x v="2"/>
    <x v="0"/>
    <x v="1"/>
    <x v="2"/>
    <x v="8"/>
    <n v="2"/>
    <n v="1608.41"/>
    <n v="0.05"/>
    <n v="613.41"/>
    <x v="1304"/>
    <n v="1226.82"/>
    <x v="1300"/>
    <x v="1304"/>
    <n v="0.14867870492565555"/>
    <n v="3308.96"/>
    <n v="-252.98100000000022"/>
    <s v="Bank Transfer"/>
    <x v="0"/>
  </r>
  <r>
    <s v="FIN-01306"/>
    <x v="572"/>
    <x v="2"/>
    <x v="5"/>
    <s v="Q2"/>
    <x v="2"/>
    <x v="5"/>
    <x v="0"/>
    <x v="1"/>
    <x v="5"/>
    <n v="48"/>
    <n v="329.87"/>
    <n v="0.08"/>
    <n v="174.74"/>
    <x v="1305"/>
    <n v="8387.52"/>
    <x v="1301"/>
    <x v="1305"/>
    <n v="0.18089232451255507"/>
    <n v="14252.44"/>
    <n v="314.619200000001"/>
    <s v="Credit Card"/>
    <x v="1"/>
  </r>
  <r>
    <s v="FIN-01307"/>
    <x v="37"/>
    <x v="1"/>
    <x v="1"/>
    <s v="Q3"/>
    <x v="4"/>
    <x v="5"/>
    <x v="0"/>
    <x v="3"/>
    <x v="6"/>
    <n v="43"/>
    <n v="476.39"/>
    <n v="0.1"/>
    <n v="139.59"/>
    <x v="1306"/>
    <n v="6002.37"/>
    <x v="1302"/>
    <x v="1306"/>
    <n v="0.54728426153782661"/>
    <n v="17462.849999999999"/>
    <n v="973.44300000000294"/>
    <s v="Credit Card"/>
    <x v="0"/>
  </r>
  <r>
    <s v="FIN-01308"/>
    <x v="742"/>
    <x v="0"/>
    <x v="5"/>
    <s v="Q2"/>
    <x v="1"/>
    <x v="3"/>
    <x v="1"/>
    <x v="2"/>
    <x v="8"/>
    <n v="5"/>
    <n v="1356.7"/>
    <n v="0.2"/>
    <n v="474.94"/>
    <x v="1307"/>
    <n v="2374.6999999999998"/>
    <x v="1303"/>
    <x v="1307"/>
    <n v="6.5731185965946876E-2"/>
    <n v="5481.82"/>
    <n v="-55.019999999999527"/>
    <s v="Invoice"/>
    <x v="0"/>
  </r>
  <r>
    <s v="FIN-01309"/>
    <x v="679"/>
    <x v="1"/>
    <x v="10"/>
    <s v="Q1"/>
    <x v="0"/>
    <x v="5"/>
    <x v="3"/>
    <x v="1"/>
    <x v="3"/>
    <n v="59"/>
    <n v="881.32"/>
    <n v="0.2"/>
    <n v="410.78"/>
    <x v="1308"/>
    <n v="24236.019999999997"/>
    <x v="1304"/>
    <x v="1308"/>
    <n v="0.32894619934505037"/>
    <n v="45451.06"/>
    <n v="-3852.7559999999939"/>
    <s v="Credit Card"/>
    <x v="2"/>
  </r>
  <r>
    <s v="FIN-01310"/>
    <x v="655"/>
    <x v="0"/>
    <x v="8"/>
    <s v="Q4"/>
    <x v="0"/>
    <x v="5"/>
    <x v="1"/>
    <x v="1"/>
    <x v="5"/>
    <n v="12"/>
    <n v="828.07"/>
    <n v="0.05"/>
    <n v="422.91"/>
    <x v="1309"/>
    <n v="5074.92"/>
    <x v="1305"/>
    <x v="1309"/>
    <n v="0.26726043797890625"/>
    <n v="8427.82"/>
    <n v="1012.1779999999999"/>
    <s v="Bank Transfer"/>
    <x v="0"/>
  </r>
  <r>
    <s v="FIN-01311"/>
    <x v="743"/>
    <x v="1"/>
    <x v="7"/>
    <s v="Q1"/>
    <x v="3"/>
    <x v="7"/>
    <x v="0"/>
    <x v="2"/>
    <x v="4"/>
    <n v="38"/>
    <n v="1210.5899999999999"/>
    <n v="0.05"/>
    <n v="396.72"/>
    <x v="1310"/>
    <n v="15075.36"/>
    <x v="1306"/>
    <x v="1310"/>
    <n v="0.54093284657633223"/>
    <n v="39366.58"/>
    <n v="4335.7189999999973"/>
    <s v="Invoice"/>
    <x v="1"/>
  </r>
  <r>
    <s v="FIN-01312"/>
    <x v="744"/>
    <x v="1"/>
    <x v="9"/>
    <s v="Q4"/>
    <x v="2"/>
    <x v="0"/>
    <x v="0"/>
    <x v="0"/>
    <x v="1"/>
    <n v="43"/>
    <n v="718.58"/>
    <n v="0.1"/>
    <n v="510.05"/>
    <x v="1311"/>
    <n v="21932.15"/>
    <x v="1307"/>
    <x v="1311"/>
    <n v="0.16424784942281015"/>
    <n v="25349.65"/>
    <n v="2459.3960000000006"/>
    <s v="Invoice"/>
    <x v="0"/>
  </r>
  <r>
    <s v="FIN-01313"/>
    <x v="574"/>
    <x v="0"/>
    <x v="11"/>
    <s v="Q2"/>
    <x v="0"/>
    <x v="5"/>
    <x v="0"/>
    <x v="1"/>
    <x v="5"/>
    <n v="40"/>
    <n v="775.82"/>
    <n v="0.15"/>
    <n v="403.57"/>
    <x v="1312"/>
    <n v="16142.8"/>
    <x v="1308"/>
    <x v="1312"/>
    <n v="0.3113745304778095"/>
    <n v="25180.46"/>
    <n v="1197.4200000000019"/>
    <s v="Credit Card"/>
    <x v="0"/>
  </r>
  <r>
    <s v="FIN-01314"/>
    <x v="120"/>
    <x v="2"/>
    <x v="7"/>
    <s v="Q1"/>
    <x v="0"/>
    <x v="0"/>
    <x v="1"/>
    <x v="1"/>
    <x v="3"/>
    <n v="18"/>
    <n v="1046.26"/>
    <n v="0.1"/>
    <n v="499.48"/>
    <x v="1313"/>
    <n v="8990.64"/>
    <x v="1309"/>
    <x v="1313"/>
    <n v="0.36871379372924562"/>
    <n v="15195.03"/>
    <n v="1754.3819999999996"/>
    <s v="Invoice"/>
    <x v="0"/>
  </r>
  <r>
    <s v="FIN-01315"/>
    <x v="530"/>
    <x v="2"/>
    <x v="5"/>
    <s v="Q2"/>
    <x v="2"/>
    <x v="5"/>
    <x v="1"/>
    <x v="0"/>
    <x v="1"/>
    <n v="5"/>
    <n v="1016.38"/>
    <n v="0.08"/>
    <n v="687.42"/>
    <x v="1314"/>
    <n v="3437.1"/>
    <x v="1310"/>
    <x v="1314"/>
    <n v="4.755539052921838E-2"/>
    <n v="5212.84"/>
    <n v="-537.49200000000019"/>
    <s v="Digital Wallet"/>
    <x v="0"/>
  </r>
  <r>
    <s v="FIN-01316"/>
    <x v="190"/>
    <x v="0"/>
    <x v="10"/>
    <s v="Q1"/>
    <x v="3"/>
    <x v="7"/>
    <x v="2"/>
    <x v="0"/>
    <x v="1"/>
    <n v="20"/>
    <n v="1029.1500000000001"/>
    <n v="0.08"/>
    <n v="721.38"/>
    <x v="1315"/>
    <n v="14427.6"/>
    <x v="1311"/>
    <x v="1315"/>
    <n v="0.16561472215357123"/>
    <n v="18108.849999999999"/>
    <n v="827.51000000000204"/>
    <s v="Bank Transfer"/>
    <x v="1"/>
  </r>
  <r>
    <s v="FIN-01317"/>
    <x v="745"/>
    <x v="2"/>
    <x v="10"/>
    <s v="Q1"/>
    <x v="2"/>
    <x v="5"/>
    <x v="3"/>
    <x v="1"/>
    <x v="2"/>
    <n v="69"/>
    <n v="733.79"/>
    <n v="0.12"/>
    <n v="340.18"/>
    <x v="1316"/>
    <n v="23472.420000000002"/>
    <x v="1312"/>
    <x v="1316"/>
    <n v="0.39796226607789198"/>
    <n v="43416.6"/>
    <n v="1139.1287999999986"/>
    <s v="Digital Wallet"/>
    <x v="1"/>
  </r>
  <r>
    <s v="FIN-01318"/>
    <x v="206"/>
    <x v="1"/>
    <x v="9"/>
    <s v="Q4"/>
    <x v="0"/>
    <x v="5"/>
    <x v="3"/>
    <x v="0"/>
    <x v="0"/>
    <n v="13"/>
    <n v="232.91"/>
    <n v="0.1"/>
    <n v="135.75"/>
    <x v="1317"/>
    <n v="1764.75"/>
    <x v="1313"/>
    <x v="1317"/>
    <n v="-0.12781174049475105"/>
    <n v="2898.79"/>
    <n v="-173.74299999999994"/>
    <s v="Credit Card"/>
    <x v="0"/>
  </r>
  <r>
    <s v="FIN-01319"/>
    <x v="746"/>
    <x v="0"/>
    <x v="0"/>
    <s v="Q4"/>
    <x v="2"/>
    <x v="0"/>
    <x v="0"/>
    <x v="1"/>
    <x v="3"/>
    <n v="13"/>
    <n v="869.81"/>
    <n v="0.2"/>
    <n v="408.28"/>
    <x v="1318"/>
    <n v="5307.6399999999994"/>
    <x v="1314"/>
    <x v="1318"/>
    <n v="0.11595746374318709"/>
    <n v="8802.65"/>
    <n v="243.3739999999998"/>
    <s v="Credit Card"/>
    <x v="0"/>
  </r>
  <r>
    <s v="FIN-01320"/>
    <x v="747"/>
    <x v="2"/>
    <x v="11"/>
    <s v="Q2"/>
    <x v="2"/>
    <x v="5"/>
    <x v="0"/>
    <x v="1"/>
    <x v="5"/>
    <n v="18"/>
    <n v="721.62"/>
    <n v="0.1"/>
    <n v="359.6"/>
    <x v="1319"/>
    <n v="6472.8"/>
    <x v="1315"/>
    <x v="1319"/>
    <n v="0.19502193452933919"/>
    <n v="12866.87"/>
    <n v="-1176.6260000000002"/>
    <s v="Invoice"/>
    <x v="3"/>
  </r>
  <r>
    <s v="FIN-01321"/>
    <x v="550"/>
    <x v="2"/>
    <x v="1"/>
    <s v="Q3"/>
    <x v="2"/>
    <x v="0"/>
    <x v="0"/>
    <x v="1"/>
    <x v="3"/>
    <n v="19"/>
    <n v="1266.8"/>
    <n v="0.08"/>
    <n v="598.19000000000005"/>
    <x v="1320"/>
    <n v="11365.61"/>
    <x v="1316"/>
    <x v="1320"/>
    <n v="0.3369959009493641"/>
    <n v="22493.84"/>
    <n v="-350.17599999999948"/>
    <s v="Credit Card"/>
    <x v="0"/>
  </r>
  <r>
    <s v="FIN-01322"/>
    <x v="401"/>
    <x v="2"/>
    <x v="2"/>
    <s v="Q2"/>
    <x v="3"/>
    <x v="4"/>
    <x v="3"/>
    <x v="1"/>
    <x v="2"/>
    <n v="39"/>
    <n v="577.70000000000005"/>
    <n v="0.15"/>
    <n v="267.93"/>
    <x v="1321"/>
    <n v="10449.27"/>
    <x v="1317"/>
    <x v="1321"/>
    <n v="0.25459074590009639"/>
    <n v="18447.650000000001"/>
    <n v="703.10499999999956"/>
    <s v="Invoice"/>
    <x v="1"/>
  </r>
  <r>
    <s v="FIN-01323"/>
    <x v="21"/>
    <x v="2"/>
    <x v="5"/>
    <s v="Q2"/>
    <x v="1"/>
    <x v="2"/>
    <x v="1"/>
    <x v="2"/>
    <x v="4"/>
    <n v="16"/>
    <n v="3398.48"/>
    <n v="0"/>
    <n v="1134.07"/>
    <x v="1322"/>
    <n v="18145.12"/>
    <x v="1318"/>
    <x v="1322"/>
    <n v="0.63908552499941151"/>
    <n v="49535.83"/>
    <n v="4839.8499999999985"/>
    <s v="Credit Card"/>
    <x v="2"/>
  </r>
  <r>
    <s v="FIN-01324"/>
    <x v="27"/>
    <x v="0"/>
    <x v="9"/>
    <s v="Q4"/>
    <x v="1"/>
    <x v="1"/>
    <x v="1"/>
    <x v="1"/>
    <x v="3"/>
    <n v="3"/>
    <n v="1266.5"/>
    <n v="0"/>
    <n v="631.73"/>
    <x v="1323"/>
    <n v="1895.19"/>
    <x v="1319"/>
    <x v="1323"/>
    <n v="0.17820239505198052"/>
    <n v="3961.39"/>
    <n v="-161.88999999999987"/>
    <s v="Bank Transfer"/>
    <x v="2"/>
  </r>
  <r>
    <s v="FIN-01325"/>
    <x v="748"/>
    <x v="2"/>
    <x v="10"/>
    <s v="Q1"/>
    <x v="0"/>
    <x v="0"/>
    <x v="0"/>
    <x v="1"/>
    <x v="3"/>
    <n v="16"/>
    <n v="994.2"/>
    <n v="0.15"/>
    <n v="502"/>
    <x v="1324"/>
    <n v="8032"/>
    <x v="1320"/>
    <x v="1324"/>
    <n v="0.21985530784432064"/>
    <n v="13542.16"/>
    <n v="-21.039999999999054"/>
    <s v="Invoice"/>
    <x v="0"/>
  </r>
  <r>
    <s v="FIN-01326"/>
    <x v="17"/>
    <x v="0"/>
    <x v="6"/>
    <s v="Q3"/>
    <x v="2"/>
    <x v="0"/>
    <x v="3"/>
    <x v="2"/>
    <x v="4"/>
    <n v="57"/>
    <n v="3407.64"/>
    <n v="0.05"/>
    <n v="1151.24"/>
    <x v="1325"/>
    <n v="65620.680000000008"/>
    <x v="1321"/>
    <x v="1325"/>
    <n v="0.61668545720624091"/>
    <n v="192761.94"/>
    <n v="-8238.2340000000258"/>
    <s v="Invoice"/>
    <x v="0"/>
  </r>
  <r>
    <s v="FIN-01327"/>
    <x v="521"/>
    <x v="0"/>
    <x v="4"/>
    <s v="Q1"/>
    <x v="3"/>
    <x v="7"/>
    <x v="1"/>
    <x v="3"/>
    <x v="7"/>
    <n v="1"/>
    <n v="242.35"/>
    <n v="0.1"/>
    <n v="61.34"/>
    <x v="1326"/>
    <n v="61.34"/>
    <x v="1322"/>
    <x v="1326"/>
    <n v="-3.5544781422644016"/>
    <n v="239.79"/>
    <n v="-21.674999999999983"/>
    <s v="Credit Card"/>
    <x v="0"/>
  </r>
  <r>
    <s v="FIN-01328"/>
    <x v="749"/>
    <x v="0"/>
    <x v="4"/>
    <s v="Q1"/>
    <x v="3"/>
    <x v="6"/>
    <x v="1"/>
    <x v="0"/>
    <x v="1"/>
    <n v="5"/>
    <n v="775.62"/>
    <n v="0.1"/>
    <n v="570.22"/>
    <x v="1327"/>
    <n v="2851.1000000000004"/>
    <x v="1323"/>
    <x v="1327"/>
    <n v="-7.1220443000438463E-2"/>
    <n v="3549.16"/>
    <n v="-58.869999999999891"/>
    <s v="Invoice"/>
    <x v="1"/>
  </r>
  <r>
    <s v="FIN-01329"/>
    <x v="750"/>
    <x v="0"/>
    <x v="9"/>
    <s v="Q4"/>
    <x v="2"/>
    <x v="0"/>
    <x v="1"/>
    <x v="3"/>
    <x v="7"/>
    <n v="6"/>
    <n v="214.62"/>
    <n v="0.05"/>
    <n v="51.75"/>
    <x v="1328"/>
    <n v="310.5"/>
    <x v="1324"/>
    <x v="1328"/>
    <n v="0.16159446234634212"/>
    <n v="1178.69"/>
    <n v="44.644000000000005"/>
    <s v="Credit Card"/>
    <x v="0"/>
  </r>
  <r>
    <s v="FIN-01330"/>
    <x v="702"/>
    <x v="1"/>
    <x v="1"/>
    <s v="Q3"/>
    <x v="3"/>
    <x v="6"/>
    <x v="1"/>
    <x v="3"/>
    <x v="6"/>
    <n v="15"/>
    <n v="378.64"/>
    <n v="0.08"/>
    <n v="102"/>
    <x v="1329"/>
    <n v="1530"/>
    <x v="1325"/>
    <x v="1329"/>
    <n v="0.5857542784703148"/>
    <n v="4832.42"/>
    <n v="392.8119999999999"/>
    <s v="Bank Transfer"/>
    <x v="0"/>
  </r>
  <r>
    <s v="FIN-01331"/>
    <x v="90"/>
    <x v="1"/>
    <x v="1"/>
    <s v="Q3"/>
    <x v="2"/>
    <x v="5"/>
    <x v="0"/>
    <x v="1"/>
    <x v="3"/>
    <n v="10"/>
    <n v="1316.06"/>
    <n v="0.1"/>
    <n v="615.79"/>
    <x v="1330"/>
    <n v="6157.9"/>
    <x v="1326"/>
    <x v="1330"/>
    <n v="0.18198933854755014"/>
    <n v="12808.01"/>
    <n v="-963.47000000000116"/>
    <s v="Credit Card"/>
    <x v="1"/>
  </r>
  <r>
    <s v="FIN-01332"/>
    <x v="416"/>
    <x v="1"/>
    <x v="4"/>
    <s v="Q1"/>
    <x v="1"/>
    <x v="1"/>
    <x v="3"/>
    <x v="2"/>
    <x v="4"/>
    <n v="26"/>
    <n v="1232.07"/>
    <n v="0"/>
    <n v="389.18"/>
    <x v="1331"/>
    <n v="10118.68"/>
    <x v="1327"/>
    <x v="1331"/>
    <n v="0.59200807146946566"/>
    <n v="29235.97"/>
    <n v="2797.8499999999985"/>
    <s v="Credit Card"/>
    <x v="1"/>
  </r>
  <r>
    <s v="FIN-01333"/>
    <x v="374"/>
    <x v="0"/>
    <x v="8"/>
    <s v="Q4"/>
    <x v="2"/>
    <x v="5"/>
    <x v="1"/>
    <x v="3"/>
    <x v="7"/>
    <n v="6"/>
    <n v="314.3"/>
    <n v="0"/>
    <n v="81.44"/>
    <x v="1332"/>
    <n v="488.64"/>
    <x v="1328"/>
    <x v="1332"/>
    <n v="0.17570792236716531"/>
    <n v="1851.18"/>
    <n v="34.620000000000118"/>
    <s v="Bank Transfer"/>
    <x v="1"/>
  </r>
  <r>
    <s v="FIN-01334"/>
    <x v="549"/>
    <x v="1"/>
    <x v="1"/>
    <s v="Q3"/>
    <x v="4"/>
    <x v="5"/>
    <x v="0"/>
    <x v="0"/>
    <x v="0"/>
    <n v="17"/>
    <n v="296.95"/>
    <n v="0.08"/>
    <n v="169.21"/>
    <x v="1333"/>
    <n v="2876.57"/>
    <x v="689"/>
    <x v="1333"/>
    <n v="0.15476784650769601"/>
    <n v="4372.1400000000003"/>
    <n v="272.15799999999945"/>
    <s v="Digital Wallet"/>
    <x v="2"/>
  </r>
  <r>
    <s v="FIN-01335"/>
    <x v="330"/>
    <x v="0"/>
    <x v="9"/>
    <s v="Q4"/>
    <x v="1"/>
    <x v="3"/>
    <x v="1"/>
    <x v="3"/>
    <x v="6"/>
    <n v="12"/>
    <n v="290.88"/>
    <n v="0.12"/>
    <n v="80.73"/>
    <x v="1334"/>
    <n v="968.76"/>
    <x v="1329"/>
    <x v="1334"/>
    <n v="0.29588336437810436"/>
    <n v="2707.6"/>
    <n v="364.0927999999999"/>
    <s v="Bank Transfer"/>
    <x v="1"/>
  </r>
  <r>
    <s v="FIN-01336"/>
    <x v="751"/>
    <x v="2"/>
    <x v="3"/>
    <s v="Q3"/>
    <x v="4"/>
    <x v="0"/>
    <x v="2"/>
    <x v="0"/>
    <x v="0"/>
    <n v="19"/>
    <n v="190.51"/>
    <n v="0.12"/>
    <n v="116.33"/>
    <x v="1335"/>
    <n v="2210.27"/>
    <x v="1330"/>
    <x v="1335"/>
    <n v="-0.11006806459317597"/>
    <n v="3355.64"/>
    <n v="-170.31280000000015"/>
    <s v="Invoice"/>
    <x v="1"/>
  </r>
  <r>
    <s v="FIN-01337"/>
    <x v="188"/>
    <x v="0"/>
    <x v="10"/>
    <s v="Q1"/>
    <x v="0"/>
    <x v="0"/>
    <x v="2"/>
    <x v="0"/>
    <x v="1"/>
    <n v="20"/>
    <n v="666.01"/>
    <n v="0"/>
    <n v="469.14"/>
    <x v="1336"/>
    <n v="9382.7999999999993"/>
    <x v="1331"/>
    <x v="1336"/>
    <n v="0.23247248539811724"/>
    <n v="14118.21"/>
    <n v="-798.0099999999984"/>
    <s v="Digital Wallet"/>
    <x v="0"/>
  </r>
  <r>
    <s v="FIN-01338"/>
    <x v="300"/>
    <x v="0"/>
    <x v="9"/>
    <s v="Q4"/>
    <x v="0"/>
    <x v="5"/>
    <x v="2"/>
    <x v="1"/>
    <x v="5"/>
    <n v="27"/>
    <n v="330.21"/>
    <n v="0.05"/>
    <n v="157.32"/>
    <x v="1337"/>
    <n v="4247.6399999999994"/>
    <x v="1332"/>
    <x v="1337"/>
    <n v="0.27006459885855627"/>
    <n v="9096.58"/>
    <n v="-626.6934999999994"/>
    <s v="Bank Transfer"/>
    <x v="0"/>
  </r>
  <r>
    <s v="FIN-01339"/>
    <x v="332"/>
    <x v="2"/>
    <x v="3"/>
    <s v="Q3"/>
    <x v="3"/>
    <x v="4"/>
    <x v="3"/>
    <x v="3"/>
    <x v="6"/>
    <n v="47"/>
    <n v="611.66999999999996"/>
    <n v="0.05"/>
    <n v="188.08"/>
    <x v="1338"/>
    <n v="8839.76"/>
    <x v="1333"/>
    <x v="1338"/>
    <n v="0.58524942939337155"/>
    <n v="28342.48"/>
    <n v="-1031.4145000000026"/>
    <s v="Bank Transfer"/>
    <x v="0"/>
  </r>
  <r>
    <s v="FIN-01340"/>
    <x v="752"/>
    <x v="2"/>
    <x v="7"/>
    <s v="Q1"/>
    <x v="3"/>
    <x v="7"/>
    <x v="1"/>
    <x v="0"/>
    <x v="0"/>
    <n v="18"/>
    <n v="243.01"/>
    <n v="0.03"/>
    <n v="155.57"/>
    <x v="1339"/>
    <n v="2800.2599999999998"/>
    <x v="1334"/>
    <x v="1339"/>
    <n v="8.2853726504639041E-2"/>
    <n v="3871.55"/>
    <n v="371.40459999999985"/>
    <s v="Bank Transfer"/>
    <x v="0"/>
  </r>
  <r>
    <s v="FIN-01341"/>
    <x v="367"/>
    <x v="1"/>
    <x v="10"/>
    <s v="Q1"/>
    <x v="2"/>
    <x v="5"/>
    <x v="2"/>
    <x v="2"/>
    <x v="4"/>
    <n v="26"/>
    <n v="2881.63"/>
    <n v="0.15"/>
    <n v="949.54"/>
    <x v="1340"/>
    <n v="24688.04"/>
    <x v="1335"/>
    <x v="1340"/>
    <n v="0.58693642830949921"/>
    <n v="70927.77"/>
    <n v="-7243.747000000003"/>
    <s v="Invoice"/>
    <x v="1"/>
  </r>
  <r>
    <s v="FIN-01342"/>
    <x v="753"/>
    <x v="0"/>
    <x v="9"/>
    <s v="Q4"/>
    <x v="4"/>
    <x v="0"/>
    <x v="0"/>
    <x v="1"/>
    <x v="3"/>
    <n v="21"/>
    <n v="825.28"/>
    <n v="0.2"/>
    <n v="378.71"/>
    <x v="1341"/>
    <n v="7952.91"/>
    <x v="1336"/>
    <x v="1341"/>
    <n v="0.19978169025462075"/>
    <n v="12697.63"/>
    <n v="1167.0740000000023"/>
    <s v="Bank Transfer"/>
    <x v="0"/>
  </r>
  <r>
    <s v="FIN-01343"/>
    <x v="365"/>
    <x v="0"/>
    <x v="10"/>
    <s v="Q1"/>
    <x v="3"/>
    <x v="6"/>
    <x v="0"/>
    <x v="0"/>
    <x v="0"/>
    <n v="53"/>
    <n v="168.74"/>
    <n v="0.03"/>
    <n v="105.11"/>
    <x v="1342"/>
    <n v="5570.83"/>
    <x v="1337"/>
    <x v="1342"/>
    <n v="0.16069806449241977"/>
    <n v="8681.8700000000008"/>
    <n v="-6.9465999999993073"/>
    <s v="Digital Wallet"/>
    <x v="1"/>
  </r>
  <r>
    <s v="FIN-01344"/>
    <x v="462"/>
    <x v="1"/>
    <x v="7"/>
    <s v="Q1"/>
    <x v="3"/>
    <x v="6"/>
    <x v="2"/>
    <x v="1"/>
    <x v="5"/>
    <n v="4"/>
    <n v="890.62"/>
    <n v="0.05"/>
    <n v="442.53"/>
    <x v="1343"/>
    <n v="1770.12"/>
    <x v="1338"/>
    <x v="1343"/>
    <n v="4.3587613123442052E-2"/>
    <n v="3650.92"/>
    <n v="-266.56400000000031"/>
    <s v="Digital Wallet"/>
    <x v="1"/>
  </r>
  <r>
    <s v="FIN-01345"/>
    <x v="577"/>
    <x v="0"/>
    <x v="7"/>
    <s v="Q1"/>
    <x v="1"/>
    <x v="3"/>
    <x v="2"/>
    <x v="0"/>
    <x v="0"/>
    <n v="24"/>
    <n v="273.58"/>
    <n v="0"/>
    <n v="156.04"/>
    <x v="1344"/>
    <n v="3744.96"/>
    <x v="1339"/>
    <x v="1344"/>
    <n v="0.26628865414138458"/>
    <n v="6433.09"/>
    <n v="132.82999999999993"/>
    <s v="Credit Card"/>
    <x v="1"/>
  </r>
  <r>
    <s v="FIN-01346"/>
    <x v="754"/>
    <x v="0"/>
    <x v="4"/>
    <s v="Q1"/>
    <x v="1"/>
    <x v="3"/>
    <x v="0"/>
    <x v="0"/>
    <x v="0"/>
    <n v="58"/>
    <n v="143.87"/>
    <n v="0"/>
    <n v="82.94"/>
    <x v="1345"/>
    <n v="4810.5199999999995"/>
    <x v="1340"/>
    <x v="1345"/>
    <n v="0.19007221557776072"/>
    <n v="8426.99"/>
    <n v="-82.529999999998836"/>
    <s v="Invoice"/>
    <x v="0"/>
  </r>
  <r>
    <s v="FIN-01347"/>
    <x v="749"/>
    <x v="0"/>
    <x v="4"/>
    <s v="Q1"/>
    <x v="3"/>
    <x v="7"/>
    <x v="1"/>
    <x v="1"/>
    <x v="3"/>
    <n v="14"/>
    <n v="1457.22"/>
    <n v="0.08"/>
    <n v="687.17"/>
    <x v="1346"/>
    <n v="9620.3799999999992"/>
    <x v="1341"/>
    <x v="1346"/>
    <n v="0.41692931260842891"/>
    <n v="19026.560000000001"/>
    <n v="-257.5663999999997"/>
    <s v="Invoice"/>
    <x v="2"/>
  </r>
  <r>
    <s v="FIN-01348"/>
    <x v="755"/>
    <x v="0"/>
    <x v="10"/>
    <s v="Q1"/>
    <x v="3"/>
    <x v="6"/>
    <x v="3"/>
    <x v="1"/>
    <x v="2"/>
    <n v="62"/>
    <n v="663.71"/>
    <n v="0.15"/>
    <n v="271.47000000000003"/>
    <x v="1347"/>
    <n v="16831.140000000003"/>
    <x v="1342"/>
    <x v="1347"/>
    <n v="0.43590421241164706"/>
    <n v="34085.31"/>
    <n v="892.20700000000215"/>
    <s v="Invoice"/>
    <x v="0"/>
  </r>
  <r>
    <s v="FIN-01349"/>
    <x v="756"/>
    <x v="0"/>
    <x v="1"/>
    <s v="Q3"/>
    <x v="2"/>
    <x v="5"/>
    <x v="1"/>
    <x v="1"/>
    <x v="2"/>
    <n v="13"/>
    <n v="1175.72"/>
    <n v="0.2"/>
    <n v="517.38"/>
    <x v="1348"/>
    <n v="6725.94"/>
    <x v="1343"/>
    <x v="1348"/>
    <n v="0.31808561169718597"/>
    <n v="11313.55"/>
    <n v="913.93800000000192"/>
    <s v="Bank Transfer"/>
    <x v="1"/>
  </r>
  <r>
    <s v="FIN-01350"/>
    <x v="146"/>
    <x v="1"/>
    <x v="9"/>
    <s v="Q4"/>
    <x v="0"/>
    <x v="5"/>
    <x v="2"/>
    <x v="3"/>
    <x v="6"/>
    <n v="7"/>
    <n v="454.13"/>
    <n v="0.12"/>
    <n v="125.41"/>
    <x v="1349"/>
    <n v="877.87"/>
    <x v="1344"/>
    <x v="1349"/>
    <n v="0.26218635261200168"/>
    <n v="3021.7"/>
    <n v="-224.25919999999996"/>
    <s v="Credit Card"/>
    <x v="1"/>
  </r>
  <r>
    <s v="FIN-01351"/>
    <x v="757"/>
    <x v="1"/>
    <x v="2"/>
    <s v="Q2"/>
    <x v="2"/>
    <x v="0"/>
    <x v="0"/>
    <x v="0"/>
    <x v="1"/>
    <n v="43"/>
    <n v="1061.54"/>
    <n v="0.1"/>
    <n v="701.63"/>
    <x v="1350"/>
    <n v="30170.09"/>
    <x v="1345"/>
    <x v="1350"/>
    <n v="0.24106262857642499"/>
    <n v="42848.22"/>
    <n v="-1766.6219999999958"/>
    <s v="Credit Card"/>
    <x v="1"/>
  </r>
  <r>
    <s v="FIN-01352"/>
    <x v="708"/>
    <x v="0"/>
    <x v="2"/>
    <s v="Q2"/>
    <x v="1"/>
    <x v="1"/>
    <x v="2"/>
    <x v="3"/>
    <x v="6"/>
    <n v="26"/>
    <n v="537.76"/>
    <n v="0.05"/>
    <n v="160.28"/>
    <x v="1351"/>
    <n v="4167.28"/>
    <x v="1346"/>
    <x v="1351"/>
    <n v="0.62393711144866026"/>
    <n v="13603.96"/>
    <n v="-321.28799999999865"/>
    <s v="Digital Wallet"/>
    <x v="0"/>
  </r>
  <r>
    <s v="FIN-01353"/>
    <x v="758"/>
    <x v="1"/>
    <x v="6"/>
    <s v="Q3"/>
    <x v="1"/>
    <x v="2"/>
    <x v="0"/>
    <x v="0"/>
    <x v="1"/>
    <n v="19"/>
    <n v="1065.7"/>
    <n v="0.15"/>
    <n v="739.17"/>
    <x v="1352"/>
    <n v="14044.23"/>
    <x v="1347"/>
    <x v="1352"/>
    <n v="0.11110736674770959"/>
    <n v="16119.94"/>
    <n v="1091.1149999999998"/>
    <s v="Bank Transfer"/>
    <x v="0"/>
  </r>
  <r>
    <s v="FIN-01354"/>
    <x v="617"/>
    <x v="1"/>
    <x v="6"/>
    <s v="Q3"/>
    <x v="0"/>
    <x v="0"/>
    <x v="1"/>
    <x v="2"/>
    <x v="8"/>
    <n v="12"/>
    <n v="1670.77"/>
    <n v="0.2"/>
    <n v="584.66999999999996"/>
    <x v="1353"/>
    <n v="7016.0399999999991"/>
    <x v="1348"/>
    <x v="1353"/>
    <n v="0.40240752267916396"/>
    <n v="17110.93"/>
    <n v="-1071.5380000000005"/>
    <s v="Digital Wallet"/>
    <x v="2"/>
  </r>
  <r>
    <s v="FIN-01355"/>
    <x v="142"/>
    <x v="0"/>
    <x v="6"/>
    <s v="Q3"/>
    <x v="2"/>
    <x v="5"/>
    <x v="1"/>
    <x v="3"/>
    <x v="7"/>
    <n v="9"/>
    <n v="246.71"/>
    <n v="0.1"/>
    <n v="66.58"/>
    <x v="1354"/>
    <n v="599.22"/>
    <x v="1349"/>
    <x v="1354"/>
    <n v="3.6040215157397255E-2"/>
    <n v="1919.46"/>
    <n v="78.890999999999849"/>
    <s v="Bank Transfer"/>
    <x v="1"/>
  </r>
  <r>
    <s v="FIN-01356"/>
    <x v="759"/>
    <x v="1"/>
    <x v="3"/>
    <s v="Q3"/>
    <x v="3"/>
    <x v="6"/>
    <x v="2"/>
    <x v="2"/>
    <x v="8"/>
    <n v="26"/>
    <n v="1634.65"/>
    <n v="0.1"/>
    <n v="588.66999999999996"/>
    <x v="1355"/>
    <n v="15305.419999999998"/>
    <x v="1350"/>
    <x v="1355"/>
    <n v="0.50950032169253423"/>
    <n v="34244.410000000003"/>
    <n v="4006.4000000000015"/>
    <s v="Bank Transfer"/>
    <x v="2"/>
  </r>
  <r>
    <s v="FIN-01357"/>
    <x v="448"/>
    <x v="1"/>
    <x v="2"/>
    <s v="Q2"/>
    <x v="0"/>
    <x v="0"/>
    <x v="1"/>
    <x v="2"/>
    <x v="4"/>
    <n v="1"/>
    <n v="2431.62"/>
    <n v="0.1"/>
    <n v="817.83"/>
    <x v="1356"/>
    <n v="817.83"/>
    <x v="1351"/>
    <x v="1356"/>
    <n v="-0.60182192210222896"/>
    <n v="2407.5100000000002"/>
    <n v="-219.05200000000013"/>
    <s v="Invoice"/>
    <x v="1"/>
  </r>
  <r>
    <s v="FIN-01358"/>
    <x v="760"/>
    <x v="2"/>
    <x v="11"/>
    <s v="Q2"/>
    <x v="2"/>
    <x v="0"/>
    <x v="0"/>
    <x v="0"/>
    <x v="1"/>
    <n v="31"/>
    <n v="961.24"/>
    <n v="0.1"/>
    <n v="677.85"/>
    <x v="1357"/>
    <n v="21013.350000000002"/>
    <x v="1352"/>
    <x v="1357"/>
    <n v="0.14904419306663166"/>
    <n v="24770.02"/>
    <n v="2048.5759999999973"/>
    <s v="Bank Transfer"/>
    <x v="0"/>
  </r>
  <r>
    <s v="FIN-01359"/>
    <x v="572"/>
    <x v="2"/>
    <x v="5"/>
    <s v="Q2"/>
    <x v="2"/>
    <x v="0"/>
    <x v="1"/>
    <x v="1"/>
    <x v="2"/>
    <n v="4"/>
    <n v="627.11"/>
    <n v="0.15"/>
    <n v="269.45"/>
    <x v="1358"/>
    <n v="1077.8"/>
    <x v="1353"/>
    <x v="1358"/>
    <n v="-0.48557294104514914"/>
    <n v="2364.3200000000002"/>
    <n v="-232.14600000000019"/>
    <s v="Bank Transfer"/>
    <x v="0"/>
  </r>
  <r>
    <s v="FIN-01360"/>
    <x v="668"/>
    <x v="2"/>
    <x v="6"/>
    <s v="Q3"/>
    <x v="4"/>
    <x v="5"/>
    <x v="0"/>
    <x v="2"/>
    <x v="8"/>
    <n v="21"/>
    <n v="2583.65"/>
    <n v="0.1"/>
    <n v="924.57"/>
    <x v="1359"/>
    <n v="19415.97"/>
    <x v="1354"/>
    <x v="1359"/>
    <n v="0.52542243413684975"/>
    <n v="45549.67"/>
    <n v="3281.3150000000023"/>
    <s v="Digital Wallet"/>
    <x v="0"/>
  </r>
  <r>
    <s v="FIN-01361"/>
    <x v="761"/>
    <x v="2"/>
    <x v="3"/>
    <s v="Q3"/>
    <x v="0"/>
    <x v="0"/>
    <x v="2"/>
    <x v="1"/>
    <x v="2"/>
    <n v="29"/>
    <n v="1158.0999999999999"/>
    <n v="0.05"/>
    <n v="490.31"/>
    <x v="1360"/>
    <n v="14218.99"/>
    <x v="1355"/>
    <x v="1360"/>
    <n v="0.47455333545103517"/>
    <n v="28684.98"/>
    <n v="3220.674999999992"/>
    <s v="Digital Wallet"/>
    <x v="0"/>
  </r>
  <r>
    <s v="FIN-01362"/>
    <x v="550"/>
    <x v="2"/>
    <x v="1"/>
    <s v="Q3"/>
    <x v="1"/>
    <x v="2"/>
    <x v="1"/>
    <x v="0"/>
    <x v="1"/>
    <n v="9"/>
    <n v="980.17"/>
    <n v="0.12"/>
    <n v="672.65"/>
    <x v="1361"/>
    <n v="6053.8499999999995"/>
    <x v="1356"/>
    <x v="1361"/>
    <n v="8.705282313942031E-2"/>
    <n v="7773.17"/>
    <n v="-10.22360000000117"/>
    <s v="Digital Wallet"/>
    <x v="0"/>
  </r>
  <r>
    <s v="FIN-01363"/>
    <x v="672"/>
    <x v="2"/>
    <x v="2"/>
    <s v="Q2"/>
    <x v="3"/>
    <x v="7"/>
    <x v="1"/>
    <x v="0"/>
    <x v="0"/>
    <n v="1"/>
    <n v="293.94"/>
    <n v="0.1"/>
    <n v="177.1"/>
    <x v="1362"/>
    <n v="177.1"/>
    <x v="1357"/>
    <x v="1362"/>
    <n v="-2.2477149531650453"/>
    <n v="279.91000000000003"/>
    <n v="-15.364000000000033"/>
    <s v="Bank Transfer"/>
    <x v="0"/>
  </r>
  <r>
    <s v="FIN-01364"/>
    <x v="486"/>
    <x v="0"/>
    <x v="10"/>
    <s v="Q1"/>
    <x v="3"/>
    <x v="6"/>
    <x v="1"/>
    <x v="3"/>
    <x v="7"/>
    <n v="14"/>
    <n v="270.49"/>
    <n v="0.03"/>
    <n v="69.05"/>
    <x v="1363"/>
    <n v="966.69999999999993"/>
    <x v="1358"/>
    <x v="1363"/>
    <n v="0.55298764784642462"/>
    <n v="4035.61"/>
    <n v="-362.35580000000027"/>
    <s v="Credit Card"/>
    <x v="2"/>
  </r>
  <r>
    <s v="FIN-01365"/>
    <x v="746"/>
    <x v="0"/>
    <x v="0"/>
    <s v="Q4"/>
    <x v="2"/>
    <x v="0"/>
    <x v="0"/>
    <x v="1"/>
    <x v="3"/>
    <n v="31"/>
    <n v="1449.3"/>
    <n v="0.05"/>
    <n v="684.91"/>
    <x v="1364"/>
    <n v="21232.21"/>
    <x v="1359"/>
    <x v="1364"/>
    <n v="0.41511720956091791"/>
    <n v="37932.589999999997"/>
    <n v="4749.2949999999983"/>
    <s v="Bank Transfer"/>
    <x v="1"/>
  </r>
  <r>
    <s v="FIN-01366"/>
    <x v="740"/>
    <x v="0"/>
    <x v="8"/>
    <s v="Q4"/>
    <x v="4"/>
    <x v="0"/>
    <x v="1"/>
    <x v="0"/>
    <x v="1"/>
    <n v="7"/>
    <n v="751.02"/>
    <n v="0"/>
    <n v="493.72"/>
    <x v="1365"/>
    <n v="3456.04"/>
    <x v="1360"/>
    <x v="1365"/>
    <n v="0.21777620531315497"/>
    <n v="5847.19"/>
    <n v="-590.05000000000018"/>
    <s v="Credit Card"/>
    <x v="3"/>
  </r>
  <r>
    <s v="FIN-01367"/>
    <x v="632"/>
    <x v="1"/>
    <x v="1"/>
    <s v="Q3"/>
    <x v="3"/>
    <x v="4"/>
    <x v="0"/>
    <x v="1"/>
    <x v="2"/>
    <n v="10"/>
    <n v="1195.42"/>
    <n v="0.03"/>
    <n v="483.89"/>
    <x v="1366"/>
    <n v="4838.8999999999996"/>
    <x v="1361"/>
    <x v="1366"/>
    <n v="0.32908366588838123"/>
    <n v="11181.1"/>
    <n v="414.47400000000016"/>
    <s v="Bank Transfer"/>
    <x v="1"/>
  </r>
  <r>
    <s v="FIN-01368"/>
    <x v="166"/>
    <x v="0"/>
    <x v="7"/>
    <s v="Q1"/>
    <x v="4"/>
    <x v="0"/>
    <x v="2"/>
    <x v="0"/>
    <x v="1"/>
    <n v="14"/>
    <n v="959.66"/>
    <n v="0.03"/>
    <n v="658.73"/>
    <x v="1367"/>
    <n v="9222.2200000000012"/>
    <x v="1362"/>
    <x v="1367"/>
    <n v="0.20898285742277939"/>
    <n v="14055.72"/>
    <n v="-1023.5372000000007"/>
    <s v="Bank Transfer"/>
    <x v="2"/>
  </r>
  <r>
    <s v="FIN-01369"/>
    <x v="559"/>
    <x v="1"/>
    <x v="2"/>
    <s v="Q2"/>
    <x v="4"/>
    <x v="0"/>
    <x v="2"/>
    <x v="3"/>
    <x v="6"/>
    <n v="9"/>
    <n v="564.69000000000005"/>
    <n v="0.15"/>
    <n v="160.07"/>
    <x v="1368"/>
    <n v="1440.6299999999999"/>
    <x v="1363"/>
    <x v="1368"/>
    <n v="0.45357953933195116"/>
    <n v="4099.3900000000003"/>
    <n v="220.48850000000039"/>
    <s v="Digital Wallet"/>
    <x v="3"/>
  </r>
  <r>
    <s v="FIN-01370"/>
    <x v="762"/>
    <x v="2"/>
    <x v="11"/>
    <s v="Q2"/>
    <x v="4"/>
    <x v="5"/>
    <x v="1"/>
    <x v="0"/>
    <x v="1"/>
    <n v="17"/>
    <n v="727.43"/>
    <n v="0.05"/>
    <n v="490.39"/>
    <x v="1369"/>
    <n v="8336.6299999999992"/>
    <x v="1364"/>
    <x v="1369"/>
    <n v="0.22928207022909311"/>
    <n v="12896.66"/>
    <n v="-1148.665500000001"/>
    <s v="Digital Wallet"/>
    <x v="0"/>
  </r>
  <r>
    <s v="FIN-01371"/>
    <x v="109"/>
    <x v="1"/>
    <x v="6"/>
    <s v="Q3"/>
    <x v="3"/>
    <x v="4"/>
    <x v="2"/>
    <x v="1"/>
    <x v="5"/>
    <n v="29"/>
    <n v="784.16"/>
    <n v="0.12"/>
    <n v="371.03"/>
    <x v="1370"/>
    <n v="10759.869999999999"/>
    <x v="1365"/>
    <x v="1370"/>
    <n v="0.39919237101506383"/>
    <n v="19970.419999999998"/>
    <n v="41.34320000000298"/>
    <s v="Bank Transfer"/>
    <x v="1"/>
  </r>
  <r>
    <s v="FIN-01372"/>
    <x v="763"/>
    <x v="1"/>
    <x v="9"/>
    <s v="Q4"/>
    <x v="1"/>
    <x v="3"/>
    <x v="3"/>
    <x v="0"/>
    <x v="0"/>
    <n v="75"/>
    <n v="312.73"/>
    <n v="0.1"/>
    <n v="188.82"/>
    <x v="1371"/>
    <n v="14161.5"/>
    <x v="1366"/>
    <x v="1371"/>
    <n v="0.26118495305973327"/>
    <n v="22160.27"/>
    <n v="-1050.994999999999"/>
    <s v="Invoice"/>
    <x v="1"/>
  </r>
  <r>
    <s v="FIN-01373"/>
    <x v="671"/>
    <x v="1"/>
    <x v="3"/>
    <s v="Q3"/>
    <x v="3"/>
    <x v="6"/>
    <x v="1"/>
    <x v="3"/>
    <x v="7"/>
    <n v="7"/>
    <n v="132.76"/>
    <n v="0.2"/>
    <n v="35.04"/>
    <x v="1372"/>
    <n v="245.28"/>
    <x v="1367"/>
    <x v="1372"/>
    <n v="-1.1868409159385356"/>
    <n v="829.54"/>
    <n v="-86.083999999999946"/>
    <s v="Bank Transfer"/>
    <x v="2"/>
  </r>
  <r>
    <s v="FIN-01374"/>
    <x v="562"/>
    <x v="2"/>
    <x v="6"/>
    <s v="Q3"/>
    <x v="1"/>
    <x v="3"/>
    <x v="2"/>
    <x v="2"/>
    <x v="8"/>
    <n v="14"/>
    <n v="2794.56"/>
    <n v="0.1"/>
    <n v="1077.94"/>
    <x v="1373"/>
    <n v="15091.16"/>
    <x v="1368"/>
    <x v="1373"/>
    <n v="0.48616722921085681"/>
    <n v="32289.89"/>
    <n v="2921.5659999999989"/>
    <s v="Bank Transfer"/>
    <x v="0"/>
  </r>
  <r>
    <s v="FIN-01375"/>
    <x v="529"/>
    <x v="2"/>
    <x v="3"/>
    <s v="Q3"/>
    <x v="2"/>
    <x v="5"/>
    <x v="1"/>
    <x v="0"/>
    <x v="1"/>
    <n v="2"/>
    <n v="587.19000000000005"/>
    <n v="0.15"/>
    <n v="406.29"/>
    <x v="1374"/>
    <n v="812.58"/>
    <x v="1369"/>
    <x v="1374"/>
    <n v="-0.85425501115482216"/>
    <n v="1067.78"/>
    <n v="-69.556999999999903"/>
    <s v="Digital Wallet"/>
    <x v="2"/>
  </r>
  <r>
    <s v="FIN-01376"/>
    <x v="516"/>
    <x v="1"/>
    <x v="3"/>
    <s v="Q3"/>
    <x v="0"/>
    <x v="0"/>
    <x v="2"/>
    <x v="2"/>
    <x v="8"/>
    <n v="18"/>
    <n v="2198.98"/>
    <n v="0.05"/>
    <n v="822.76"/>
    <x v="1375"/>
    <n v="14809.68"/>
    <x v="1370"/>
    <x v="1375"/>
    <n v="0.56639572233357094"/>
    <n v="39127.74"/>
    <n v="-1525.1820000000007"/>
    <s v="Bank Transfer"/>
    <x v="2"/>
  </r>
  <r>
    <s v="FIN-01377"/>
    <x v="677"/>
    <x v="2"/>
    <x v="1"/>
    <s v="Q3"/>
    <x v="2"/>
    <x v="0"/>
    <x v="2"/>
    <x v="2"/>
    <x v="4"/>
    <n v="24"/>
    <n v="1231.17"/>
    <n v="0"/>
    <n v="427.31"/>
    <x v="1376"/>
    <n v="10255.44"/>
    <x v="1371"/>
    <x v="1376"/>
    <n v="0.59064886787906357"/>
    <n v="30690.52"/>
    <n v="-1142.4399999999987"/>
    <s v="Invoice"/>
    <x v="3"/>
  </r>
  <r>
    <s v="FIN-01378"/>
    <x v="465"/>
    <x v="1"/>
    <x v="1"/>
    <s v="Q3"/>
    <x v="1"/>
    <x v="1"/>
    <x v="2"/>
    <x v="2"/>
    <x v="8"/>
    <n v="26"/>
    <n v="1020.19"/>
    <n v="0.05"/>
    <n v="366.22"/>
    <x v="1377"/>
    <n v="9521.7200000000012"/>
    <x v="1372"/>
    <x v="1377"/>
    <n v="0.53388138027635001"/>
    <n v="23695.4"/>
    <n v="1503.2929999999978"/>
    <s v="Credit Card"/>
    <x v="3"/>
  </r>
  <r>
    <s v="FIN-01379"/>
    <x v="145"/>
    <x v="2"/>
    <x v="1"/>
    <s v="Q3"/>
    <x v="0"/>
    <x v="5"/>
    <x v="1"/>
    <x v="2"/>
    <x v="4"/>
    <n v="11"/>
    <n v="1378.23"/>
    <n v="0.05"/>
    <n v="450.39"/>
    <x v="1378"/>
    <n v="4954.29"/>
    <x v="1373"/>
    <x v="1378"/>
    <n v="0.51071006509389161"/>
    <n v="14991.94"/>
    <n v="-589.4364999999998"/>
    <s v="Digital Wallet"/>
    <x v="1"/>
  </r>
  <r>
    <s v="FIN-01380"/>
    <x v="37"/>
    <x v="1"/>
    <x v="1"/>
    <s v="Q3"/>
    <x v="1"/>
    <x v="2"/>
    <x v="2"/>
    <x v="3"/>
    <x v="7"/>
    <n v="4"/>
    <n v="301.20999999999998"/>
    <n v="0.08"/>
    <n v="70.790000000000006"/>
    <x v="1379"/>
    <n v="283.16000000000003"/>
    <x v="1374"/>
    <x v="1379"/>
    <n v="-5.0843121150490153E-2"/>
    <n v="1042.9100000000001"/>
    <n v="65.542799999999943"/>
    <s v="Digital Wallet"/>
    <x v="2"/>
  </r>
  <r>
    <s v="FIN-01381"/>
    <x v="28"/>
    <x v="0"/>
    <x v="8"/>
    <s v="Q4"/>
    <x v="0"/>
    <x v="0"/>
    <x v="2"/>
    <x v="3"/>
    <x v="6"/>
    <n v="24"/>
    <n v="311.18"/>
    <n v="0"/>
    <n v="87.25"/>
    <x v="1380"/>
    <n v="2094"/>
    <x v="1375"/>
    <x v="1380"/>
    <n v="0.4911492812305846"/>
    <n v="7596.61"/>
    <n v="-128.28999999999996"/>
    <s v="Digital Wallet"/>
    <x v="2"/>
  </r>
  <r>
    <s v="FIN-01382"/>
    <x v="732"/>
    <x v="0"/>
    <x v="3"/>
    <s v="Q3"/>
    <x v="3"/>
    <x v="6"/>
    <x v="2"/>
    <x v="3"/>
    <x v="7"/>
    <n v="19"/>
    <n v="109.08"/>
    <n v="0.08"/>
    <n v="26.52"/>
    <x v="1381"/>
    <n v="503.88"/>
    <x v="1376"/>
    <x v="1381"/>
    <n v="0.11768303069818807"/>
    <n v="2086.65"/>
    <n v="-179.93160000000012"/>
    <s v="Bank Transfer"/>
    <x v="0"/>
  </r>
  <r>
    <s v="FIN-01383"/>
    <x v="487"/>
    <x v="0"/>
    <x v="3"/>
    <s v="Q3"/>
    <x v="4"/>
    <x v="0"/>
    <x v="2"/>
    <x v="3"/>
    <x v="6"/>
    <n v="13"/>
    <n v="457.17"/>
    <n v="0.1"/>
    <n v="138.51"/>
    <x v="1382"/>
    <n v="1800.6299999999999"/>
    <x v="1377"/>
    <x v="1382"/>
    <n v="0.42225385495941303"/>
    <n v="5316.99"/>
    <n v="31.899000000000342"/>
    <s v="Digital Wallet"/>
    <x v="1"/>
  </r>
  <r>
    <s v="FIN-01384"/>
    <x v="36"/>
    <x v="2"/>
    <x v="2"/>
    <s v="Q2"/>
    <x v="4"/>
    <x v="5"/>
    <x v="1"/>
    <x v="1"/>
    <x v="5"/>
    <n v="11"/>
    <n v="761.98"/>
    <n v="0.05"/>
    <n v="362.42"/>
    <x v="1383"/>
    <n v="3986.6200000000003"/>
    <x v="671"/>
    <x v="1383"/>
    <n v="0.31093646607660647"/>
    <n v="8392.83"/>
    <n v="-430.13900000000012"/>
    <s v="Invoice"/>
    <x v="0"/>
  </r>
  <r>
    <s v="FIN-01385"/>
    <x v="660"/>
    <x v="1"/>
    <x v="2"/>
    <s v="Q2"/>
    <x v="4"/>
    <x v="0"/>
    <x v="1"/>
    <x v="1"/>
    <x v="2"/>
    <n v="12"/>
    <n v="1089.52"/>
    <n v="0.08"/>
    <n v="450.91"/>
    <x v="1384"/>
    <n v="5410.92"/>
    <x v="1378"/>
    <x v="1384"/>
    <n v="0.37687457899290322"/>
    <n v="12210.29"/>
    <n v="-181.98919999999998"/>
    <s v="Digital Wallet"/>
    <x v="3"/>
  </r>
  <r>
    <s v="FIN-01386"/>
    <x v="30"/>
    <x v="1"/>
    <x v="0"/>
    <s v="Q4"/>
    <x v="3"/>
    <x v="7"/>
    <x v="0"/>
    <x v="1"/>
    <x v="3"/>
    <n v="43"/>
    <n v="1094.6099999999999"/>
    <n v="0.08"/>
    <n v="491.81"/>
    <x v="1385"/>
    <n v="21147.83"/>
    <x v="1379"/>
    <x v="1385"/>
    <n v="0.44764020601397247"/>
    <n v="46031.01"/>
    <n v="-2728.238400000002"/>
    <s v="Digital Wallet"/>
    <x v="1"/>
  </r>
  <r>
    <s v="FIN-01387"/>
    <x v="472"/>
    <x v="0"/>
    <x v="1"/>
    <s v="Q3"/>
    <x v="3"/>
    <x v="4"/>
    <x v="2"/>
    <x v="2"/>
    <x v="4"/>
    <n v="9"/>
    <n v="2165.52"/>
    <n v="0.08"/>
    <n v="697.3"/>
    <x v="1386"/>
    <n v="6275.7"/>
    <x v="1380"/>
    <x v="1386"/>
    <n v="0.4883100228919367"/>
    <n v="15924.19"/>
    <n v="2006.3155999999999"/>
    <s v="Invoice"/>
    <x v="0"/>
  </r>
  <r>
    <s v="FIN-01388"/>
    <x v="278"/>
    <x v="0"/>
    <x v="7"/>
    <s v="Q1"/>
    <x v="4"/>
    <x v="5"/>
    <x v="1"/>
    <x v="0"/>
    <x v="1"/>
    <n v="13"/>
    <n v="579.47"/>
    <n v="0.2"/>
    <n v="407.04"/>
    <x v="1387"/>
    <n v="5291.52"/>
    <x v="1381"/>
    <x v="1387"/>
    <n v="-2.0486558672314484E-2"/>
    <n v="6695.99"/>
    <n v="-669.50199999999859"/>
    <s v="Digital Wallet"/>
    <x v="0"/>
  </r>
  <r>
    <s v="FIN-01389"/>
    <x v="293"/>
    <x v="2"/>
    <x v="5"/>
    <s v="Q2"/>
    <x v="1"/>
    <x v="1"/>
    <x v="1"/>
    <x v="3"/>
    <x v="6"/>
    <n v="2"/>
    <n v="394.49"/>
    <n v="0.1"/>
    <n v="117.28"/>
    <x v="1388"/>
    <n v="234.56"/>
    <x v="1382"/>
    <x v="1388"/>
    <n v="-0.97436352421269679"/>
    <n v="655.42"/>
    <n v="54.662000000000035"/>
    <s v="Invoice"/>
    <x v="0"/>
  </r>
  <r>
    <s v="FIN-01390"/>
    <x v="621"/>
    <x v="0"/>
    <x v="5"/>
    <s v="Q2"/>
    <x v="4"/>
    <x v="5"/>
    <x v="2"/>
    <x v="0"/>
    <x v="1"/>
    <n v="5"/>
    <n v="644.80999999999995"/>
    <n v="0.12"/>
    <n v="455.59"/>
    <x v="1389"/>
    <n v="2277.9499999999998"/>
    <x v="1383"/>
    <x v="1389"/>
    <n v="-0.27194973572200976"/>
    <n v="2919.4"/>
    <n v="-82.236000000000331"/>
    <s v="Invoice"/>
    <x v="1"/>
  </r>
  <r>
    <s v="FIN-01391"/>
    <x v="329"/>
    <x v="1"/>
    <x v="9"/>
    <s v="Q4"/>
    <x v="2"/>
    <x v="5"/>
    <x v="2"/>
    <x v="0"/>
    <x v="1"/>
    <n v="27"/>
    <n v="1082.04"/>
    <n v="0.05"/>
    <n v="771.2"/>
    <x v="1390"/>
    <n v="20822.400000000001"/>
    <x v="1384"/>
    <x v="1390"/>
    <n v="0.20160158095714509"/>
    <n v="29388.47"/>
    <n v="-1634.1440000000039"/>
    <s v="Invoice"/>
    <x v="3"/>
  </r>
  <r>
    <s v="FIN-01392"/>
    <x v="296"/>
    <x v="2"/>
    <x v="10"/>
    <s v="Q1"/>
    <x v="0"/>
    <x v="5"/>
    <x v="2"/>
    <x v="3"/>
    <x v="6"/>
    <n v="10"/>
    <n v="588.84"/>
    <n v="0.12"/>
    <n v="182.36"/>
    <x v="1391"/>
    <n v="1823.6000000000001"/>
    <x v="1385"/>
    <x v="1391"/>
    <n v="0.45389548634912402"/>
    <n v="5279.19"/>
    <n v="-97.397999999999229"/>
    <s v="Invoice"/>
    <x v="0"/>
  </r>
  <r>
    <s v="FIN-01393"/>
    <x v="530"/>
    <x v="2"/>
    <x v="5"/>
    <s v="Q2"/>
    <x v="2"/>
    <x v="5"/>
    <x v="1"/>
    <x v="0"/>
    <x v="0"/>
    <n v="11"/>
    <n v="164.91"/>
    <n v="0.08"/>
    <n v="95.95"/>
    <x v="1392"/>
    <n v="1055.45"/>
    <x v="1386"/>
    <x v="1392"/>
    <n v="-0.18771815408716169"/>
    <n v="1758.43"/>
    <n v="-89.54079999999999"/>
    <s v="Bank Transfer"/>
    <x v="2"/>
  </r>
  <r>
    <s v="FIN-01394"/>
    <x v="240"/>
    <x v="0"/>
    <x v="8"/>
    <s v="Q4"/>
    <x v="1"/>
    <x v="1"/>
    <x v="0"/>
    <x v="2"/>
    <x v="4"/>
    <n v="14"/>
    <n v="1773.11"/>
    <n v="0.2"/>
    <n v="616.30999999999995"/>
    <x v="1393"/>
    <n v="8628.34"/>
    <x v="1387"/>
    <x v="1393"/>
    <n v="0.34783526040202156"/>
    <n v="19599.28"/>
    <n v="259.55199999999968"/>
    <s v="Credit Card"/>
    <x v="3"/>
  </r>
  <r>
    <s v="FIN-01395"/>
    <x v="437"/>
    <x v="1"/>
    <x v="11"/>
    <s v="Q2"/>
    <x v="3"/>
    <x v="7"/>
    <x v="2"/>
    <x v="2"/>
    <x v="8"/>
    <n v="23"/>
    <n v="1266.1600000000001"/>
    <n v="0.1"/>
    <n v="451.05"/>
    <x v="1394"/>
    <n v="10374.15"/>
    <x v="1388"/>
    <x v="1394"/>
    <n v="0.52128028938501414"/>
    <n v="28098.82"/>
    <n v="-1889.3079999999973"/>
    <s v="Bank Transfer"/>
    <x v="2"/>
  </r>
  <r>
    <s v="FIN-01396"/>
    <x v="764"/>
    <x v="1"/>
    <x v="2"/>
    <s v="Q2"/>
    <x v="0"/>
    <x v="0"/>
    <x v="1"/>
    <x v="2"/>
    <x v="8"/>
    <n v="10"/>
    <n v="1976.7"/>
    <n v="0.08"/>
    <n v="674.39"/>
    <x v="1395"/>
    <n v="6743.9"/>
    <x v="1389"/>
    <x v="1395"/>
    <n v="0.5003733715173071"/>
    <n v="16978.61"/>
    <n v="1207.0299999999988"/>
    <s v="Credit Card"/>
    <x v="3"/>
  </r>
  <r>
    <s v="FIN-01397"/>
    <x v="739"/>
    <x v="1"/>
    <x v="2"/>
    <s v="Q2"/>
    <x v="2"/>
    <x v="0"/>
    <x v="1"/>
    <x v="1"/>
    <x v="3"/>
    <n v="15"/>
    <n v="1313.69"/>
    <n v="0.05"/>
    <n v="596.57000000000005"/>
    <x v="1396"/>
    <n v="8948.5500000000011"/>
    <x v="1390"/>
    <x v="1396"/>
    <n v="0.45198532111169915"/>
    <n v="19650"/>
    <n v="-929.91749999999956"/>
    <s v="Digital Wallet"/>
    <x v="0"/>
  </r>
  <r>
    <s v="FIN-01398"/>
    <x v="675"/>
    <x v="0"/>
    <x v="1"/>
    <s v="Q3"/>
    <x v="2"/>
    <x v="5"/>
    <x v="3"/>
    <x v="3"/>
    <x v="6"/>
    <n v="39"/>
    <n v="665.21"/>
    <n v="0.15"/>
    <n v="185.44"/>
    <x v="1397"/>
    <n v="7232.16"/>
    <x v="1391"/>
    <x v="1397"/>
    <n v="0.59514707055731253"/>
    <n v="20984.47"/>
    <n v="1067.2415000000001"/>
    <s v="Invoice"/>
    <x v="3"/>
  </r>
  <r>
    <s v="FIN-01399"/>
    <x v="275"/>
    <x v="0"/>
    <x v="7"/>
    <s v="Q1"/>
    <x v="3"/>
    <x v="7"/>
    <x v="1"/>
    <x v="0"/>
    <x v="1"/>
    <n v="7"/>
    <n v="481.24"/>
    <n v="0.05"/>
    <n v="322.69"/>
    <x v="1398"/>
    <n v="2258.83"/>
    <x v="1392"/>
    <x v="1398"/>
    <n v="-1.6618722435712708E-2"/>
    <n v="2937.24"/>
    <n v="263.00600000000031"/>
    <s v="Bank Transfer"/>
    <x v="0"/>
  </r>
  <r>
    <s v="FIN-01400"/>
    <x v="619"/>
    <x v="1"/>
    <x v="3"/>
    <s v="Q3"/>
    <x v="4"/>
    <x v="5"/>
    <x v="2"/>
    <x v="0"/>
    <x v="1"/>
    <n v="23"/>
    <n v="714.28"/>
    <n v="0"/>
    <n v="474.13"/>
    <x v="1399"/>
    <n v="10904.99"/>
    <x v="1393"/>
    <x v="1399"/>
    <n v="0.26771075038165515"/>
    <n v="17273.02"/>
    <n v="-844.58000000000175"/>
    <s v="Digital Wallet"/>
    <x v="1"/>
  </r>
  <r>
    <s v="FIN-01401"/>
    <x v="765"/>
    <x v="0"/>
    <x v="9"/>
    <s v="Q4"/>
    <x v="3"/>
    <x v="4"/>
    <x v="0"/>
    <x v="1"/>
    <x v="5"/>
    <n v="49"/>
    <n v="774.88"/>
    <n v="0.05"/>
    <n v="390.75"/>
    <x v="1400"/>
    <n v="19146.75"/>
    <x v="1394"/>
    <x v="1400"/>
    <n v="0.41685769909863601"/>
    <n v="39190.25"/>
    <n v="-3119.5859999999957"/>
    <s v="Digital Wallet"/>
    <x v="3"/>
  </r>
  <r>
    <s v="FIN-01402"/>
    <x v="509"/>
    <x v="2"/>
    <x v="3"/>
    <s v="Q3"/>
    <x v="0"/>
    <x v="0"/>
    <x v="3"/>
    <x v="1"/>
    <x v="5"/>
    <n v="74"/>
    <n v="697.6"/>
    <n v="0.08"/>
    <n v="342.56"/>
    <x v="1401"/>
    <n v="25349.439999999999"/>
    <x v="1395"/>
    <x v="1401"/>
    <n v="0.40748379200401041"/>
    <n v="43940.05"/>
    <n v="3552.5579999999973"/>
    <s v="Credit Card"/>
    <x v="1"/>
  </r>
  <r>
    <s v="FIN-01403"/>
    <x v="539"/>
    <x v="2"/>
    <x v="2"/>
    <s v="Q2"/>
    <x v="2"/>
    <x v="0"/>
    <x v="1"/>
    <x v="2"/>
    <x v="4"/>
    <n v="18"/>
    <n v="1575.75"/>
    <n v="0.1"/>
    <n v="515.5"/>
    <x v="1402"/>
    <n v="9279"/>
    <x v="1396"/>
    <x v="1402"/>
    <n v="0.56586732165557063"/>
    <n v="23573.86"/>
    <n v="1953.2900000000009"/>
    <s v="Invoice"/>
    <x v="3"/>
  </r>
  <r>
    <s v="FIN-01404"/>
    <x v="766"/>
    <x v="2"/>
    <x v="7"/>
    <s v="Q1"/>
    <x v="4"/>
    <x v="0"/>
    <x v="1"/>
    <x v="0"/>
    <x v="0"/>
    <n v="1"/>
    <n v="121.86"/>
    <n v="0.03"/>
    <n v="73.33"/>
    <x v="1403"/>
    <n v="73.33"/>
    <x v="1397"/>
    <x v="1403"/>
    <n v="-8.9172449033113885"/>
    <n v="110.13"/>
    <n v="8.0742000000000047"/>
    <s v="Credit Card"/>
    <x v="0"/>
  </r>
  <r>
    <s v="FIN-01405"/>
    <x v="31"/>
    <x v="1"/>
    <x v="1"/>
    <s v="Q3"/>
    <x v="4"/>
    <x v="5"/>
    <x v="2"/>
    <x v="3"/>
    <x v="6"/>
    <n v="6"/>
    <n v="580.33000000000004"/>
    <n v="0.1"/>
    <n v="161.08000000000001"/>
    <x v="1404"/>
    <n v="966.48"/>
    <x v="1398"/>
    <x v="1404"/>
    <n v="0.3057462197434283"/>
    <n v="3459.31"/>
    <n v="-325.52799999999934"/>
    <s v="Credit Card"/>
    <x v="1"/>
  </r>
  <r>
    <s v="FIN-01406"/>
    <x v="444"/>
    <x v="0"/>
    <x v="10"/>
    <s v="Q1"/>
    <x v="4"/>
    <x v="5"/>
    <x v="2"/>
    <x v="2"/>
    <x v="8"/>
    <n v="26"/>
    <n v="1373.33"/>
    <n v="0"/>
    <n v="493.26"/>
    <x v="1405"/>
    <n v="12824.76"/>
    <x v="1399"/>
    <x v="1405"/>
    <n v="0.5780497600162211"/>
    <n v="31902.12"/>
    <n v="3804.4600000000028"/>
    <s v="Bank Transfer"/>
    <x v="2"/>
  </r>
  <r>
    <s v="FIN-01407"/>
    <x v="767"/>
    <x v="2"/>
    <x v="4"/>
    <s v="Q1"/>
    <x v="1"/>
    <x v="1"/>
    <x v="0"/>
    <x v="3"/>
    <x v="6"/>
    <n v="21"/>
    <n v="355.74"/>
    <n v="0.05"/>
    <n v="109.83"/>
    <x v="1406"/>
    <n v="2306.4299999999998"/>
    <x v="1400"/>
    <x v="1406"/>
    <n v="0.36385208819541409"/>
    <n v="6324.86"/>
    <n v="772.15300000000025"/>
    <s v="Invoice"/>
    <x v="1"/>
  </r>
  <r>
    <s v="FIN-01408"/>
    <x v="502"/>
    <x v="2"/>
    <x v="1"/>
    <s v="Q3"/>
    <x v="1"/>
    <x v="1"/>
    <x v="0"/>
    <x v="1"/>
    <x v="3"/>
    <n v="18"/>
    <n v="1117.95"/>
    <n v="0.2"/>
    <n v="550.46"/>
    <x v="1407"/>
    <n v="9908.2800000000007"/>
    <x v="1401"/>
    <x v="1407"/>
    <n v="0.26841913025329112"/>
    <n v="14368.03"/>
    <n v="1730.4500000000025"/>
    <s v="Invoice"/>
    <x v="0"/>
  </r>
  <r>
    <s v="FIN-01409"/>
    <x v="335"/>
    <x v="2"/>
    <x v="11"/>
    <s v="Q2"/>
    <x v="3"/>
    <x v="6"/>
    <x v="0"/>
    <x v="3"/>
    <x v="6"/>
    <n v="38"/>
    <n v="624.26"/>
    <n v="0.1"/>
    <n v="187.74"/>
    <x v="1408"/>
    <n v="7134.1200000000008"/>
    <x v="1402"/>
    <x v="1408"/>
    <n v="0.59459321474052174"/>
    <n v="20122.259999999998"/>
    <n v="1227.4320000000043"/>
    <s v="Credit Card"/>
    <x v="3"/>
  </r>
  <r>
    <s v="FIN-01410"/>
    <x v="223"/>
    <x v="2"/>
    <x v="2"/>
    <s v="Q2"/>
    <x v="1"/>
    <x v="3"/>
    <x v="3"/>
    <x v="1"/>
    <x v="2"/>
    <n v="81"/>
    <n v="751.83"/>
    <n v="0.05"/>
    <n v="346.37"/>
    <x v="1409"/>
    <n v="28055.97"/>
    <x v="1403"/>
    <x v="1409"/>
    <n v="0.46783191010901126"/>
    <n v="61860.75"/>
    <n v="-4007.4314999999988"/>
    <s v="Digital Wallet"/>
    <x v="3"/>
  </r>
  <r>
    <s v="FIN-01411"/>
    <x v="768"/>
    <x v="1"/>
    <x v="9"/>
    <s v="Q4"/>
    <x v="1"/>
    <x v="3"/>
    <x v="1"/>
    <x v="2"/>
    <x v="4"/>
    <n v="11"/>
    <n v="3046.13"/>
    <n v="0.08"/>
    <n v="1004.97"/>
    <x v="1410"/>
    <n v="11054.67"/>
    <x v="1404"/>
    <x v="1410"/>
    <n v="0.58863439100444026"/>
    <n v="29012.16"/>
    <n v="1814.6756000000023"/>
    <s v="Bank Transfer"/>
    <x v="2"/>
  </r>
  <r>
    <s v="FIN-01412"/>
    <x v="13"/>
    <x v="0"/>
    <x v="2"/>
    <s v="Q2"/>
    <x v="4"/>
    <x v="0"/>
    <x v="2"/>
    <x v="1"/>
    <x v="3"/>
    <n v="5"/>
    <n v="869.81"/>
    <n v="0"/>
    <n v="387.83"/>
    <x v="1411"/>
    <n v="1939.1499999999999"/>
    <x v="1405"/>
    <x v="1411"/>
    <n v="0.11067244570653356"/>
    <n v="4835.46"/>
    <n v="-486.41000000000076"/>
    <s v="Credit Card"/>
    <x v="0"/>
  </r>
  <r>
    <s v="FIN-01413"/>
    <x v="256"/>
    <x v="1"/>
    <x v="9"/>
    <s v="Q4"/>
    <x v="1"/>
    <x v="2"/>
    <x v="0"/>
    <x v="1"/>
    <x v="5"/>
    <n v="12"/>
    <n v="849.8"/>
    <n v="0.08"/>
    <n v="385.85"/>
    <x v="1412"/>
    <n v="4630.2000000000007"/>
    <x v="1406"/>
    <x v="1412"/>
    <n v="0.14593928324141045"/>
    <n v="8911.98"/>
    <n v="469.8119999999999"/>
    <s v="Credit Card"/>
    <x v="3"/>
  </r>
  <r>
    <s v="FIN-01414"/>
    <x v="550"/>
    <x v="2"/>
    <x v="1"/>
    <s v="Q3"/>
    <x v="4"/>
    <x v="0"/>
    <x v="1"/>
    <x v="2"/>
    <x v="8"/>
    <n v="11"/>
    <n v="1238.5899999999999"/>
    <n v="0.12"/>
    <n v="490.51"/>
    <x v="1413"/>
    <n v="5395.61"/>
    <x v="1407"/>
    <x v="1413"/>
    <n v="0.43760864043017728"/>
    <n v="10844.38"/>
    <n v="1145.1712000000007"/>
    <s v="Bank Transfer"/>
    <x v="0"/>
  </r>
  <r>
    <s v="FIN-01415"/>
    <x v="708"/>
    <x v="0"/>
    <x v="2"/>
    <s v="Q2"/>
    <x v="3"/>
    <x v="4"/>
    <x v="1"/>
    <x v="0"/>
    <x v="1"/>
    <n v="1"/>
    <n v="568.16"/>
    <n v="0.05"/>
    <n v="385.99"/>
    <x v="1414"/>
    <n v="385.99"/>
    <x v="1408"/>
    <x v="1414"/>
    <n v="-0.74463457291496848"/>
    <n v="523.65"/>
    <n v="16.101999999999975"/>
    <s v="Digital Wallet"/>
    <x v="3"/>
  </r>
  <r>
    <s v="FIN-01416"/>
    <x v="406"/>
    <x v="0"/>
    <x v="9"/>
    <s v="Q4"/>
    <x v="2"/>
    <x v="5"/>
    <x v="0"/>
    <x v="0"/>
    <x v="0"/>
    <n v="8"/>
    <n v="268.01"/>
    <n v="0.1"/>
    <n v="165.38"/>
    <x v="1415"/>
    <n v="1323.04"/>
    <x v="1409"/>
    <x v="1415"/>
    <n v="-0.23867683212483778"/>
    <n v="1832.37"/>
    <n v="97.302000000000135"/>
    <s v="Invoice"/>
    <x v="1"/>
  </r>
  <r>
    <s v="FIN-01417"/>
    <x v="405"/>
    <x v="2"/>
    <x v="6"/>
    <s v="Q3"/>
    <x v="0"/>
    <x v="5"/>
    <x v="2"/>
    <x v="3"/>
    <x v="7"/>
    <n v="17"/>
    <n v="102.94"/>
    <n v="0"/>
    <n v="25.94"/>
    <x v="1416"/>
    <n v="440.98"/>
    <x v="1410"/>
    <x v="1416"/>
    <n v="-0.17974491137041562"/>
    <n v="1797.8"/>
    <n v="-47.819999999999936"/>
    <s v="Digital Wallet"/>
    <x v="3"/>
  </r>
  <r>
    <s v="FIN-01418"/>
    <x v="318"/>
    <x v="0"/>
    <x v="9"/>
    <s v="Q4"/>
    <x v="2"/>
    <x v="0"/>
    <x v="2"/>
    <x v="2"/>
    <x v="4"/>
    <n v="17"/>
    <n v="3012.45"/>
    <n v="0.08"/>
    <n v="1002.78"/>
    <x v="1417"/>
    <n v="17047.259999999998"/>
    <x v="1411"/>
    <x v="1417"/>
    <n v="0.56735812363346838"/>
    <n v="45952.99"/>
    <n v="1161.7279999999955"/>
    <s v="Bank Transfer"/>
    <x v="0"/>
  </r>
  <r>
    <s v="FIN-01419"/>
    <x v="663"/>
    <x v="2"/>
    <x v="5"/>
    <s v="Q2"/>
    <x v="1"/>
    <x v="1"/>
    <x v="1"/>
    <x v="0"/>
    <x v="1"/>
    <n v="16"/>
    <n v="570.24"/>
    <n v="0.08"/>
    <n v="421.55"/>
    <x v="1418"/>
    <n v="6744.8"/>
    <x v="1412"/>
    <x v="1418"/>
    <n v="0.12906855770872983"/>
    <n v="8109.26"/>
    <n v="284.67280000000028"/>
    <s v="Bank Transfer"/>
    <x v="0"/>
  </r>
  <r>
    <s v="FIN-01420"/>
    <x v="372"/>
    <x v="1"/>
    <x v="10"/>
    <s v="Q1"/>
    <x v="3"/>
    <x v="6"/>
    <x v="2"/>
    <x v="0"/>
    <x v="0"/>
    <n v="14"/>
    <n v="125.56"/>
    <n v="0.1"/>
    <n v="76.56"/>
    <x v="1419"/>
    <n v="1071.8400000000001"/>
    <x v="1413"/>
    <x v="1419"/>
    <n v="-0.12577557305177559"/>
    <n v="1500.74"/>
    <n v="81.316000000000258"/>
    <s v="Credit Card"/>
    <x v="1"/>
  </r>
  <r>
    <s v="FIN-01421"/>
    <x v="483"/>
    <x v="2"/>
    <x v="5"/>
    <s v="Q2"/>
    <x v="3"/>
    <x v="7"/>
    <x v="1"/>
    <x v="2"/>
    <x v="8"/>
    <n v="13"/>
    <n v="2339.16"/>
    <n v="0.05"/>
    <n v="857.08"/>
    <x v="1420"/>
    <n v="11142.04"/>
    <x v="1414"/>
    <x v="1420"/>
    <n v="0.53632928059645335"/>
    <n v="31054.33"/>
    <n v="-2165.7040000000052"/>
    <s v="Digital Wallet"/>
    <x v="0"/>
  </r>
  <r>
    <s v="FIN-01422"/>
    <x v="769"/>
    <x v="0"/>
    <x v="3"/>
    <s v="Q3"/>
    <x v="2"/>
    <x v="0"/>
    <x v="1"/>
    <x v="3"/>
    <x v="6"/>
    <n v="9"/>
    <n v="400.85"/>
    <n v="0.1"/>
    <n v="108.51"/>
    <x v="1421"/>
    <n v="976.59"/>
    <x v="1415"/>
    <x v="1421"/>
    <n v="0.35219756782269773"/>
    <n v="3121.93"/>
    <n v="124.95500000000038"/>
    <s v="Bank Transfer"/>
    <x v="0"/>
  </r>
  <r>
    <s v="FIN-01423"/>
    <x v="649"/>
    <x v="1"/>
    <x v="11"/>
    <s v="Q2"/>
    <x v="4"/>
    <x v="0"/>
    <x v="1"/>
    <x v="0"/>
    <x v="0"/>
    <n v="3"/>
    <n v="132.85"/>
    <n v="0.03"/>
    <n v="73.83"/>
    <x v="1422"/>
    <n v="221.49"/>
    <x v="1416"/>
    <x v="1422"/>
    <n v="-2.3462797486248483"/>
    <n v="356.24"/>
    <n v="30.35349999999994"/>
    <s v="Credit Card"/>
    <x v="1"/>
  </r>
  <r>
    <s v="FIN-01424"/>
    <x v="770"/>
    <x v="1"/>
    <x v="0"/>
    <s v="Q4"/>
    <x v="1"/>
    <x v="1"/>
    <x v="3"/>
    <x v="1"/>
    <x v="5"/>
    <n v="31"/>
    <n v="523.49"/>
    <n v="0.15"/>
    <n v="252.59"/>
    <x v="1423"/>
    <n v="7830.29"/>
    <x v="1417"/>
    <x v="1423"/>
    <n v="0.21811076535192589"/>
    <n v="15420.88"/>
    <n v="-1626.9184999999998"/>
    <s v="Invoice"/>
    <x v="2"/>
  </r>
  <r>
    <s v="FIN-01425"/>
    <x v="771"/>
    <x v="1"/>
    <x v="11"/>
    <s v="Q2"/>
    <x v="1"/>
    <x v="3"/>
    <x v="2"/>
    <x v="2"/>
    <x v="4"/>
    <n v="12"/>
    <n v="2095.77"/>
    <n v="0.12"/>
    <n v="697.78"/>
    <x v="1424"/>
    <n v="8373.36"/>
    <x v="1418"/>
    <x v="1424"/>
    <n v="0.492220784260822"/>
    <n v="19701.740000000002"/>
    <n v="2429.5911999999953"/>
    <s v="Digital Wallet"/>
    <x v="0"/>
  </r>
  <r>
    <s v="FIN-01426"/>
    <x v="377"/>
    <x v="2"/>
    <x v="1"/>
    <s v="Q3"/>
    <x v="1"/>
    <x v="2"/>
    <x v="2"/>
    <x v="3"/>
    <x v="6"/>
    <n v="19"/>
    <n v="624.36"/>
    <n v="0.05"/>
    <n v="188.78"/>
    <x v="1425"/>
    <n v="3586.82"/>
    <x v="1419"/>
    <x v="1425"/>
    <n v="0.5806790918443423"/>
    <n v="11003.9"/>
    <n v="265.79800000000068"/>
    <s v="Digital Wallet"/>
    <x v="3"/>
  </r>
  <r>
    <s v="FIN-01427"/>
    <x v="272"/>
    <x v="2"/>
    <x v="10"/>
    <s v="Q1"/>
    <x v="0"/>
    <x v="5"/>
    <x v="0"/>
    <x v="0"/>
    <x v="1"/>
    <n v="15"/>
    <n v="878.03"/>
    <n v="0.1"/>
    <n v="643.08000000000004"/>
    <x v="1426"/>
    <n v="9646.2000000000007"/>
    <x v="1420"/>
    <x v="1426"/>
    <n v="7.341223893050125E-2"/>
    <n v="10843.01"/>
    <n v="1010.3949999999986"/>
    <s v="Credit Card"/>
    <x v="0"/>
  </r>
  <r>
    <s v="FIN-01428"/>
    <x v="45"/>
    <x v="1"/>
    <x v="4"/>
    <s v="Q1"/>
    <x v="2"/>
    <x v="0"/>
    <x v="1"/>
    <x v="0"/>
    <x v="1"/>
    <n v="4"/>
    <n v="795.73"/>
    <n v="0.05"/>
    <n v="540.16"/>
    <x v="1427"/>
    <n v="2160.64"/>
    <x v="1421"/>
    <x v="1427"/>
    <n v="2.3905225721234456E-2"/>
    <n v="3299.52"/>
    <n v="-275.74600000000009"/>
    <s v="Credit Card"/>
    <x v="0"/>
  </r>
  <r>
    <s v="FIN-01429"/>
    <x v="231"/>
    <x v="2"/>
    <x v="5"/>
    <s v="Q2"/>
    <x v="1"/>
    <x v="2"/>
    <x v="1"/>
    <x v="3"/>
    <x v="7"/>
    <n v="17"/>
    <n v="243.84"/>
    <n v="0"/>
    <n v="61.4"/>
    <x v="1428"/>
    <n v="1043.8"/>
    <x v="1422"/>
    <x v="1428"/>
    <n v="0.47061959626370226"/>
    <n v="3758.17"/>
    <n v="387.10999999999967"/>
    <s v="Credit Card"/>
    <x v="0"/>
  </r>
  <r>
    <s v="FIN-01430"/>
    <x v="654"/>
    <x v="2"/>
    <x v="5"/>
    <s v="Q2"/>
    <x v="3"/>
    <x v="6"/>
    <x v="2"/>
    <x v="0"/>
    <x v="0"/>
    <n v="14"/>
    <n v="132.47999999999999"/>
    <n v="0.15"/>
    <n v="83.08"/>
    <x v="1429"/>
    <n v="1163.1199999999999"/>
    <x v="1423"/>
    <x v="1429"/>
    <n v="-0.38770906913490044"/>
    <n v="1460.5"/>
    <n v="116.01199999999972"/>
    <s v="Digital Wallet"/>
    <x v="0"/>
  </r>
  <r>
    <s v="FIN-01431"/>
    <x v="700"/>
    <x v="1"/>
    <x v="11"/>
    <s v="Q2"/>
    <x v="0"/>
    <x v="5"/>
    <x v="2"/>
    <x v="2"/>
    <x v="4"/>
    <n v="19"/>
    <n v="1821.35"/>
    <n v="0.15"/>
    <n v="586.32000000000005"/>
    <x v="1430"/>
    <n v="11140.080000000002"/>
    <x v="1424"/>
    <x v="1430"/>
    <n v="0.57076033401890081"/>
    <n v="28393.13"/>
    <n v="1021.6725000000006"/>
    <s v="Bank Transfer"/>
    <x v="2"/>
  </r>
  <r>
    <s v="FIN-01432"/>
    <x v="458"/>
    <x v="2"/>
    <x v="2"/>
    <s v="Q2"/>
    <x v="1"/>
    <x v="3"/>
    <x v="2"/>
    <x v="1"/>
    <x v="3"/>
    <n v="20"/>
    <n v="1115.77"/>
    <n v="0.1"/>
    <n v="517.19000000000005"/>
    <x v="1431"/>
    <n v="10343.800000000001"/>
    <x v="1425"/>
    <x v="1431"/>
    <n v="0.39457753638991705"/>
    <n v="19776.080000000002"/>
    <n v="307.77999999999884"/>
    <s v="Bank Transfer"/>
    <x v="2"/>
  </r>
  <r>
    <s v="FIN-01433"/>
    <x v="772"/>
    <x v="1"/>
    <x v="5"/>
    <s v="Q2"/>
    <x v="1"/>
    <x v="3"/>
    <x v="3"/>
    <x v="3"/>
    <x v="6"/>
    <n v="73"/>
    <n v="346.52"/>
    <n v="0.08"/>
    <n v="99.9"/>
    <x v="1432"/>
    <n v="7292.7000000000007"/>
    <x v="1426"/>
    <x v="1432"/>
    <n v="0.60401135029157771"/>
    <n v="24026.3"/>
    <n v="-754.0167999999976"/>
    <s v="Digital Wallet"/>
    <x v="0"/>
  </r>
  <r>
    <s v="FIN-01434"/>
    <x v="348"/>
    <x v="0"/>
    <x v="11"/>
    <s v="Q2"/>
    <x v="0"/>
    <x v="0"/>
    <x v="2"/>
    <x v="2"/>
    <x v="4"/>
    <n v="5"/>
    <n v="1201.8900000000001"/>
    <n v="0.03"/>
    <n v="401.97"/>
    <x v="1433"/>
    <n v="2009.8500000000001"/>
    <x v="1427"/>
    <x v="1433"/>
    <n v="0.12248346311603893"/>
    <n v="5411.04"/>
    <n v="418.12650000000031"/>
    <s v="Bank Transfer"/>
    <x v="3"/>
  </r>
  <r>
    <s v="FIN-01435"/>
    <x v="665"/>
    <x v="1"/>
    <x v="5"/>
    <s v="Q2"/>
    <x v="0"/>
    <x v="0"/>
    <x v="1"/>
    <x v="0"/>
    <x v="1"/>
    <n v="3"/>
    <n v="929.16"/>
    <n v="0.08"/>
    <n v="618.59"/>
    <x v="1434"/>
    <n v="1855.77"/>
    <x v="1428"/>
    <x v="1434"/>
    <n v="-0.13875646446439696"/>
    <n v="2709.91"/>
    <n v="-145.42839999999978"/>
    <s v="Credit Card"/>
    <x v="1"/>
  </r>
  <r>
    <s v="FIN-01436"/>
    <x v="297"/>
    <x v="2"/>
    <x v="6"/>
    <s v="Q3"/>
    <x v="3"/>
    <x v="6"/>
    <x v="2"/>
    <x v="1"/>
    <x v="2"/>
    <n v="26"/>
    <n v="1028.8599999999999"/>
    <n v="0.05"/>
    <n v="458.19"/>
    <x v="1435"/>
    <n v="11912.94"/>
    <x v="1429"/>
    <x v="1435"/>
    <n v="0.48710577116876569"/>
    <n v="27845.49"/>
    <n v="-2432.6480000000047"/>
    <s v="Credit Card"/>
    <x v="2"/>
  </r>
  <r>
    <s v="FIN-01437"/>
    <x v="773"/>
    <x v="2"/>
    <x v="11"/>
    <s v="Q2"/>
    <x v="2"/>
    <x v="0"/>
    <x v="0"/>
    <x v="0"/>
    <x v="1"/>
    <n v="34"/>
    <n v="844.35"/>
    <n v="0"/>
    <n v="633.12"/>
    <x v="1436"/>
    <n v="21526.080000000002"/>
    <x v="1430"/>
    <x v="1436"/>
    <n v="0.19319525287464423"/>
    <n v="27690.560000000001"/>
    <n v="1017.3400000000001"/>
    <s v="Digital Wallet"/>
    <x v="1"/>
  </r>
  <r>
    <s v="FIN-01438"/>
    <x v="436"/>
    <x v="0"/>
    <x v="5"/>
    <s v="Q2"/>
    <x v="4"/>
    <x v="5"/>
    <x v="1"/>
    <x v="3"/>
    <x v="6"/>
    <n v="1"/>
    <n v="580.49"/>
    <n v="0.2"/>
    <n v="173.04"/>
    <x v="1437"/>
    <n v="173.04"/>
    <x v="1431"/>
    <x v="1437"/>
    <n v="-0.8951446192010194"/>
    <n v="452.22"/>
    <n v="12.172000000000025"/>
    <s v="Invoice"/>
    <x v="3"/>
  </r>
  <r>
    <s v="FIN-01439"/>
    <x v="152"/>
    <x v="2"/>
    <x v="11"/>
    <s v="Q2"/>
    <x v="3"/>
    <x v="4"/>
    <x v="2"/>
    <x v="0"/>
    <x v="1"/>
    <n v="6"/>
    <n v="823.58"/>
    <n v="0.03"/>
    <n v="584.38"/>
    <x v="1438"/>
    <n v="3506.2799999999997"/>
    <x v="1432"/>
    <x v="1438"/>
    <n v="9.3906420957067124E-2"/>
    <n v="4801.55"/>
    <n v="-8.3144000000002052"/>
    <s v="Bank Transfer"/>
    <x v="1"/>
  </r>
  <r>
    <s v="FIN-01440"/>
    <x v="229"/>
    <x v="1"/>
    <x v="1"/>
    <s v="Q3"/>
    <x v="1"/>
    <x v="2"/>
    <x v="0"/>
    <x v="1"/>
    <x v="2"/>
    <n v="16"/>
    <n v="1016.72"/>
    <n v="0.1"/>
    <n v="432.55"/>
    <x v="1439"/>
    <n v="6920.8"/>
    <x v="1433"/>
    <x v="1439"/>
    <n v="0.35292807044002061"/>
    <n v="15088.43"/>
    <n v="-447.66200000000026"/>
    <s v="Bank Transfer"/>
    <x v="3"/>
  </r>
  <r>
    <s v="FIN-01441"/>
    <x v="460"/>
    <x v="0"/>
    <x v="7"/>
    <s v="Q1"/>
    <x v="3"/>
    <x v="4"/>
    <x v="3"/>
    <x v="2"/>
    <x v="4"/>
    <n v="85"/>
    <n v="2958.28"/>
    <n v="0.1"/>
    <n v="968.5"/>
    <x v="1440"/>
    <n v="82322.5"/>
    <x v="1434"/>
    <x v="1440"/>
    <n v="0.61845851780503802"/>
    <n v="229200.41"/>
    <n v="-2891.9899999999907"/>
    <s v="Digital Wallet"/>
    <x v="1"/>
  </r>
  <r>
    <s v="FIN-01442"/>
    <x v="774"/>
    <x v="0"/>
    <x v="8"/>
    <s v="Q4"/>
    <x v="3"/>
    <x v="6"/>
    <x v="2"/>
    <x v="2"/>
    <x v="8"/>
    <n v="19"/>
    <n v="1424.02"/>
    <n v="0.03"/>
    <n v="532.29"/>
    <x v="1441"/>
    <n v="10113.509999999998"/>
    <x v="1435"/>
    <x v="1441"/>
    <n v="0.5187651035798535"/>
    <n v="24999.24"/>
    <n v="1245.4485999999997"/>
    <s v="Digital Wallet"/>
    <x v="1"/>
  </r>
  <r>
    <s v="FIN-01443"/>
    <x v="775"/>
    <x v="1"/>
    <x v="0"/>
    <s v="Q4"/>
    <x v="3"/>
    <x v="4"/>
    <x v="3"/>
    <x v="2"/>
    <x v="4"/>
    <n v="80"/>
    <n v="2116.94"/>
    <n v="0.12"/>
    <n v="645.46"/>
    <x v="1442"/>
    <n v="51636.800000000003"/>
    <x v="1436"/>
    <x v="1442"/>
    <n v="0.6303390072248366"/>
    <n v="158919.01"/>
    <n v="-9886.4340000000084"/>
    <s v="Credit Card"/>
    <x v="0"/>
  </r>
  <r>
    <s v="FIN-01444"/>
    <x v="776"/>
    <x v="1"/>
    <x v="8"/>
    <s v="Q4"/>
    <x v="0"/>
    <x v="0"/>
    <x v="0"/>
    <x v="3"/>
    <x v="6"/>
    <n v="18"/>
    <n v="397"/>
    <n v="0"/>
    <n v="116.33"/>
    <x v="1443"/>
    <n v="2093.94"/>
    <x v="441"/>
    <x v="1443"/>
    <n v="0.55321578505457591"/>
    <n v="6971.87"/>
    <n v="174.13000000000011"/>
    <s v="Digital Wallet"/>
    <x v="0"/>
  </r>
  <r>
    <s v="FIN-01445"/>
    <x v="422"/>
    <x v="0"/>
    <x v="7"/>
    <s v="Q1"/>
    <x v="2"/>
    <x v="0"/>
    <x v="1"/>
    <x v="0"/>
    <x v="1"/>
    <n v="9"/>
    <n v="797.52"/>
    <n v="0.05"/>
    <n v="529.48"/>
    <x v="1444"/>
    <n v="4765.32"/>
    <x v="1437"/>
    <x v="1444"/>
    <n v="0.21240641309697497"/>
    <n v="6910.9"/>
    <n v="-92.10399999999936"/>
    <s v="Bank Transfer"/>
    <x v="2"/>
  </r>
  <r>
    <s v="FIN-01446"/>
    <x v="341"/>
    <x v="2"/>
    <x v="11"/>
    <s v="Q2"/>
    <x v="0"/>
    <x v="5"/>
    <x v="2"/>
    <x v="0"/>
    <x v="1"/>
    <n v="30"/>
    <n v="620.24"/>
    <n v="0.12"/>
    <n v="421.91"/>
    <x v="1445"/>
    <n v="12657.300000000001"/>
    <x v="1438"/>
    <x v="1445"/>
    <n v="0.17393352622054414"/>
    <n v="18277.349999999999"/>
    <n v="-1903.0139999999974"/>
    <s v="Bank Transfer"/>
    <x v="0"/>
  </r>
  <r>
    <s v="FIN-01447"/>
    <x v="5"/>
    <x v="2"/>
    <x v="1"/>
    <s v="Q3"/>
    <x v="3"/>
    <x v="6"/>
    <x v="3"/>
    <x v="1"/>
    <x v="3"/>
    <n v="56"/>
    <n v="949"/>
    <n v="0.1"/>
    <n v="472.66"/>
    <x v="1446"/>
    <n v="26468.960000000003"/>
    <x v="1439"/>
    <x v="1446"/>
    <n v="0.39132252830882958"/>
    <n v="48887.67"/>
    <n v="-1058.0699999999997"/>
    <s v="Invoice"/>
    <x v="3"/>
  </r>
  <r>
    <s v="FIN-01448"/>
    <x v="45"/>
    <x v="1"/>
    <x v="4"/>
    <s v="Q1"/>
    <x v="2"/>
    <x v="5"/>
    <x v="1"/>
    <x v="2"/>
    <x v="4"/>
    <n v="18"/>
    <n v="3098.58"/>
    <n v="0.1"/>
    <n v="1038.81"/>
    <x v="1447"/>
    <n v="18698.579999999998"/>
    <x v="1440"/>
    <x v="1447"/>
    <n v="0.59469347528286365"/>
    <n v="49580.480000000003"/>
    <n v="616.51600000000326"/>
    <s v="Credit Card"/>
    <x v="1"/>
  </r>
  <r>
    <s v="FIN-01449"/>
    <x v="777"/>
    <x v="0"/>
    <x v="2"/>
    <s v="Q2"/>
    <x v="0"/>
    <x v="0"/>
    <x v="2"/>
    <x v="0"/>
    <x v="1"/>
    <n v="28"/>
    <n v="1020.82"/>
    <n v="0"/>
    <n v="678.47"/>
    <x v="1448"/>
    <n v="18997.16"/>
    <x v="1441"/>
    <x v="1448"/>
    <n v="0.29352768222745307"/>
    <n v="28087.17"/>
    <n v="495.79000000000451"/>
    <s v="Credit Card"/>
    <x v="0"/>
  </r>
  <r>
    <s v="FIN-01450"/>
    <x v="728"/>
    <x v="1"/>
    <x v="0"/>
    <s v="Q4"/>
    <x v="2"/>
    <x v="5"/>
    <x v="3"/>
    <x v="2"/>
    <x v="4"/>
    <n v="17"/>
    <n v="2583.34"/>
    <n v="0.08"/>
    <n v="804.28"/>
    <x v="1449"/>
    <n v="13672.76"/>
    <x v="1442"/>
    <x v="1449"/>
    <n v="0.57902443429714501"/>
    <n v="39646.5"/>
    <n v="756.93759999999747"/>
    <s v="Digital Wallet"/>
    <x v="3"/>
  </r>
  <r>
    <s v="FIN-01451"/>
    <x v="404"/>
    <x v="0"/>
    <x v="4"/>
    <s v="Q1"/>
    <x v="4"/>
    <x v="5"/>
    <x v="3"/>
    <x v="3"/>
    <x v="6"/>
    <n v="28"/>
    <n v="604.33000000000004"/>
    <n v="0"/>
    <n v="181.98"/>
    <x v="1450"/>
    <n v="5095.4399999999996"/>
    <x v="1443"/>
    <x v="1450"/>
    <n v="0.57546196378043224"/>
    <n v="16662.09"/>
    <n v="259.15000000000146"/>
    <s v="Digital Wallet"/>
    <x v="0"/>
  </r>
  <r>
    <s v="FIN-01452"/>
    <x v="550"/>
    <x v="2"/>
    <x v="1"/>
    <s v="Q3"/>
    <x v="3"/>
    <x v="7"/>
    <x v="1"/>
    <x v="0"/>
    <x v="0"/>
    <n v="11"/>
    <n v="241.8"/>
    <n v="0.05"/>
    <n v="154.88999999999999"/>
    <x v="1451"/>
    <n v="1703.79"/>
    <x v="1444"/>
    <x v="1451"/>
    <n v="-2.1893217139397125E-2"/>
    <n v="2402.4299999999998"/>
    <n v="124.38000000000011"/>
    <s v="Credit Card"/>
    <x v="0"/>
  </r>
  <r>
    <s v="FIN-01453"/>
    <x v="505"/>
    <x v="1"/>
    <x v="8"/>
    <s v="Q4"/>
    <x v="3"/>
    <x v="6"/>
    <x v="1"/>
    <x v="2"/>
    <x v="8"/>
    <n v="8"/>
    <n v="1607.49"/>
    <n v="0.1"/>
    <n v="566.63"/>
    <x v="1452"/>
    <n v="4533.04"/>
    <x v="1445"/>
    <x v="1452"/>
    <n v="0.4937595948410945"/>
    <n v="12474.17"/>
    <n v="-900.24200000000019"/>
    <s v="Bank Transfer"/>
    <x v="1"/>
  </r>
  <r>
    <s v="FIN-01454"/>
    <x v="778"/>
    <x v="1"/>
    <x v="8"/>
    <s v="Q4"/>
    <x v="0"/>
    <x v="5"/>
    <x v="0"/>
    <x v="0"/>
    <x v="1"/>
    <n v="30"/>
    <n v="666.46"/>
    <n v="0.03"/>
    <n v="435.04"/>
    <x v="1453"/>
    <n v="13051.2"/>
    <x v="1446"/>
    <x v="1453"/>
    <n v="0.23473287028257109"/>
    <n v="21253.35"/>
    <n v="-1859.3639999999978"/>
    <s v="Credit Card"/>
    <x v="0"/>
  </r>
  <r>
    <s v="FIN-01455"/>
    <x v="554"/>
    <x v="1"/>
    <x v="3"/>
    <s v="Q3"/>
    <x v="3"/>
    <x v="7"/>
    <x v="2"/>
    <x v="1"/>
    <x v="3"/>
    <n v="27"/>
    <n v="1450.51"/>
    <n v="0.08"/>
    <n v="701.11"/>
    <x v="1454"/>
    <n v="18929.97"/>
    <x v="1447"/>
    <x v="1454"/>
    <n v="0.41642575800786408"/>
    <n v="37183.42"/>
    <n v="-1152.7516000000032"/>
    <s v="Digital Wallet"/>
    <x v="1"/>
  </r>
  <r>
    <s v="FIN-01456"/>
    <x v="585"/>
    <x v="0"/>
    <x v="10"/>
    <s v="Q1"/>
    <x v="2"/>
    <x v="0"/>
    <x v="2"/>
    <x v="2"/>
    <x v="8"/>
    <n v="8"/>
    <n v="1952.87"/>
    <n v="0.03"/>
    <n v="735.19"/>
    <x v="1455"/>
    <n v="5881.52"/>
    <x v="1448"/>
    <x v="1455"/>
    <n v="0.49103458040265241"/>
    <n v="16397.04"/>
    <n v="-1242.7688000000016"/>
    <s v="Bank Transfer"/>
    <x v="3"/>
  </r>
  <r>
    <s v="FIN-01457"/>
    <x v="778"/>
    <x v="1"/>
    <x v="8"/>
    <s v="Q4"/>
    <x v="0"/>
    <x v="5"/>
    <x v="1"/>
    <x v="2"/>
    <x v="8"/>
    <n v="3"/>
    <n v="1599.66"/>
    <n v="0.08"/>
    <n v="545.11"/>
    <x v="1456"/>
    <n v="1635.33"/>
    <x v="1449"/>
    <x v="1456"/>
    <n v="2.8409932038094502E-2"/>
    <n v="4445.8900000000003"/>
    <n v="-30.828399999999419"/>
    <s v="Credit Card"/>
    <x v="1"/>
  </r>
  <r>
    <s v="FIN-01458"/>
    <x v="704"/>
    <x v="0"/>
    <x v="3"/>
    <s v="Q3"/>
    <x v="0"/>
    <x v="5"/>
    <x v="2"/>
    <x v="2"/>
    <x v="8"/>
    <n v="27"/>
    <n v="1796.07"/>
    <n v="0.05"/>
    <n v="640.07000000000005"/>
    <x v="1457"/>
    <n v="17281.890000000003"/>
    <x v="1450"/>
    <x v="1457"/>
    <n v="0.55829899395573324"/>
    <n v="43830.93"/>
    <n v="2238.2654999999941"/>
    <s v="Invoice"/>
    <x v="0"/>
  </r>
  <r>
    <s v="FIN-01459"/>
    <x v="692"/>
    <x v="2"/>
    <x v="10"/>
    <s v="Q1"/>
    <x v="3"/>
    <x v="7"/>
    <x v="1"/>
    <x v="2"/>
    <x v="8"/>
    <n v="10"/>
    <n v="1278.93"/>
    <n v="0.12"/>
    <n v="489.41"/>
    <x v="1458"/>
    <n v="4894.1000000000004"/>
    <x v="1451"/>
    <x v="1458"/>
    <n v="0.45591325276882738"/>
    <n v="10528.98"/>
    <n v="725.60400000000118"/>
    <s v="Credit Card"/>
    <x v="0"/>
  </r>
  <r>
    <s v="FIN-01460"/>
    <x v="660"/>
    <x v="1"/>
    <x v="2"/>
    <s v="Q2"/>
    <x v="1"/>
    <x v="3"/>
    <x v="2"/>
    <x v="1"/>
    <x v="5"/>
    <n v="29"/>
    <n v="420.62"/>
    <n v="0.1"/>
    <n v="212.04"/>
    <x v="1459"/>
    <n v="6149.16"/>
    <x v="1452"/>
    <x v="1459"/>
    <n v="0.20118832061629152"/>
    <n v="10786.17"/>
    <n v="192.01200000000063"/>
    <s v="Credit Card"/>
    <x v="1"/>
  </r>
  <r>
    <s v="FIN-01461"/>
    <x v="607"/>
    <x v="0"/>
    <x v="5"/>
    <s v="Q2"/>
    <x v="1"/>
    <x v="3"/>
    <x v="0"/>
    <x v="1"/>
    <x v="2"/>
    <n v="38"/>
    <n v="1056.08"/>
    <n v="0.08"/>
    <n v="438.07"/>
    <x v="1460"/>
    <n v="16646.66"/>
    <x v="1453"/>
    <x v="1460"/>
    <n v="0.4894448612432627"/>
    <n v="37406.6"/>
    <n v="-486.04320000000007"/>
    <s v="Bank Transfer"/>
    <x v="1"/>
  </r>
  <r>
    <s v="FIN-01462"/>
    <x v="107"/>
    <x v="1"/>
    <x v="10"/>
    <s v="Q1"/>
    <x v="2"/>
    <x v="0"/>
    <x v="1"/>
    <x v="2"/>
    <x v="8"/>
    <n v="7"/>
    <n v="1520.76"/>
    <n v="0.15"/>
    <n v="562.51"/>
    <x v="1461"/>
    <n v="3937.5699999999997"/>
    <x v="1454"/>
    <x v="1461"/>
    <n v="0.34912795702988841"/>
    <n v="9712.56"/>
    <n v="-664.03800000000047"/>
    <s v="Credit Card"/>
    <x v="0"/>
  </r>
  <r>
    <s v="FIN-01463"/>
    <x v="320"/>
    <x v="0"/>
    <x v="1"/>
    <s v="Q3"/>
    <x v="0"/>
    <x v="5"/>
    <x v="2"/>
    <x v="3"/>
    <x v="6"/>
    <n v="30"/>
    <n v="381.64"/>
    <n v="0.08"/>
    <n v="104.11"/>
    <x v="1462"/>
    <n v="3123.3"/>
    <x v="1455"/>
    <x v="1462"/>
    <n v="0.58645772098753046"/>
    <n v="11145.81"/>
    <n v="-612.54600000000028"/>
    <s v="Bank Transfer"/>
    <x v="1"/>
  </r>
  <r>
    <s v="FIN-01464"/>
    <x v="577"/>
    <x v="0"/>
    <x v="7"/>
    <s v="Q1"/>
    <x v="1"/>
    <x v="3"/>
    <x v="3"/>
    <x v="0"/>
    <x v="0"/>
    <n v="29"/>
    <n v="282.73"/>
    <n v="0.1"/>
    <n v="169.61"/>
    <x v="1463"/>
    <n v="4918.6900000000005"/>
    <x v="1456"/>
    <x v="1463"/>
    <n v="6.2807576864487527E-2"/>
    <n v="7607.9"/>
    <n v="-228.64699999999903"/>
    <s v="Digital Wallet"/>
    <x v="0"/>
  </r>
  <r>
    <s v="FIN-01465"/>
    <x v="262"/>
    <x v="2"/>
    <x v="6"/>
    <s v="Q3"/>
    <x v="2"/>
    <x v="0"/>
    <x v="2"/>
    <x v="1"/>
    <x v="5"/>
    <n v="4"/>
    <n v="322.16000000000003"/>
    <n v="0.08"/>
    <n v="163.41999999999999"/>
    <x v="1464"/>
    <n v="653.67999999999995"/>
    <x v="1457"/>
    <x v="1464"/>
    <n v="-1.111612782198421"/>
    <n v="1207.58"/>
    <n v="-22.031199999999671"/>
    <s v="Bank Transfer"/>
    <x v="3"/>
  </r>
  <r>
    <s v="FIN-01466"/>
    <x v="318"/>
    <x v="0"/>
    <x v="9"/>
    <s v="Q4"/>
    <x v="2"/>
    <x v="0"/>
    <x v="1"/>
    <x v="1"/>
    <x v="5"/>
    <n v="17"/>
    <n v="656.67"/>
    <n v="0.05"/>
    <n v="314.83999999999997"/>
    <x v="1465"/>
    <n v="5352.28"/>
    <x v="1458"/>
    <x v="1465"/>
    <n v="0.33804299495705908"/>
    <n v="10324.89"/>
    <n v="280.33050000000003"/>
    <s v="Invoice"/>
    <x v="1"/>
  </r>
  <r>
    <s v="FIN-01467"/>
    <x v="504"/>
    <x v="2"/>
    <x v="1"/>
    <s v="Q3"/>
    <x v="1"/>
    <x v="1"/>
    <x v="2"/>
    <x v="2"/>
    <x v="8"/>
    <n v="14"/>
    <n v="1224.32"/>
    <n v="0.12"/>
    <n v="484.44"/>
    <x v="1466"/>
    <n v="6782.16"/>
    <x v="1459"/>
    <x v="1466"/>
    <n v="0.40740826288518067"/>
    <n v="15843.76"/>
    <n v="-760.13760000000002"/>
    <s v="Invoice"/>
    <x v="3"/>
  </r>
  <r>
    <s v="FIN-01468"/>
    <x v="448"/>
    <x v="1"/>
    <x v="2"/>
    <s v="Q2"/>
    <x v="1"/>
    <x v="1"/>
    <x v="1"/>
    <x v="1"/>
    <x v="3"/>
    <n v="15"/>
    <n v="900.42"/>
    <n v="0.12"/>
    <n v="412.34"/>
    <x v="1467"/>
    <n v="6185.0999999999995"/>
    <x v="1460"/>
    <x v="1467"/>
    <n v="0.35070199563436061"/>
    <n v="12342.9"/>
    <n v="-457.35599999999977"/>
    <s v="Credit Card"/>
    <x v="3"/>
  </r>
  <r>
    <s v="FIN-01469"/>
    <x v="667"/>
    <x v="1"/>
    <x v="8"/>
    <s v="Q4"/>
    <x v="1"/>
    <x v="1"/>
    <x v="1"/>
    <x v="3"/>
    <x v="6"/>
    <n v="11"/>
    <n v="457.95"/>
    <n v="0.12"/>
    <n v="128.66999999999999"/>
    <x v="1468"/>
    <n v="1415.37"/>
    <x v="1461"/>
    <x v="1468"/>
    <n v="0.38139471720450191"/>
    <n v="4180.4799999999996"/>
    <n v="252.47600000000057"/>
    <s v="Invoice"/>
    <x v="3"/>
  </r>
  <r>
    <s v="FIN-01470"/>
    <x v="692"/>
    <x v="2"/>
    <x v="10"/>
    <s v="Q1"/>
    <x v="2"/>
    <x v="0"/>
    <x v="2"/>
    <x v="0"/>
    <x v="1"/>
    <n v="6"/>
    <n v="1088.33"/>
    <n v="0"/>
    <n v="798.15"/>
    <x v="1469"/>
    <n v="4788.8999999999996"/>
    <x v="782"/>
    <x v="1469"/>
    <n v="9.7409180426280009E-2"/>
    <n v="6075.37"/>
    <n v="454.60999999999967"/>
    <s v="Invoice"/>
    <x v="3"/>
  </r>
  <r>
    <s v="FIN-01471"/>
    <x v="703"/>
    <x v="2"/>
    <x v="2"/>
    <s v="Q2"/>
    <x v="1"/>
    <x v="3"/>
    <x v="0"/>
    <x v="0"/>
    <x v="1"/>
    <n v="13"/>
    <n v="992.29"/>
    <n v="0.05"/>
    <n v="743.9"/>
    <x v="1470"/>
    <n v="9670.6999999999989"/>
    <x v="1462"/>
    <x v="1470"/>
    <n v="8.8545152763433624E-2"/>
    <n v="13394.5"/>
    <n v="-1139.7185000000009"/>
    <s v="Credit Card"/>
    <x v="3"/>
  </r>
  <r>
    <s v="FIN-01472"/>
    <x v="290"/>
    <x v="0"/>
    <x v="3"/>
    <s v="Q3"/>
    <x v="1"/>
    <x v="1"/>
    <x v="0"/>
    <x v="1"/>
    <x v="2"/>
    <n v="11"/>
    <n v="827.61"/>
    <n v="0.05"/>
    <n v="341.23"/>
    <x v="1471"/>
    <n v="3753.53"/>
    <x v="1463"/>
    <x v="1471"/>
    <n v="0.16552124006817584"/>
    <n v="9529.8700000000008"/>
    <n v="-881.34549999999945"/>
    <s v="Bank Transfer"/>
    <x v="0"/>
  </r>
  <r>
    <s v="FIN-01473"/>
    <x v="692"/>
    <x v="2"/>
    <x v="10"/>
    <s v="Q1"/>
    <x v="2"/>
    <x v="0"/>
    <x v="2"/>
    <x v="2"/>
    <x v="4"/>
    <n v="17"/>
    <n v="2935.45"/>
    <n v="0.2"/>
    <n v="928.54"/>
    <x v="1472"/>
    <n v="15785.18"/>
    <x v="1464"/>
    <x v="1472"/>
    <n v="0.52450095335618441"/>
    <n v="38182.32"/>
    <n v="1739.7999999999956"/>
    <s v="Bank Transfer"/>
    <x v="3"/>
  </r>
  <r>
    <s v="FIN-01474"/>
    <x v="685"/>
    <x v="1"/>
    <x v="4"/>
    <s v="Q1"/>
    <x v="0"/>
    <x v="0"/>
    <x v="2"/>
    <x v="1"/>
    <x v="3"/>
    <n v="30"/>
    <n v="974.03"/>
    <n v="0.08"/>
    <n v="467.02"/>
    <x v="1473"/>
    <n v="14010.599999999999"/>
    <x v="1465"/>
    <x v="1473"/>
    <n v="0.38111450008905179"/>
    <n v="25640.41"/>
    <n v="1242.8179999999993"/>
    <s v="Invoice"/>
    <x v="1"/>
  </r>
  <r>
    <s v="FIN-01475"/>
    <x v="43"/>
    <x v="1"/>
    <x v="3"/>
    <s v="Q3"/>
    <x v="3"/>
    <x v="7"/>
    <x v="2"/>
    <x v="2"/>
    <x v="4"/>
    <n v="25"/>
    <n v="3167.85"/>
    <n v="0.03"/>
    <n v="987.36"/>
    <x v="1474"/>
    <n v="24684"/>
    <x v="1466"/>
    <x v="1474"/>
    <n v="0.65775792843987158"/>
    <n v="70102.5"/>
    <n v="6717.8625000000029"/>
    <s v="Bank Transfer"/>
    <x v="3"/>
  </r>
  <r>
    <s v="FIN-01476"/>
    <x v="216"/>
    <x v="1"/>
    <x v="6"/>
    <s v="Q3"/>
    <x v="3"/>
    <x v="7"/>
    <x v="3"/>
    <x v="3"/>
    <x v="6"/>
    <n v="63"/>
    <n v="420.6"/>
    <n v="0.03"/>
    <n v="116.92"/>
    <x v="1475"/>
    <n v="7365.96"/>
    <x v="1467"/>
    <x v="1475"/>
    <n v="0.65619281522924344"/>
    <n v="24769.41"/>
    <n v="933.45600000000195"/>
    <s v="Digital Wallet"/>
    <x v="1"/>
  </r>
  <r>
    <s v="FIN-01477"/>
    <x v="779"/>
    <x v="1"/>
    <x v="1"/>
    <s v="Q3"/>
    <x v="2"/>
    <x v="0"/>
    <x v="0"/>
    <x v="1"/>
    <x v="5"/>
    <n v="29"/>
    <n v="304.27"/>
    <n v="0.08"/>
    <n v="154.38"/>
    <x v="1476"/>
    <n v="4477.0199999999995"/>
    <x v="1468"/>
    <x v="1476"/>
    <n v="-9.1595343420083023E-3"/>
    <n v="8783.3700000000008"/>
    <n v="-665.44640000000072"/>
    <s v="Digital Wallet"/>
    <x v="0"/>
  </r>
  <r>
    <s v="FIN-01478"/>
    <x v="280"/>
    <x v="0"/>
    <x v="0"/>
    <s v="Q4"/>
    <x v="2"/>
    <x v="5"/>
    <x v="0"/>
    <x v="1"/>
    <x v="5"/>
    <n v="32"/>
    <n v="500.59"/>
    <n v="0.12"/>
    <n v="238.59"/>
    <x v="1477"/>
    <n v="7634.88"/>
    <x v="1469"/>
    <x v="1477"/>
    <n v="0.27073269451138554"/>
    <n v="13034.08"/>
    <n v="1062.5343999999986"/>
    <s v="Invoice"/>
    <x v="3"/>
  </r>
  <r>
    <s v="FIN-01479"/>
    <x v="780"/>
    <x v="1"/>
    <x v="11"/>
    <s v="Q2"/>
    <x v="0"/>
    <x v="5"/>
    <x v="1"/>
    <x v="3"/>
    <x v="6"/>
    <n v="17"/>
    <n v="547.01"/>
    <n v="0.15"/>
    <n v="152.63999999999999"/>
    <x v="1478"/>
    <n v="2594.8799999999997"/>
    <x v="1470"/>
    <x v="1478"/>
    <n v="0.57908071365508973"/>
    <n v="7009.22"/>
    <n v="895.07449999999972"/>
    <s v="Bank Transfer"/>
    <x v="1"/>
  </r>
  <r>
    <s v="FIN-01480"/>
    <x v="631"/>
    <x v="0"/>
    <x v="10"/>
    <s v="Q1"/>
    <x v="3"/>
    <x v="6"/>
    <x v="1"/>
    <x v="0"/>
    <x v="1"/>
    <n v="3"/>
    <n v="565.11"/>
    <n v="0.05"/>
    <n v="382.3"/>
    <x v="1479"/>
    <n v="1146.9000000000001"/>
    <x v="1471"/>
    <x v="1479"/>
    <n v="-2.7013216181790017E-2"/>
    <n v="1689.72"/>
    <n v="-79.156500000000278"/>
    <s v="Digital Wallet"/>
    <x v="0"/>
  </r>
  <r>
    <s v="FIN-01481"/>
    <x v="547"/>
    <x v="2"/>
    <x v="6"/>
    <s v="Q3"/>
    <x v="0"/>
    <x v="5"/>
    <x v="3"/>
    <x v="2"/>
    <x v="4"/>
    <n v="50"/>
    <n v="1969.95"/>
    <n v="0.08"/>
    <n v="643.29"/>
    <x v="1480"/>
    <n v="32164.5"/>
    <x v="1472"/>
    <x v="1480"/>
    <n v="0.586381247813617"/>
    <n v="100694.41"/>
    <n v="-10076.710000000006"/>
    <s v="Credit Card"/>
    <x v="0"/>
  </r>
  <r>
    <s v="FIN-01482"/>
    <x v="23"/>
    <x v="0"/>
    <x v="6"/>
    <s v="Q3"/>
    <x v="1"/>
    <x v="3"/>
    <x v="1"/>
    <x v="0"/>
    <x v="0"/>
    <n v="16"/>
    <n v="172.81"/>
    <n v="0.08"/>
    <n v="101.78"/>
    <x v="1481"/>
    <n v="1628.48"/>
    <x v="1473"/>
    <x v="1481"/>
    <n v="-5.7602374309055036E-2"/>
    <n v="2549.3200000000002"/>
    <n v="-5.5567999999998392"/>
    <s v="Credit Card"/>
    <x v="0"/>
  </r>
  <r>
    <s v="FIN-01483"/>
    <x v="781"/>
    <x v="1"/>
    <x v="3"/>
    <s v="Q3"/>
    <x v="2"/>
    <x v="5"/>
    <x v="1"/>
    <x v="0"/>
    <x v="1"/>
    <n v="1"/>
    <n v="966.26"/>
    <n v="0.1"/>
    <n v="662.98"/>
    <x v="1482"/>
    <n v="662.98"/>
    <x v="1474"/>
    <x v="1482"/>
    <n v="-0.32802995283073111"/>
    <n v="868.65"/>
    <n v="0.98400000000003729"/>
    <s v="Invoice"/>
    <x v="3"/>
  </r>
  <r>
    <s v="FIN-01484"/>
    <x v="208"/>
    <x v="2"/>
    <x v="2"/>
    <s v="Q2"/>
    <x v="1"/>
    <x v="1"/>
    <x v="3"/>
    <x v="1"/>
    <x v="5"/>
    <n v="76"/>
    <n v="404.22"/>
    <n v="0.08"/>
    <n v="212.48"/>
    <x v="1483"/>
    <n v="16148.48"/>
    <x v="1475"/>
    <x v="1483"/>
    <n v="0.29061190481608967"/>
    <n v="28325.11"/>
    <n v="-62.047599999998056"/>
    <s v="Invoice"/>
    <x v="2"/>
  </r>
  <r>
    <s v="FIN-01485"/>
    <x v="752"/>
    <x v="2"/>
    <x v="7"/>
    <s v="Q1"/>
    <x v="2"/>
    <x v="0"/>
    <x v="0"/>
    <x v="0"/>
    <x v="1"/>
    <n v="37"/>
    <n v="799.46"/>
    <n v="0.03"/>
    <n v="570.20000000000005"/>
    <x v="1484"/>
    <n v="21097.4"/>
    <x v="1476"/>
    <x v="1484"/>
    <n v="0.21741233566148366"/>
    <n v="31366.31"/>
    <n v="-2673.6906000000017"/>
    <s v="Credit Card"/>
    <x v="3"/>
  </r>
  <r>
    <s v="FIN-01486"/>
    <x v="585"/>
    <x v="0"/>
    <x v="10"/>
    <s v="Q1"/>
    <x v="1"/>
    <x v="1"/>
    <x v="3"/>
    <x v="1"/>
    <x v="2"/>
    <n v="46"/>
    <n v="1087.4000000000001"/>
    <n v="0.12"/>
    <n v="483.05"/>
    <x v="1485"/>
    <n v="22220.3"/>
    <x v="1477"/>
    <x v="1485"/>
    <n v="0.45478426620120815"/>
    <n v="41958.62"/>
    <n v="2059.3320000000022"/>
    <s v="Bank Transfer"/>
    <x v="1"/>
  </r>
  <r>
    <s v="FIN-01487"/>
    <x v="64"/>
    <x v="2"/>
    <x v="7"/>
    <s v="Q1"/>
    <x v="1"/>
    <x v="3"/>
    <x v="2"/>
    <x v="0"/>
    <x v="1"/>
    <n v="26"/>
    <n v="738.07"/>
    <n v="0.05"/>
    <n v="527.74"/>
    <x v="1486"/>
    <n v="13721.24"/>
    <x v="1478"/>
    <x v="1486"/>
    <n v="0.1825342263433643"/>
    <n v="16980.96"/>
    <n v="1249.3689999999988"/>
    <s v="Invoice"/>
    <x v="3"/>
  </r>
  <r>
    <s v="FIN-01488"/>
    <x v="419"/>
    <x v="0"/>
    <x v="11"/>
    <s v="Q2"/>
    <x v="0"/>
    <x v="5"/>
    <x v="1"/>
    <x v="1"/>
    <x v="5"/>
    <n v="4"/>
    <n v="307.47000000000003"/>
    <n v="0.15"/>
    <n v="148.54"/>
    <x v="1487"/>
    <n v="594.16"/>
    <x v="1479"/>
    <x v="1487"/>
    <n v="-1.0035718453641576"/>
    <n v="1079.75"/>
    <n v="-34.351999999999862"/>
    <s v="Digital Wallet"/>
    <x v="2"/>
  </r>
  <r>
    <s v="FIN-01489"/>
    <x v="638"/>
    <x v="1"/>
    <x v="6"/>
    <s v="Q3"/>
    <x v="1"/>
    <x v="3"/>
    <x v="2"/>
    <x v="2"/>
    <x v="8"/>
    <n v="4"/>
    <n v="2396.3000000000002"/>
    <n v="0.15"/>
    <n v="817.93"/>
    <x v="1488"/>
    <n v="3271.72"/>
    <x v="1480"/>
    <x v="1488"/>
    <n v="0.2031158329876207"/>
    <n v="8855.9599999999991"/>
    <n v="-708.53999999999905"/>
    <s v="Bank Transfer"/>
    <x v="2"/>
  </r>
  <r>
    <s v="FIN-01490"/>
    <x v="782"/>
    <x v="0"/>
    <x v="3"/>
    <s v="Q3"/>
    <x v="0"/>
    <x v="5"/>
    <x v="2"/>
    <x v="0"/>
    <x v="0"/>
    <n v="11"/>
    <n v="173.71"/>
    <n v="0"/>
    <n v="97.78"/>
    <x v="1489"/>
    <n v="1075.58"/>
    <x v="1481"/>
    <x v="1489"/>
    <n v="-0.1632606067583903"/>
    <n v="1997.7"/>
    <n v="-86.889999999999873"/>
    <s v="Invoice"/>
    <x v="0"/>
  </r>
  <r>
    <s v="FIN-01491"/>
    <x v="2"/>
    <x v="1"/>
    <x v="1"/>
    <s v="Q3"/>
    <x v="4"/>
    <x v="5"/>
    <x v="1"/>
    <x v="0"/>
    <x v="0"/>
    <n v="16"/>
    <n v="131.9"/>
    <n v="0.1"/>
    <n v="74.75"/>
    <x v="1490"/>
    <n v="1196"/>
    <x v="1482"/>
    <x v="1490"/>
    <n v="-0.19585544604498345"/>
    <n v="2092.46"/>
    <n v="-193.09999999999991"/>
    <s v="Bank Transfer"/>
    <x v="3"/>
  </r>
  <r>
    <s v="FIN-01492"/>
    <x v="651"/>
    <x v="0"/>
    <x v="6"/>
    <s v="Q3"/>
    <x v="3"/>
    <x v="7"/>
    <x v="2"/>
    <x v="3"/>
    <x v="6"/>
    <n v="11"/>
    <n v="584.98"/>
    <n v="0.15"/>
    <n v="169.39"/>
    <x v="1491"/>
    <n v="1863.29"/>
    <x v="1483"/>
    <x v="1491"/>
    <n v="0.48546163560050409"/>
    <n v="5046.16"/>
    <n v="423.40300000000025"/>
    <s v="Credit Card"/>
    <x v="2"/>
  </r>
  <r>
    <s v="FIN-01493"/>
    <x v="458"/>
    <x v="2"/>
    <x v="2"/>
    <s v="Q2"/>
    <x v="2"/>
    <x v="0"/>
    <x v="1"/>
    <x v="1"/>
    <x v="2"/>
    <n v="7"/>
    <n v="1082.67"/>
    <n v="0.03"/>
    <n v="454.52"/>
    <x v="1492"/>
    <n v="3181.64"/>
    <x v="1484"/>
    <x v="1492"/>
    <n v="0.35964914535932974"/>
    <n v="7566.32"/>
    <n v="-214.99069999999938"/>
    <s v="Credit Card"/>
    <x v="0"/>
  </r>
  <r>
    <s v="FIN-01494"/>
    <x v="783"/>
    <x v="0"/>
    <x v="4"/>
    <s v="Q1"/>
    <x v="1"/>
    <x v="2"/>
    <x v="1"/>
    <x v="3"/>
    <x v="6"/>
    <n v="1"/>
    <n v="272.62"/>
    <n v="0.03"/>
    <n v="77.3"/>
    <x v="1493"/>
    <n v="77.3"/>
    <x v="1485"/>
    <x v="1493"/>
    <n v="-3.6316877765735627"/>
    <n v="243.49"/>
    <n v="20.951399999999978"/>
    <s v="Bank Transfer"/>
    <x v="3"/>
  </r>
  <r>
    <s v="FIN-01495"/>
    <x v="637"/>
    <x v="1"/>
    <x v="7"/>
    <s v="Q1"/>
    <x v="1"/>
    <x v="2"/>
    <x v="0"/>
    <x v="0"/>
    <x v="1"/>
    <n v="34"/>
    <n v="1030.6199999999999"/>
    <n v="0.1"/>
    <n v="664.67"/>
    <x v="1494"/>
    <n v="22598.78"/>
    <x v="1486"/>
    <x v="1494"/>
    <n v="0.24379582161534077"/>
    <n v="30850.25"/>
    <n v="686.7219999999943"/>
    <s v="Credit Card"/>
    <x v="0"/>
  </r>
  <r>
    <s v="FIN-01496"/>
    <x v="784"/>
    <x v="0"/>
    <x v="11"/>
    <s v="Q2"/>
    <x v="3"/>
    <x v="4"/>
    <x v="1"/>
    <x v="1"/>
    <x v="3"/>
    <n v="5"/>
    <n v="1146.45"/>
    <n v="0.05"/>
    <n v="559.88"/>
    <x v="1495"/>
    <n v="2799.4"/>
    <x v="1487"/>
    <x v="1495"/>
    <n v="0.10933843833710921"/>
    <n v="4826.1400000000003"/>
    <n v="619.49749999999949"/>
    <s v="Digital Wallet"/>
    <x v="0"/>
  </r>
  <r>
    <s v="FIN-01497"/>
    <x v="785"/>
    <x v="0"/>
    <x v="11"/>
    <s v="Q2"/>
    <x v="0"/>
    <x v="0"/>
    <x v="0"/>
    <x v="1"/>
    <x v="5"/>
    <n v="18"/>
    <n v="570.88"/>
    <n v="0"/>
    <n v="270.89999999999998"/>
    <x v="1496"/>
    <n v="4876.2"/>
    <x v="1488"/>
    <x v="1496"/>
    <n v="0.19873022546088692"/>
    <n v="10439.530000000001"/>
    <n v="-163.69000000000051"/>
    <s v="Digital Wallet"/>
    <x v="2"/>
  </r>
  <r>
    <s v="FIN-01498"/>
    <x v="74"/>
    <x v="0"/>
    <x v="8"/>
    <s v="Q4"/>
    <x v="3"/>
    <x v="6"/>
    <x v="1"/>
    <x v="1"/>
    <x v="3"/>
    <n v="9"/>
    <n v="1362.99"/>
    <n v="0.05"/>
    <n v="675.2"/>
    <x v="1497"/>
    <n v="6076.8"/>
    <x v="1489"/>
    <x v="1497"/>
    <n v="0.32260468460100761"/>
    <n v="12334.55"/>
    <n v="-680.98550000000068"/>
    <s v="Credit Card"/>
    <x v="2"/>
  </r>
  <r>
    <s v="FIN-01499"/>
    <x v="786"/>
    <x v="1"/>
    <x v="11"/>
    <s v="Q2"/>
    <x v="1"/>
    <x v="3"/>
    <x v="2"/>
    <x v="1"/>
    <x v="2"/>
    <n v="17"/>
    <n v="1083.96"/>
    <n v="0.05"/>
    <n v="441.33"/>
    <x v="1498"/>
    <n v="7502.61"/>
    <x v="1490"/>
    <x v="1498"/>
    <n v="0.5032033101423663"/>
    <n v="19515.79"/>
    <n v="-2009.836000000003"/>
    <s v="Bank Transfer"/>
    <x v="3"/>
  </r>
  <r>
    <s v="FIN-01500"/>
    <x v="3"/>
    <x v="1"/>
    <x v="0"/>
    <s v="Q4"/>
    <x v="4"/>
    <x v="0"/>
    <x v="1"/>
    <x v="1"/>
    <x v="5"/>
    <n v="5"/>
    <n v="538.39"/>
    <n v="0.05"/>
    <n v="249.58"/>
    <x v="1499"/>
    <n v="1247.9000000000001"/>
    <x v="1491"/>
    <x v="1499"/>
    <n v="-0.11031623524719435"/>
    <n v="2714.06"/>
    <n v="-156.70750000000044"/>
    <s v="Bank Transfer"/>
    <x v="2"/>
  </r>
  <r>
    <s v="FIN-01501"/>
    <x v="192"/>
    <x v="2"/>
    <x v="6"/>
    <s v="Q3"/>
    <x v="0"/>
    <x v="5"/>
    <x v="1"/>
    <x v="3"/>
    <x v="7"/>
    <n v="13"/>
    <n v="320.83"/>
    <n v="0.1"/>
    <n v="81.27"/>
    <x v="1500"/>
    <n v="1056.51"/>
    <x v="1492"/>
    <x v="1500"/>
    <n v="0.52328775443820796"/>
    <n v="3881.23"/>
    <n v="-127.51899999999978"/>
    <s v="Invoice"/>
    <x v="1"/>
  </r>
  <r>
    <s v="FIN-01502"/>
    <x v="12"/>
    <x v="1"/>
    <x v="1"/>
    <s v="Q3"/>
    <x v="4"/>
    <x v="5"/>
    <x v="2"/>
    <x v="3"/>
    <x v="7"/>
    <n v="3"/>
    <n v="280.05"/>
    <n v="0.2"/>
    <n v="71.5"/>
    <x v="1501"/>
    <n v="214.5"/>
    <x v="1493"/>
    <x v="1501"/>
    <n v="-0.83431530083913552"/>
    <n v="647.11"/>
    <n v="25.010000000000105"/>
    <s v="Invoice"/>
    <x v="1"/>
  </r>
  <r>
    <s v="FIN-01503"/>
    <x v="620"/>
    <x v="1"/>
    <x v="9"/>
    <s v="Q4"/>
    <x v="0"/>
    <x v="5"/>
    <x v="1"/>
    <x v="1"/>
    <x v="3"/>
    <n v="4"/>
    <n v="1202.48"/>
    <n v="0.05"/>
    <n v="581.69000000000005"/>
    <x v="1502"/>
    <n v="2326.7600000000002"/>
    <x v="1494"/>
    <x v="1502"/>
    <n v="0.14415690030078182"/>
    <n v="4944.04"/>
    <n v="-374.61599999999999"/>
    <s v="Bank Transfer"/>
    <x v="3"/>
  </r>
  <r>
    <s v="FIN-01504"/>
    <x v="283"/>
    <x v="0"/>
    <x v="6"/>
    <s v="Q3"/>
    <x v="3"/>
    <x v="4"/>
    <x v="1"/>
    <x v="3"/>
    <x v="7"/>
    <n v="14"/>
    <n v="219.74"/>
    <n v="0.12"/>
    <n v="59.07"/>
    <x v="1503"/>
    <n v="826.98"/>
    <x v="1495"/>
    <x v="1503"/>
    <n v="0.32473693822333127"/>
    <n v="2656.06"/>
    <n v="51.136800000000221"/>
    <s v="Bank Transfer"/>
    <x v="1"/>
  </r>
  <r>
    <s v="FIN-01505"/>
    <x v="473"/>
    <x v="1"/>
    <x v="10"/>
    <s v="Q1"/>
    <x v="0"/>
    <x v="5"/>
    <x v="1"/>
    <x v="2"/>
    <x v="4"/>
    <n v="8"/>
    <n v="2375.6999999999998"/>
    <n v="0.08"/>
    <n v="774.58"/>
    <x v="1504"/>
    <n v="6196.64"/>
    <x v="1496"/>
    <x v="1504"/>
    <n v="0.48822635342260684"/>
    <n v="19485.68"/>
    <n v="-2000.5280000000021"/>
    <s v="Credit Card"/>
    <x v="1"/>
  </r>
  <r>
    <s v="FIN-01506"/>
    <x v="380"/>
    <x v="0"/>
    <x v="2"/>
    <s v="Q2"/>
    <x v="2"/>
    <x v="0"/>
    <x v="1"/>
    <x v="2"/>
    <x v="4"/>
    <n v="17"/>
    <n v="1315.81"/>
    <n v="0.15"/>
    <n v="445.49"/>
    <x v="1505"/>
    <n v="7573.33"/>
    <x v="1497"/>
    <x v="1505"/>
    <n v="0.45985617710868898"/>
    <n v="17651.79"/>
    <n v="1361.664499999999"/>
    <s v="Bank Transfer"/>
    <x v="3"/>
  </r>
  <r>
    <s v="FIN-01507"/>
    <x v="296"/>
    <x v="2"/>
    <x v="10"/>
    <s v="Q1"/>
    <x v="2"/>
    <x v="0"/>
    <x v="1"/>
    <x v="2"/>
    <x v="8"/>
    <n v="2"/>
    <n v="1413.8"/>
    <n v="0.08"/>
    <n v="509.87"/>
    <x v="1506"/>
    <n v="1019.74"/>
    <x v="1498"/>
    <x v="1506"/>
    <n v="-0.19926562394287373"/>
    <n v="2618.7399999999998"/>
    <n v="-17.347999999999956"/>
    <s v="Invoice"/>
    <x v="0"/>
  </r>
  <r>
    <s v="FIN-01508"/>
    <x v="109"/>
    <x v="1"/>
    <x v="6"/>
    <s v="Q3"/>
    <x v="4"/>
    <x v="0"/>
    <x v="1"/>
    <x v="0"/>
    <x v="0"/>
    <n v="16"/>
    <n v="268.7"/>
    <n v="0.1"/>
    <n v="160.38"/>
    <x v="1507"/>
    <n v="2566.08"/>
    <x v="1499"/>
    <x v="1507"/>
    <n v="7.3556320555762264E-2"/>
    <n v="3738.6"/>
    <n v="130.67999999999984"/>
    <s v="Invoice"/>
    <x v="0"/>
  </r>
  <r>
    <s v="FIN-01509"/>
    <x v="298"/>
    <x v="1"/>
    <x v="1"/>
    <s v="Q3"/>
    <x v="4"/>
    <x v="0"/>
    <x v="1"/>
    <x v="1"/>
    <x v="5"/>
    <n v="8"/>
    <n v="611.4"/>
    <n v="0.12"/>
    <n v="302.06"/>
    <x v="1508"/>
    <n v="2416.48"/>
    <x v="1500"/>
    <x v="1508"/>
    <n v="-4.5888069854581062E-2"/>
    <n v="4256.16"/>
    <n v="48.096000000000458"/>
    <s v="Credit Card"/>
    <x v="1"/>
  </r>
  <r>
    <s v="FIN-01510"/>
    <x v="686"/>
    <x v="1"/>
    <x v="4"/>
    <s v="Q1"/>
    <x v="1"/>
    <x v="1"/>
    <x v="2"/>
    <x v="1"/>
    <x v="3"/>
    <n v="15"/>
    <n v="976.49"/>
    <n v="0.12"/>
    <n v="423.48"/>
    <x v="1509"/>
    <n v="6352.2000000000007"/>
    <x v="1501"/>
    <x v="1509"/>
    <n v="0.30693637725967798"/>
    <n v="13973.62"/>
    <n v="-1083.9520000000011"/>
    <s v="Digital Wallet"/>
    <x v="1"/>
  </r>
  <r>
    <s v="FIN-01511"/>
    <x v="461"/>
    <x v="2"/>
    <x v="4"/>
    <s v="Q1"/>
    <x v="4"/>
    <x v="0"/>
    <x v="1"/>
    <x v="3"/>
    <x v="6"/>
    <n v="18"/>
    <n v="670.22"/>
    <n v="0.15"/>
    <n v="198.87"/>
    <x v="1510"/>
    <n v="3579.66"/>
    <x v="1502"/>
    <x v="1510"/>
    <n v="0.55754261160563223"/>
    <n v="10786.84"/>
    <n v="-532.47400000000016"/>
    <s v="Credit Card"/>
    <x v="1"/>
  </r>
  <r>
    <s v="FIN-01512"/>
    <x v="513"/>
    <x v="0"/>
    <x v="6"/>
    <s v="Q3"/>
    <x v="2"/>
    <x v="5"/>
    <x v="2"/>
    <x v="1"/>
    <x v="5"/>
    <n v="11"/>
    <n v="555.15"/>
    <n v="0.08"/>
    <n v="258.08"/>
    <x v="1511"/>
    <n v="2838.8799999999997"/>
    <x v="1503"/>
    <x v="1511"/>
    <n v="0.29053287951588058"/>
    <n v="5748.54"/>
    <n v="-130.42200000000048"/>
    <s v="Invoice"/>
    <x v="3"/>
  </r>
  <r>
    <s v="FIN-01513"/>
    <x v="554"/>
    <x v="1"/>
    <x v="3"/>
    <s v="Q3"/>
    <x v="3"/>
    <x v="7"/>
    <x v="3"/>
    <x v="0"/>
    <x v="1"/>
    <n v="24"/>
    <n v="503.61"/>
    <n v="0.08"/>
    <n v="325.41000000000003"/>
    <x v="1512"/>
    <n v="7809.84"/>
    <x v="1504"/>
    <x v="1512"/>
    <n v="0.20682725072800467"/>
    <n v="11397.6"/>
    <n v="-277.89120000000003"/>
    <s v="Invoice"/>
    <x v="3"/>
  </r>
  <r>
    <s v="FIN-01514"/>
    <x v="787"/>
    <x v="1"/>
    <x v="9"/>
    <s v="Q4"/>
    <x v="1"/>
    <x v="3"/>
    <x v="0"/>
    <x v="2"/>
    <x v="4"/>
    <n v="20"/>
    <n v="3437.39"/>
    <n v="0.1"/>
    <n v="1140.21"/>
    <x v="1513"/>
    <n v="22804.2"/>
    <x v="1505"/>
    <x v="1513"/>
    <n v="0.56607015464898924"/>
    <n v="55464.17"/>
    <n v="6408.8500000000058"/>
    <s v="Bank Transfer"/>
    <x v="1"/>
  </r>
  <r>
    <s v="FIN-01515"/>
    <x v="304"/>
    <x v="1"/>
    <x v="3"/>
    <s v="Q3"/>
    <x v="2"/>
    <x v="5"/>
    <x v="2"/>
    <x v="3"/>
    <x v="7"/>
    <n v="21"/>
    <n v="193.77"/>
    <n v="0.1"/>
    <n v="46.99"/>
    <x v="1514"/>
    <n v="986.79000000000008"/>
    <x v="1506"/>
    <x v="1514"/>
    <n v="0.36516401242623053"/>
    <n v="3841.6"/>
    <n v="-179.34699999999975"/>
    <s v="Digital Wallet"/>
    <x v="1"/>
  </r>
  <r>
    <s v="FIN-01516"/>
    <x v="559"/>
    <x v="1"/>
    <x v="2"/>
    <s v="Q2"/>
    <x v="0"/>
    <x v="0"/>
    <x v="1"/>
    <x v="0"/>
    <x v="1"/>
    <n v="1"/>
    <n v="1022.8"/>
    <n v="0.12"/>
    <n v="712.73"/>
    <x v="1515"/>
    <n v="712.73"/>
    <x v="1507"/>
    <x v="1515"/>
    <n v="-0.69047978810395705"/>
    <n v="811.84"/>
    <n v="88.223999999999933"/>
    <s v="Bank Transfer"/>
    <x v="2"/>
  </r>
  <r>
    <s v="FIN-01517"/>
    <x v="512"/>
    <x v="0"/>
    <x v="0"/>
    <s v="Q4"/>
    <x v="4"/>
    <x v="5"/>
    <x v="2"/>
    <x v="2"/>
    <x v="4"/>
    <n v="15"/>
    <n v="1543.37"/>
    <n v="0.03"/>
    <n v="508.1"/>
    <x v="1516"/>
    <n v="7621.5"/>
    <x v="1508"/>
    <x v="1516"/>
    <n v="0.54884552519036811"/>
    <n v="20138.72"/>
    <n v="2317.3134999999966"/>
    <s v="Invoice"/>
    <x v="3"/>
  </r>
  <r>
    <s v="FIN-01518"/>
    <x v="405"/>
    <x v="2"/>
    <x v="6"/>
    <s v="Q3"/>
    <x v="4"/>
    <x v="5"/>
    <x v="1"/>
    <x v="2"/>
    <x v="4"/>
    <n v="6"/>
    <n v="2146.65"/>
    <n v="0.2"/>
    <n v="697.24"/>
    <x v="1517"/>
    <n v="4183.4400000000005"/>
    <x v="1509"/>
    <x v="1517"/>
    <n v="0.3238932367487326"/>
    <n v="9110.4699999999993"/>
    <n v="1193.4500000000025"/>
    <s v="Invoice"/>
    <x v="0"/>
  </r>
  <r>
    <s v="FIN-01519"/>
    <x v="710"/>
    <x v="0"/>
    <x v="3"/>
    <s v="Q3"/>
    <x v="0"/>
    <x v="0"/>
    <x v="2"/>
    <x v="2"/>
    <x v="4"/>
    <n v="24"/>
    <n v="2462.59"/>
    <n v="0.08"/>
    <n v="766"/>
    <x v="1518"/>
    <n v="18384"/>
    <x v="1510"/>
    <x v="1518"/>
    <n v="0.62797339239451622"/>
    <n v="56090.64"/>
    <n v="-1716.6527999999962"/>
    <s v="Invoice"/>
    <x v="1"/>
  </r>
  <r>
    <s v="FIN-01520"/>
    <x v="97"/>
    <x v="1"/>
    <x v="4"/>
    <s v="Q1"/>
    <x v="2"/>
    <x v="5"/>
    <x v="1"/>
    <x v="1"/>
    <x v="3"/>
    <n v="6"/>
    <n v="1125.25"/>
    <n v="0.03"/>
    <n v="502.99"/>
    <x v="1519"/>
    <n v="3017.94"/>
    <x v="1511"/>
    <x v="1519"/>
    <n v="0.32941362400566193"/>
    <n v="5847.61"/>
    <n v="701.34500000000025"/>
    <s v="Bank Transfer"/>
    <x v="1"/>
  </r>
  <r>
    <s v="FIN-01521"/>
    <x v="435"/>
    <x v="0"/>
    <x v="5"/>
    <s v="Q2"/>
    <x v="4"/>
    <x v="5"/>
    <x v="1"/>
    <x v="1"/>
    <x v="5"/>
    <n v="6"/>
    <n v="827.39"/>
    <n v="0.03"/>
    <n v="426.81"/>
    <x v="1520"/>
    <n v="2560.86"/>
    <x v="1512"/>
    <x v="1520"/>
    <n v="0.14270432393936655"/>
    <n v="5381.94"/>
    <n v="-566.53019999999924"/>
    <s v="Digital Wallet"/>
    <x v="0"/>
  </r>
  <r>
    <s v="FIN-01522"/>
    <x v="159"/>
    <x v="1"/>
    <x v="11"/>
    <s v="Q2"/>
    <x v="4"/>
    <x v="0"/>
    <x v="2"/>
    <x v="2"/>
    <x v="8"/>
    <n v="26"/>
    <n v="921.9"/>
    <n v="0.08"/>
    <n v="341.9"/>
    <x v="1521"/>
    <n v="8889.4"/>
    <x v="1513"/>
    <x v="1521"/>
    <n v="0.50880125783562447"/>
    <n v="23718.42"/>
    <n v="-1666.5720000000001"/>
    <s v="Invoice"/>
    <x v="1"/>
  </r>
  <r>
    <s v="FIN-01523"/>
    <x v="355"/>
    <x v="2"/>
    <x v="4"/>
    <s v="Q1"/>
    <x v="0"/>
    <x v="5"/>
    <x v="2"/>
    <x v="0"/>
    <x v="1"/>
    <n v="10"/>
    <n v="722.33"/>
    <n v="0.12"/>
    <n v="503.36"/>
    <x v="1522"/>
    <n v="5033.6000000000004"/>
    <x v="1514"/>
    <x v="1522"/>
    <n v="1.0382121996619441E-2"/>
    <n v="5632.1"/>
    <n v="724.40399999999954"/>
    <s v="Credit Card"/>
    <x v="1"/>
  </r>
  <r>
    <s v="FIN-01524"/>
    <x v="227"/>
    <x v="1"/>
    <x v="4"/>
    <s v="Q1"/>
    <x v="2"/>
    <x v="5"/>
    <x v="0"/>
    <x v="0"/>
    <x v="1"/>
    <n v="17"/>
    <n v="769.68"/>
    <n v="0.05"/>
    <n v="513.94000000000005"/>
    <x v="1523"/>
    <n v="8736.9800000000014"/>
    <x v="1515"/>
    <x v="1523"/>
    <n v="0.14081458162179394"/>
    <n v="11186.53"/>
    <n v="1243.8019999999979"/>
    <s v="Digital Wallet"/>
    <x v="1"/>
  </r>
  <r>
    <s v="FIN-01525"/>
    <x v="481"/>
    <x v="1"/>
    <x v="5"/>
    <s v="Q2"/>
    <x v="2"/>
    <x v="0"/>
    <x v="0"/>
    <x v="0"/>
    <x v="1"/>
    <n v="19"/>
    <n v="884.32"/>
    <n v="0.08"/>
    <n v="636.47"/>
    <x v="1524"/>
    <n v="12092.93"/>
    <x v="1516"/>
    <x v="1524"/>
    <n v="0.12572159802989202"/>
    <n v="16746.38"/>
    <n v="-1288.4663999999993"/>
    <s v="Digital Wallet"/>
    <x v="2"/>
  </r>
  <r>
    <s v="FIN-01526"/>
    <x v="550"/>
    <x v="2"/>
    <x v="1"/>
    <s v="Q3"/>
    <x v="3"/>
    <x v="7"/>
    <x v="0"/>
    <x v="2"/>
    <x v="4"/>
    <n v="47"/>
    <n v="3399.7"/>
    <n v="0.15"/>
    <n v="1194.92"/>
    <x v="1525"/>
    <n v="56161.240000000005"/>
    <x v="1517"/>
    <x v="1525"/>
    <n v="0.56221411423219514"/>
    <n v="137310.20000000001"/>
    <n v="-1492.1850000000268"/>
    <s v="Invoice"/>
    <x v="3"/>
  </r>
  <r>
    <s v="FIN-01527"/>
    <x v="3"/>
    <x v="1"/>
    <x v="0"/>
    <s v="Q4"/>
    <x v="3"/>
    <x v="6"/>
    <x v="0"/>
    <x v="0"/>
    <x v="0"/>
    <n v="31"/>
    <n v="247.82"/>
    <n v="0"/>
    <n v="142.22999999999999"/>
    <x v="1526"/>
    <n v="4409.13"/>
    <x v="1518"/>
    <x v="1526"/>
    <n v="0.17743757826309936"/>
    <n v="8247.1299999999992"/>
    <n v="-564.70999999999913"/>
    <s v="Invoice"/>
    <x v="1"/>
  </r>
  <r>
    <s v="FIN-01528"/>
    <x v="454"/>
    <x v="0"/>
    <x v="2"/>
    <s v="Q2"/>
    <x v="2"/>
    <x v="0"/>
    <x v="1"/>
    <x v="2"/>
    <x v="8"/>
    <n v="10"/>
    <n v="2442.2199999999998"/>
    <n v="0"/>
    <n v="925.63"/>
    <x v="1527"/>
    <n v="9256.2999999999993"/>
    <x v="1519"/>
    <x v="1527"/>
    <n v="0.5147939170099336"/>
    <n v="25910.39"/>
    <n v="-1488.1900000000023"/>
    <s v="Bank Transfer"/>
    <x v="2"/>
  </r>
  <r>
    <s v="FIN-01529"/>
    <x v="788"/>
    <x v="1"/>
    <x v="5"/>
    <s v="Q2"/>
    <x v="0"/>
    <x v="5"/>
    <x v="0"/>
    <x v="3"/>
    <x v="7"/>
    <n v="56"/>
    <n v="251.15"/>
    <n v="0.05"/>
    <n v="61.71"/>
    <x v="1528"/>
    <n v="3455.76"/>
    <x v="1520"/>
    <x v="1528"/>
    <n v="0.59982052483388437"/>
    <n v="12309.6"/>
    <n v="1051.5799999999981"/>
    <s v="Digital Wallet"/>
    <x v="3"/>
  </r>
  <r>
    <s v="FIN-01530"/>
    <x v="684"/>
    <x v="1"/>
    <x v="0"/>
    <s v="Q4"/>
    <x v="2"/>
    <x v="0"/>
    <x v="0"/>
    <x v="1"/>
    <x v="5"/>
    <n v="39"/>
    <n v="726.15"/>
    <n v="0.12"/>
    <n v="350.51"/>
    <x v="1529"/>
    <n v="13669.89"/>
    <x v="1521"/>
    <x v="1529"/>
    <n v="0.38105492019972492"/>
    <n v="22808.639999999999"/>
    <n v="2112.8279999999977"/>
    <s v="Bank Transfer"/>
    <x v="0"/>
  </r>
  <r>
    <s v="FIN-01531"/>
    <x v="789"/>
    <x v="0"/>
    <x v="8"/>
    <s v="Q4"/>
    <x v="3"/>
    <x v="7"/>
    <x v="1"/>
    <x v="2"/>
    <x v="8"/>
    <n v="17"/>
    <n v="1850.84"/>
    <n v="0.12"/>
    <n v="701.32"/>
    <x v="1530"/>
    <n v="11922.44"/>
    <x v="1522"/>
    <x v="1530"/>
    <n v="0.4962476641622009"/>
    <n v="26208.19"/>
    <n v="1480.376400000001"/>
    <s v="Digital Wallet"/>
    <x v="1"/>
  </r>
  <r>
    <s v="FIN-01532"/>
    <x v="200"/>
    <x v="0"/>
    <x v="7"/>
    <s v="Q1"/>
    <x v="3"/>
    <x v="6"/>
    <x v="0"/>
    <x v="1"/>
    <x v="2"/>
    <n v="60"/>
    <n v="1092.72"/>
    <n v="0"/>
    <n v="444.66"/>
    <x v="1531"/>
    <n v="26679.600000000002"/>
    <x v="1523"/>
    <x v="1531"/>
    <n v="0.56594019205895985"/>
    <n v="70522.570000000007"/>
    <n v="-4959.3700000000099"/>
    <s v="Invoice"/>
    <x v="1"/>
  </r>
  <r>
    <s v="FIN-01533"/>
    <x v="655"/>
    <x v="0"/>
    <x v="8"/>
    <s v="Q4"/>
    <x v="2"/>
    <x v="0"/>
    <x v="0"/>
    <x v="0"/>
    <x v="0"/>
    <n v="15"/>
    <n v="292.64"/>
    <n v="0.1"/>
    <n v="164.6"/>
    <x v="1532"/>
    <n v="2469"/>
    <x v="1524"/>
    <x v="1532"/>
    <n v="-1.4574853694591413E-2"/>
    <n v="4378.32"/>
    <n v="-427.68000000000029"/>
    <s v="Digital Wallet"/>
    <x v="0"/>
  </r>
  <r>
    <s v="FIN-01534"/>
    <x v="459"/>
    <x v="2"/>
    <x v="1"/>
    <s v="Q3"/>
    <x v="4"/>
    <x v="5"/>
    <x v="1"/>
    <x v="3"/>
    <x v="6"/>
    <n v="7"/>
    <n v="694.35"/>
    <n v="0.03"/>
    <n v="216.38"/>
    <x v="1533"/>
    <n v="1514.6599999999999"/>
    <x v="1525"/>
    <x v="1533"/>
    <n v="0.52000753398485755"/>
    <n v="4821.76"/>
    <n v="-107.1235000000006"/>
    <s v="Credit Card"/>
    <x v="0"/>
  </r>
  <r>
    <s v="FIN-01535"/>
    <x v="366"/>
    <x v="2"/>
    <x v="11"/>
    <s v="Q2"/>
    <x v="2"/>
    <x v="0"/>
    <x v="3"/>
    <x v="0"/>
    <x v="1"/>
    <n v="72"/>
    <n v="1047.3399999999999"/>
    <n v="0.12"/>
    <n v="724.53"/>
    <x v="1534"/>
    <n v="52166.159999999996"/>
    <x v="1526"/>
    <x v="1534"/>
    <n v="0.18637662139951283"/>
    <n v="66301.84"/>
    <n v="57.622400000007474"/>
    <s v="Credit Card"/>
    <x v="1"/>
  </r>
  <r>
    <s v="FIN-01536"/>
    <x v="790"/>
    <x v="0"/>
    <x v="11"/>
    <s v="Q2"/>
    <x v="1"/>
    <x v="2"/>
    <x v="1"/>
    <x v="1"/>
    <x v="5"/>
    <n v="5"/>
    <n v="754.6"/>
    <n v="0.12"/>
    <n v="390.86"/>
    <x v="1535"/>
    <n v="1954.3000000000002"/>
    <x v="1527"/>
    <x v="1535"/>
    <n v="-0.10309796882153095"/>
    <n v="3413.34"/>
    <n v="-93.099999999999909"/>
    <s v="Credit Card"/>
    <x v="3"/>
  </r>
  <r>
    <s v="FIN-01537"/>
    <x v="671"/>
    <x v="1"/>
    <x v="3"/>
    <s v="Q3"/>
    <x v="0"/>
    <x v="5"/>
    <x v="0"/>
    <x v="3"/>
    <x v="7"/>
    <n v="8"/>
    <n v="316.83"/>
    <n v="0.1"/>
    <n v="75.19"/>
    <x v="1536"/>
    <n v="601.52"/>
    <x v="1528"/>
    <x v="1536"/>
    <n v="-0.33772229762192835"/>
    <n v="2193.98"/>
    <n v="87.195999999999913"/>
    <s v="Invoice"/>
    <x v="1"/>
  </r>
  <r>
    <s v="FIN-01538"/>
    <x v="791"/>
    <x v="0"/>
    <x v="9"/>
    <s v="Q4"/>
    <x v="0"/>
    <x v="0"/>
    <x v="2"/>
    <x v="0"/>
    <x v="1"/>
    <n v="3"/>
    <n v="789.68"/>
    <n v="0.08"/>
    <n v="568.86"/>
    <x v="1537"/>
    <n v="1706.58"/>
    <x v="1529"/>
    <x v="1537"/>
    <n v="-0.27530102085012609"/>
    <n v="1947.39"/>
    <n v="232.12679999999978"/>
    <s v="Bank Transfer"/>
    <x v="1"/>
  </r>
  <r>
    <s v="FIN-01539"/>
    <x v="459"/>
    <x v="2"/>
    <x v="1"/>
    <s v="Q3"/>
    <x v="3"/>
    <x v="7"/>
    <x v="2"/>
    <x v="1"/>
    <x v="5"/>
    <n v="29"/>
    <n v="581.99"/>
    <n v="0.03"/>
    <n v="307.18"/>
    <x v="1538"/>
    <n v="8908.2199999999993"/>
    <x v="1530"/>
    <x v="1538"/>
    <n v="0.32434584754917434"/>
    <n v="17860.97"/>
    <n v="-1489.5913000000019"/>
    <s v="Digital Wallet"/>
    <x v="0"/>
  </r>
  <r>
    <s v="FIN-01540"/>
    <x v="380"/>
    <x v="0"/>
    <x v="2"/>
    <s v="Q2"/>
    <x v="0"/>
    <x v="0"/>
    <x v="2"/>
    <x v="0"/>
    <x v="0"/>
    <n v="16"/>
    <n v="209.48"/>
    <n v="0.1"/>
    <n v="118.65"/>
    <x v="1539"/>
    <n v="1898.4"/>
    <x v="1531"/>
    <x v="1539"/>
    <n v="-6.6940890671079833E-2"/>
    <n v="2786.34"/>
    <n v="230.17199999999957"/>
    <s v="Invoice"/>
    <x v="1"/>
  </r>
  <r>
    <s v="FIN-01541"/>
    <x v="792"/>
    <x v="0"/>
    <x v="8"/>
    <s v="Q4"/>
    <x v="1"/>
    <x v="2"/>
    <x v="0"/>
    <x v="3"/>
    <x v="6"/>
    <n v="49"/>
    <n v="256.63"/>
    <n v="0.05"/>
    <n v="76.91"/>
    <x v="1540"/>
    <n v="3768.5899999999997"/>
    <x v="1532"/>
    <x v="1540"/>
    <n v="0.57269245390964174"/>
    <n v="12714.59"/>
    <n v="-768.46350000000166"/>
    <s v="Bank Transfer"/>
    <x v="2"/>
  </r>
  <r>
    <s v="FIN-01542"/>
    <x v="197"/>
    <x v="2"/>
    <x v="3"/>
    <s v="Q3"/>
    <x v="4"/>
    <x v="0"/>
    <x v="3"/>
    <x v="1"/>
    <x v="2"/>
    <n v="61"/>
    <n v="909.56"/>
    <n v="0.1"/>
    <n v="413.8"/>
    <x v="1541"/>
    <n v="25241.8"/>
    <x v="1533"/>
    <x v="1541"/>
    <n v="0.43458840083689859"/>
    <n v="54092.41"/>
    <n v="-4157.5660000000062"/>
    <s v="Invoice"/>
    <x v="1"/>
  </r>
  <r>
    <s v="FIN-01543"/>
    <x v="574"/>
    <x v="0"/>
    <x v="11"/>
    <s v="Q2"/>
    <x v="0"/>
    <x v="5"/>
    <x v="0"/>
    <x v="2"/>
    <x v="4"/>
    <n v="52"/>
    <n v="2204.94"/>
    <n v="0"/>
    <n v="730"/>
    <x v="1542"/>
    <n v="37960"/>
    <x v="1534"/>
    <x v="1542"/>
    <n v="0.62556900205203569"/>
    <n v="126531.24"/>
    <n v="-11874.36"/>
    <s v="Bank Transfer"/>
    <x v="0"/>
  </r>
  <r>
    <s v="FIN-01544"/>
    <x v="417"/>
    <x v="1"/>
    <x v="7"/>
    <s v="Q1"/>
    <x v="0"/>
    <x v="5"/>
    <x v="3"/>
    <x v="0"/>
    <x v="1"/>
    <n v="73"/>
    <n v="497.25"/>
    <n v="0.15"/>
    <n v="326.67"/>
    <x v="1543"/>
    <n v="23846.91"/>
    <x v="1535"/>
    <x v="1543"/>
    <n v="0.18346943645327302"/>
    <n v="34403.050000000003"/>
    <n v="-3548.6875000000036"/>
    <s v="Invoice"/>
    <x v="2"/>
  </r>
  <r>
    <s v="FIN-01545"/>
    <x v="793"/>
    <x v="1"/>
    <x v="5"/>
    <s v="Q2"/>
    <x v="2"/>
    <x v="0"/>
    <x v="0"/>
    <x v="1"/>
    <x v="5"/>
    <n v="22"/>
    <n v="622.91999999999996"/>
    <n v="0.1"/>
    <n v="291.42"/>
    <x v="1544"/>
    <n v="6411.2400000000007"/>
    <x v="1536"/>
    <x v="1544"/>
    <n v="0.20047128966412339"/>
    <n v="12343.85"/>
    <n v="-10.033999999999651"/>
    <s v="Bank Transfer"/>
    <x v="0"/>
  </r>
  <r>
    <s v="FIN-01546"/>
    <x v="88"/>
    <x v="1"/>
    <x v="8"/>
    <s v="Q4"/>
    <x v="0"/>
    <x v="5"/>
    <x v="2"/>
    <x v="1"/>
    <x v="3"/>
    <n v="10"/>
    <n v="1021.47"/>
    <n v="0"/>
    <n v="447.37"/>
    <x v="1545"/>
    <n v="4473.7"/>
    <x v="1537"/>
    <x v="1545"/>
    <n v="0.31587418132691125"/>
    <n v="9913.2999999999993"/>
    <n v="301.40000000000146"/>
    <s v="Invoice"/>
    <x v="3"/>
  </r>
  <r>
    <s v="FIN-01547"/>
    <x v="570"/>
    <x v="2"/>
    <x v="4"/>
    <s v="Q1"/>
    <x v="1"/>
    <x v="2"/>
    <x v="0"/>
    <x v="3"/>
    <x v="6"/>
    <n v="47"/>
    <n v="353.99"/>
    <n v="0.15"/>
    <n v="100.73"/>
    <x v="1546"/>
    <n v="4734.3100000000004"/>
    <x v="1538"/>
    <x v="1546"/>
    <n v="0.53406969593655396"/>
    <n v="12762.12"/>
    <n v="1379.7804999999971"/>
    <s v="Invoice"/>
    <x v="0"/>
  </r>
  <r>
    <s v="FIN-01548"/>
    <x v="560"/>
    <x v="1"/>
    <x v="2"/>
    <s v="Q2"/>
    <x v="2"/>
    <x v="5"/>
    <x v="2"/>
    <x v="0"/>
    <x v="1"/>
    <n v="28"/>
    <n v="778.62"/>
    <n v="0.1"/>
    <n v="524.66"/>
    <x v="1547"/>
    <n v="14690.48"/>
    <x v="623"/>
    <x v="1547"/>
    <n v="0.1816932521640853"/>
    <n v="18773.86"/>
    <n v="847.3640000000014"/>
    <s v="Bank Transfer"/>
    <x v="1"/>
  </r>
  <r>
    <s v="FIN-01549"/>
    <x v="636"/>
    <x v="1"/>
    <x v="8"/>
    <s v="Q4"/>
    <x v="0"/>
    <x v="0"/>
    <x v="2"/>
    <x v="1"/>
    <x v="2"/>
    <n v="13"/>
    <n v="1135.33"/>
    <n v="0.12"/>
    <n v="455.9"/>
    <x v="1548"/>
    <n v="5926.7"/>
    <x v="1539"/>
    <x v="1548"/>
    <n v="0.38792710464823416"/>
    <n v="13814.46"/>
    <n v="-826.28479999999945"/>
    <s v="Digital Wallet"/>
    <x v="1"/>
  </r>
  <r>
    <s v="FIN-01550"/>
    <x v="319"/>
    <x v="1"/>
    <x v="9"/>
    <s v="Q4"/>
    <x v="2"/>
    <x v="5"/>
    <x v="1"/>
    <x v="1"/>
    <x v="5"/>
    <n v="15"/>
    <n v="787.26"/>
    <n v="0.03"/>
    <n v="388.51"/>
    <x v="1549"/>
    <n v="5827.65"/>
    <x v="1540"/>
    <x v="1549"/>
    <n v="0.41263329868359816"/>
    <n v="10892.81"/>
    <n v="561.82300000000032"/>
    <s v="Invoice"/>
    <x v="1"/>
  </r>
  <r>
    <s v="FIN-01551"/>
    <x v="392"/>
    <x v="2"/>
    <x v="4"/>
    <s v="Q1"/>
    <x v="2"/>
    <x v="5"/>
    <x v="2"/>
    <x v="3"/>
    <x v="7"/>
    <n v="14"/>
    <n v="135.34"/>
    <n v="0"/>
    <n v="33.83"/>
    <x v="1550"/>
    <n v="473.62"/>
    <x v="1541"/>
    <x v="1550"/>
    <n v="0.10949671726234447"/>
    <n v="1695.19"/>
    <n v="199.56999999999994"/>
    <s v="Digital Wallet"/>
    <x v="0"/>
  </r>
  <r>
    <s v="FIN-01552"/>
    <x v="183"/>
    <x v="0"/>
    <x v="4"/>
    <s v="Q1"/>
    <x v="2"/>
    <x v="5"/>
    <x v="2"/>
    <x v="0"/>
    <x v="1"/>
    <n v="4"/>
    <n v="881.98"/>
    <n v="0.03"/>
    <n v="613.76"/>
    <x v="1551"/>
    <n v="2455.04"/>
    <x v="1542"/>
    <x v="1551"/>
    <n v="3.8322396912476409E-2"/>
    <n v="3198.91"/>
    <n v="223.17239999999993"/>
    <s v="Credit Card"/>
    <x v="3"/>
  </r>
  <r>
    <s v="FIN-01553"/>
    <x v="794"/>
    <x v="2"/>
    <x v="5"/>
    <s v="Q2"/>
    <x v="3"/>
    <x v="6"/>
    <x v="0"/>
    <x v="2"/>
    <x v="8"/>
    <n v="50"/>
    <n v="2240.79"/>
    <n v="0.03"/>
    <n v="801.26"/>
    <x v="1552"/>
    <n v="40063"/>
    <x v="1543"/>
    <x v="1552"/>
    <n v="0.59688729071664393"/>
    <n v="104305.03"/>
    <n v="4373.2850000000035"/>
    <s v="Digital Wallet"/>
    <x v="3"/>
  </r>
  <r>
    <s v="FIN-01554"/>
    <x v="795"/>
    <x v="0"/>
    <x v="7"/>
    <s v="Q1"/>
    <x v="4"/>
    <x v="5"/>
    <x v="1"/>
    <x v="2"/>
    <x v="4"/>
    <n v="14"/>
    <n v="2232"/>
    <n v="0.05"/>
    <n v="689.07"/>
    <x v="1553"/>
    <n v="9646.9800000000014"/>
    <x v="1544"/>
    <x v="1553"/>
    <n v="0.59999595763602542"/>
    <n v="28811.040000000001"/>
    <n v="874.55999999999767"/>
    <s v="Bank Transfer"/>
    <x v="0"/>
  </r>
  <r>
    <s v="FIN-01555"/>
    <x v="459"/>
    <x v="2"/>
    <x v="1"/>
    <s v="Q3"/>
    <x v="0"/>
    <x v="0"/>
    <x v="3"/>
    <x v="0"/>
    <x v="1"/>
    <n v="29"/>
    <n v="759.33"/>
    <n v="0.05"/>
    <n v="517.79"/>
    <x v="1554"/>
    <n v="15015.91"/>
    <x v="1545"/>
    <x v="1554"/>
    <n v="0.18647691202983582"/>
    <n v="20574.310000000001"/>
    <n v="345.23149999999805"/>
    <s v="Digital Wallet"/>
    <x v="1"/>
  </r>
  <r>
    <s v="FIN-01556"/>
    <x v="278"/>
    <x v="0"/>
    <x v="7"/>
    <s v="Q1"/>
    <x v="0"/>
    <x v="5"/>
    <x v="2"/>
    <x v="3"/>
    <x v="6"/>
    <n v="25"/>
    <n v="329.36"/>
    <n v="0.05"/>
    <n v="93.06"/>
    <x v="1555"/>
    <n v="2326.5"/>
    <x v="1546"/>
    <x v="1555"/>
    <n v="0.5769863083747746"/>
    <n v="6894.94"/>
    <n v="927.35999999999967"/>
    <s v="Credit Card"/>
    <x v="3"/>
  </r>
  <r>
    <s v="FIN-01557"/>
    <x v="433"/>
    <x v="2"/>
    <x v="1"/>
    <s v="Q3"/>
    <x v="1"/>
    <x v="3"/>
    <x v="2"/>
    <x v="3"/>
    <x v="6"/>
    <n v="13"/>
    <n v="680.65"/>
    <n v="0.1"/>
    <n v="198.9"/>
    <x v="1556"/>
    <n v="2585.7000000000003"/>
    <x v="1547"/>
    <x v="1556"/>
    <n v="0.459669333172602"/>
    <n v="8492.09"/>
    <n v="-528.48500000000058"/>
    <s v="Invoice"/>
    <x v="0"/>
  </r>
  <r>
    <s v="FIN-01558"/>
    <x v="420"/>
    <x v="0"/>
    <x v="8"/>
    <s v="Q4"/>
    <x v="2"/>
    <x v="5"/>
    <x v="2"/>
    <x v="3"/>
    <x v="7"/>
    <n v="13"/>
    <n v="224.95"/>
    <n v="0.05"/>
    <n v="55.28"/>
    <x v="1557"/>
    <n v="718.64"/>
    <x v="1548"/>
    <x v="1557"/>
    <n v="0.16048280634562959"/>
    <n v="2835.94"/>
    <n v="-57.807500000000346"/>
    <s v="Credit Card"/>
    <x v="0"/>
  </r>
  <r>
    <s v="FIN-01559"/>
    <x v="590"/>
    <x v="2"/>
    <x v="10"/>
    <s v="Q1"/>
    <x v="1"/>
    <x v="2"/>
    <x v="1"/>
    <x v="0"/>
    <x v="1"/>
    <n v="13"/>
    <n v="586.54"/>
    <n v="0.12"/>
    <n v="400.21"/>
    <x v="1558"/>
    <n v="5202.7299999999996"/>
    <x v="1549"/>
    <x v="1558"/>
    <n v="8.5978552425853505E-2"/>
    <n v="6195.11"/>
    <n v="514.90759999999955"/>
    <s v="Bank Transfer"/>
    <x v="0"/>
  </r>
  <r>
    <s v="FIN-01560"/>
    <x v="623"/>
    <x v="0"/>
    <x v="0"/>
    <s v="Q4"/>
    <x v="4"/>
    <x v="5"/>
    <x v="1"/>
    <x v="1"/>
    <x v="2"/>
    <n v="16"/>
    <n v="1081.0899999999999"/>
    <n v="0.08"/>
    <n v="444.23"/>
    <x v="1559"/>
    <n v="7107.68"/>
    <x v="1550"/>
    <x v="1559"/>
    <n v="0.46066786660966569"/>
    <n v="15619.31"/>
    <n v="294.33480000000054"/>
    <s v="Credit Card"/>
    <x v="3"/>
  </r>
  <r>
    <s v="FIN-01561"/>
    <x v="690"/>
    <x v="1"/>
    <x v="5"/>
    <s v="Q2"/>
    <x v="1"/>
    <x v="1"/>
    <x v="1"/>
    <x v="2"/>
    <x v="8"/>
    <n v="13"/>
    <n v="2490.58"/>
    <n v="0.1"/>
    <n v="867.85"/>
    <x v="1560"/>
    <n v="11282.050000000001"/>
    <x v="1551"/>
    <x v="1560"/>
    <n v="0.55184228188909823"/>
    <n v="32216.93"/>
    <n v="-3077.1440000000002"/>
    <s v="Digital Wallet"/>
    <x v="2"/>
  </r>
  <r>
    <s v="FIN-01562"/>
    <x v="796"/>
    <x v="1"/>
    <x v="4"/>
    <s v="Q1"/>
    <x v="4"/>
    <x v="0"/>
    <x v="1"/>
    <x v="0"/>
    <x v="1"/>
    <n v="18"/>
    <n v="1096.69"/>
    <n v="0"/>
    <n v="790.22"/>
    <x v="1561"/>
    <n v="14223.960000000001"/>
    <x v="259"/>
    <x v="1561"/>
    <n v="0.22706254476855106"/>
    <n v="18245.13"/>
    <n v="1495.2900000000009"/>
    <s v="Digital Wallet"/>
    <x v="0"/>
  </r>
  <r>
    <s v="FIN-01563"/>
    <x v="762"/>
    <x v="2"/>
    <x v="11"/>
    <s v="Q2"/>
    <x v="0"/>
    <x v="0"/>
    <x v="2"/>
    <x v="1"/>
    <x v="3"/>
    <n v="27"/>
    <n v="1115.4000000000001"/>
    <n v="0"/>
    <n v="520.38"/>
    <x v="1562"/>
    <n v="14050.26"/>
    <x v="1552"/>
    <x v="1562"/>
    <n v="0.44556146607428659"/>
    <n v="29393.47"/>
    <n v="722.33000000000175"/>
    <s v="Bank Transfer"/>
    <x v="1"/>
  </r>
  <r>
    <s v="FIN-01564"/>
    <x v="797"/>
    <x v="2"/>
    <x v="10"/>
    <s v="Q1"/>
    <x v="0"/>
    <x v="5"/>
    <x v="0"/>
    <x v="1"/>
    <x v="2"/>
    <n v="21"/>
    <n v="908.31"/>
    <n v="0.03"/>
    <n v="416.67"/>
    <x v="1563"/>
    <n v="8750.07"/>
    <x v="1553"/>
    <x v="1563"/>
    <n v="0.42001888016504263"/>
    <n v="20353.18"/>
    <n v="-1850.9053000000022"/>
    <s v="Digital Wallet"/>
    <x v="1"/>
  </r>
  <r>
    <s v="FIN-01565"/>
    <x v="360"/>
    <x v="2"/>
    <x v="2"/>
    <s v="Q2"/>
    <x v="0"/>
    <x v="5"/>
    <x v="1"/>
    <x v="2"/>
    <x v="8"/>
    <n v="8"/>
    <n v="1723.14"/>
    <n v="0.15"/>
    <n v="612.67999999999995"/>
    <x v="1564"/>
    <n v="4901.4399999999996"/>
    <x v="1554"/>
    <x v="1564"/>
    <n v="0.45110891948965953"/>
    <n v="11894.02"/>
    <n v="-176.66799999999967"/>
    <s v="Digital Wallet"/>
    <x v="3"/>
  </r>
  <r>
    <s v="FIN-01566"/>
    <x v="640"/>
    <x v="1"/>
    <x v="8"/>
    <s v="Q4"/>
    <x v="2"/>
    <x v="0"/>
    <x v="1"/>
    <x v="2"/>
    <x v="8"/>
    <n v="8"/>
    <n v="1106.58"/>
    <n v="0.12"/>
    <n v="385.22"/>
    <x v="1565"/>
    <n v="3081.76"/>
    <x v="1555"/>
    <x v="1565"/>
    <n v="0.35814858104988501"/>
    <n v="7150.9"/>
    <n v="639.42320000000018"/>
    <s v="Digital Wallet"/>
    <x v="0"/>
  </r>
  <r>
    <s v="FIN-01567"/>
    <x v="208"/>
    <x v="2"/>
    <x v="2"/>
    <s v="Q2"/>
    <x v="0"/>
    <x v="0"/>
    <x v="3"/>
    <x v="1"/>
    <x v="2"/>
    <n v="18"/>
    <n v="655.55"/>
    <n v="0.05"/>
    <n v="298.55"/>
    <x v="1566"/>
    <n v="5373.9000000000005"/>
    <x v="1556"/>
    <x v="1566"/>
    <n v="0.19805029569831309"/>
    <n v="10024.790000000001"/>
    <n v="1185.114999999998"/>
    <s v="Digital Wallet"/>
    <x v="3"/>
  </r>
  <r>
    <s v="FIN-01568"/>
    <x v="309"/>
    <x v="0"/>
    <x v="11"/>
    <s v="Q2"/>
    <x v="3"/>
    <x v="4"/>
    <x v="1"/>
    <x v="0"/>
    <x v="1"/>
    <n v="18"/>
    <n v="1010.96"/>
    <n v="0.1"/>
    <n v="692.45"/>
    <x v="1567"/>
    <n v="12464.1"/>
    <x v="1557"/>
    <x v="1567"/>
    <n v="0.20263174862763367"/>
    <n v="16335.31"/>
    <n v="42.242000000000189"/>
    <s v="Invoice"/>
    <x v="0"/>
  </r>
  <r>
    <s v="FIN-01569"/>
    <x v="798"/>
    <x v="2"/>
    <x v="4"/>
    <s v="Q1"/>
    <x v="0"/>
    <x v="5"/>
    <x v="1"/>
    <x v="1"/>
    <x v="2"/>
    <n v="12"/>
    <n v="1023.73"/>
    <n v="0.12"/>
    <n v="470.24"/>
    <x v="1568"/>
    <n v="5642.88"/>
    <x v="1558"/>
    <x v="1568"/>
    <n v="0.39441318866924246"/>
    <n v="9629.02"/>
    <n v="1181.5687999999991"/>
    <s v="Credit Card"/>
    <x v="3"/>
  </r>
  <r>
    <s v="FIN-01570"/>
    <x v="738"/>
    <x v="2"/>
    <x v="1"/>
    <s v="Q3"/>
    <x v="0"/>
    <x v="0"/>
    <x v="2"/>
    <x v="0"/>
    <x v="0"/>
    <n v="14"/>
    <n v="274.33"/>
    <n v="0.12"/>
    <n v="175.98"/>
    <x v="1569"/>
    <n v="2463.7199999999998"/>
    <x v="1559"/>
    <x v="1569"/>
    <n v="-0.11453359093063098"/>
    <n v="3167.39"/>
    <n v="212.35559999999987"/>
    <s v="Credit Card"/>
    <x v="0"/>
  </r>
  <r>
    <s v="FIN-01571"/>
    <x v="17"/>
    <x v="0"/>
    <x v="6"/>
    <s v="Q3"/>
    <x v="1"/>
    <x v="3"/>
    <x v="2"/>
    <x v="0"/>
    <x v="0"/>
    <n v="9"/>
    <n v="189.7"/>
    <n v="0.05"/>
    <n v="108.36"/>
    <x v="1570"/>
    <n v="975.24"/>
    <x v="1560"/>
    <x v="1570"/>
    <n v="-0.4424252513201824"/>
    <n v="1522.55"/>
    <n v="99.384999999999991"/>
    <s v="Credit Card"/>
    <x v="0"/>
  </r>
  <r>
    <s v="FIN-01572"/>
    <x v="799"/>
    <x v="2"/>
    <x v="11"/>
    <s v="Q2"/>
    <x v="2"/>
    <x v="5"/>
    <x v="1"/>
    <x v="1"/>
    <x v="3"/>
    <n v="8"/>
    <n v="1232.73"/>
    <n v="0.2"/>
    <n v="579.95000000000005"/>
    <x v="1571"/>
    <n v="4639.6000000000004"/>
    <x v="1561"/>
    <x v="1571"/>
    <n v="0.17808187924363"/>
    <n v="8235.8799999999992"/>
    <n v="-346.40799999999854"/>
    <s v="Credit Card"/>
    <x v="0"/>
  </r>
  <r>
    <s v="FIN-01573"/>
    <x v="200"/>
    <x v="0"/>
    <x v="7"/>
    <s v="Q1"/>
    <x v="1"/>
    <x v="1"/>
    <x v="0"/>
    <x v="2"/>
    <x v="4"/>
    <n v="56"/>
    <n v="2634.7"/>
    <n v="0.12"/>
    <n v="832.32"/>
    <x v="1572"/>
    <n v="46609.920000000006"/>
    <x v="1562"/>
    <x v="1572"/>
    <n v="0.62115178962685325"/>
    <n v="140738.23999999999"/>
    <n v="-10900.224000000002"/>
    <s v="Digital Wallet"/>
    <x v="2"/>
  </r>
  <r>
    <s v="FIN-01574"/>
    <x v="741"/>
    <x v="0"/>
    <x v="1"/>
    <s v="Q3"/>
    <x v="3"/>
    <x v="7"/>
    <x v="1"/>
    <x v="1"/>
    <x v="2"/>
    <n v="18"/>
    <n v="895.03"/>
    <n v="0.2"/>
    <n v="372.85"/>
    <x v="1573"/>
    <n v="6711.3"/>
    <x v="1563"/>
    <x v="1573"/>
    <n v="0.39928379185303536"/>
    <n v="14329.62"/>
    <n v="-1441.1880000000001"/>
    <s v="Invoice"/>
    <x v="3"/>
  </r>
  <r>
    <s v="FIN-01575"/>
    <x v="800"/>
    <x v="1"/>
    <x v="11"/>
    <s v="Q2"/>
    <x v="4"/>
    <x v="0"/>
    <x v="2"/>
    <x v="2"/>
    <x v="8"/>
    <n v="30"/>
    <n v="1494.81"/>
    <n v="0.1"/>
    <n v="545.54"/>
    <x v="1574"/>
    <n v="16366.199999999999"/>
    <x v="1564"/>
    <x v="1574"/>
    <n v="0.50940302830509621"/>
    <n v="36658.75"/>
    <n v="3701.1199999999953"/>
    <s v="Bank Transfer"/>
    <x v="2"/>
  </r>
  <r>
    <s v="FIN-01576"/>
    <x v="801"/>
    <x v="0"/>
    <x v="7"/>
    <s v="Q1"/>
    <x v="4"/>
    <x v="0"/>
    <x v="2"/>
    <x v="2"/>
    <x v="8"/>
    <n v="5"/>
    <n v="1427.92"/>
    <n v="0.15"/>
    <n v="519.55999999999995"/>
    <x v="1575"/>
    <n v="2597.7999999999997"/>
    <x v="1565"/>
    <x v="1575"/>
    <n v="0.12643812637386176"/>
    <n v="6603.14"/>
    <n v="-534.48000000000047"/>
    <s v="Credit Card"/>
    <x v="1"/>
  </r>
  <r>
    <s v="FIN-01577"/>
    <x v="627"/>
    <x v="2"/>
    <x v="6"/>
    <s v="Q3"/>
    <x v="3"/>
    <x v="6"/>
    <x v="2"/>
    <x v="1"/>
    <x v="5"/>
    <n v="15"/>
    <n v="379.46"/>
    <n v="0.08"/>
    <n v="195.91"/>
    <x v="1576"/>
    <n v="2938.65"/>
    <x v="1566"/>
    <x v="1576"/>
    <n v="0.19720777886500795"/>
    <n v="5076.16"/>
    <n v="160.38799999999992"/>
    <s v="Digital Wallet"/>
    <x v="0"/>
  </r>
  <r>
    <s v="FIN-01578"/>
    <x v="802"/>
    <x v="0"/>
    <x v="10"/>
    <s v="Q1"/>
    <x v="2"/>
    <x v="5"/>
    <x v="1"/>
    <x v="3"/>
    <x v="7"/>
    <n v="5"/>
    <n v="195.77"/>
    <n v="0.1"/>
    <n v="52.52"/>
    <x v="1577"/>
    <n v="262.60000000000002"/>
    <x v="1567"/>
    <x v="1577"/>
    <n v="-0.3535611516916109"/>
    <n v="870.09"/>
    <n v="10.875"/>
    <s v="Bank Transfer"/>
    <x v="0"/>
  </r>
  <r>
    <s v="FIN-01579"/>
    <x v="715"/>
    <x v="0"/>
    <x v="1"/>
    <s v="Q3"/>
    <x v="1"/>
    <x v="3"/>
    <x v="2"/>
    <x v="2"/>
    <x v="8"/>
    <n v="11"/>
    <n v="2561.66"/>
    <n v="0"/>
    <n v="907.39"/>
    <x v="1578"/>
    <n v="9981.2899999999991"/>
    <x v="1568"/>
    <x v="1578"/>
    <n v="0.58547511450316669"/>
    <n v="27189.759999999998"/>
    <n v="988.5"/>
    <s v="Bank Transfer"/>
    <x v="2"/>
  </r>
  <r>
    <s v="FIN-01580"/>
    <x v="803"/>
    <x v="1"/>
    <x v="9"/>
    <s v="Q4"/>
    <x v="0"/>
    <x v="5"/>
    <x v="1"/>
    <x v="0"/>
    <x v="0"/>
    <n v="4"/>
    <n v="140.07"/>
    <n v="0.05"/>
    <n v="82.86"/>
    <x v="1579"/>
    <n v="331.44"/>
    <x v="1569"/>
    <x v="1579"/>
    <n v="-0.55226897829280852"/>
    <n v="577.15"/>
    <n v="-44.884000000000015"/>
    <s v="Digital Wallet"/>
    <x v="2"/>
  </r>
  <r>
    <s v="FIN-01581"/>
    <x v="785"/>
    <x v="0"/>
    <x v="11"/>
    <s v="Q2"/>
    <x v="4"/>
    <x v="5"/>
    <x v="2"/>
    <x v="0"/>
    <x v="1"/>
    <n v="11"/>
    <n v="900.08"/>
    <n v="0.12"/>
    <n v="601.26"/>
    <x v="1580"/>
    <n v="6613.86"/>
    <x v="1570"/>
    <x v="1580"/>
    <n v="0.16486188371869248"/>
    <n v="8807.41"/>
    <n v="-94.635599999999613"/>
    <s v="Invoice"/>
    <x v="3"/>
  </r>
  <r>
    <s v="FIN-01582"/>
    <x v="354"/>
    <x v="0"/>
    <x v="8"/>
    <s v="Q4"/>
    <x v="2"/>
    <x v="0"/>
    <x v="2"/>
    <x v="1"/>
    <x v="2"/>
    <n v="18"/>
    <n v="1040.1600000000001"/>
    <n v="0.08"/>
    <n v="444.1"/>
    <x v="1581"/>
    <n v="7993.8"/>
    <x v="1571"/>
    <x v="1581"/>
    <n v="0.41474188846457671"/>
    <n v="18587.27"/>
    <n v="-1362.2203999999983"/>
    <s v="Bank Transfer"/>
    <x v="2"/>
  </r>
  <r>
    <s v="FIN-01583"/>
    <x v="598"/>
    <x v="2"/>
    <x v="5"/>
    <s v="Q2"/>
    <x v="4"/>
    <x v="0"/>
    <x v="2"/>
    <x v="3"/>
    <x v="7"/>
    <n v="30"/>
    <n v="123.82"/>
    <n v="0.1"/>
    <n v="30.78"/>
    <x v="1582"/>
    <n v="923.40000000000009"/>
    <x v="1572"/>
    <x v="1582"/>
    <n v="0.39770993736427424"/>
    <n v="3516.78"/>
    <n v="-173.64000000000033"/>
    <s v="Invoice"/>
    <x v="2"/>
  </r>
  <r>
    <s v="FIN-01584"/>
    <x v="33"/>
    <x v="1"/>
    <x v="0"/>
    <s v="Q4"/>
    <x v="0"/>
    <x v="5"/>
    <x v="2"/>
    <x v="2"/>
    <x v="4"/>
    <n v="20"/>
    <n v="3107.95"/>
    <n v="0.03"/>
    <n v="1027.3399999999999"/>
    <x v="1583"/>
    <n v="20546.8"/>
    <x v="1573"/>
    <x v="1583"/>
    <n v="0.61083987638618154"/>
    <n v="63341.760000000002"/>
    <n v="-3047.5300000000061"/>
    <s v="Digital Wallet"/>
    <x v="0"/>
  </r>
  <r>
    <s v="FIN-01585"/>
    <x v="579"/>
    <x v="2"/>
    <x v="10"/>
    <s v="Q1"/>
    <x v="4"/>
    <x v="0"/>
    <x v="0"/>
    <x v="2"/>
    <x v="8"/>
    <n v="50"/>
    <n v="1816.28"/>
    <n v="0.1"/>
    <n v="659.22"/>
    <x v="1584"/>
    <n v="32961"/>
    <x v="1574"/>
    <x v="1584"/>
    <n v="0.56006783095117496"/>
    <n v="76175.56"/>
    <n v="5557.0400000000081"/>
    <s v="Invoice"/>
    <x v="3"/>
  </r>
  <r>
    <s v="FIN-01586"/>
    <x v="372"/>
    <x v="1"/>
    <x v="10"/>
    <s v="Q1"/>
    <x v="1"/>
    <x v="2"/>
    <x v="1"/>
    <x v="0"/>
    <x v="0"/>
    <n v="12"/>
    <n v="156.71"/>
    <n v="0"/>
    <n v="86.6"/>
    <x v="1585"/>
    <n v="1039.1999999999998"/>
    <x v="1575"/>
    <x v="1585"/>
    <n v="0.13858932635653975"/>
    <n v="1984.03"/>
    <n v="-103.50999999999999"/>
    <s v="Digital Wallet"/>
    <x v="0"/>
  </r>
  <r>
    <s v="FIN-01587"/>
    <x v="575"/>
    <x v="2"/>
    <x v="5"/>
    <s v="Q2"/>
    <x v="2"/>
    <x v="5"/>
    <x v="1"/>
    <x v="3"/>
    <x v="6"/>
    <n v="9"/>
    <n v="515.04"/>
    <n v="0.15"/>
    <n v="154.08000000000001"/>
    <x v="1586"/>
    <n v="1386.72"/>
    <x v="1576"/>
    <x v="1586"/>
    <n v="0.48093631156511468"/>
    <n v="4361.58"/>
    <n v="-421.52400000000034"/>
    <s v="Bank Transfer"/>
    <x v="0"/>
  </r>
  <r>
    <s v="FIN-01588"/>
    <x v="501"/>
    <x v="1"/>
    <x v="0"/>
    <s v="Q4"/>
    <x v="0"/>
    <x v="5"/>
    <x v="2"/>
    <x v="0"/>
    <x v="0"/>
    <n v="22"/>
    <n v="277.61"/>
    <n v="0.1"/>
    <n v="159.41999999999999"/>
    <x v="1587"/>
    <n v="3507.24"/>
    <x v="1577"/>
    <x v="1587"/>
    <n v="0.23005495319172781"/>
    <n v="5752.11"/>
    <n v="-255.43199999999979"/>
    <s v="Credit Card"/>
    <x v="0"/>
  </r>
  <r>
    <s v="FIN-01589"/>
    <x v="314"/>
    <x v="0"/>
    <x v="7"/>
    <s v="Q1"/>
    <x v="0"/>
    <x v="5"/>
    <x v="3"/>
    <x v="2"/>
    <x v="4"/>
    <n v="58"/>
    <n v="3414.61"/>
    <n v="0.08"/>
    <n v="1077.67"/>
    <x v="1588"/>
    <n v="62504.86"/>
    <x v="1578"/>
    <x v="1588"/>
    <n v="0.63633268617008631"/>
    <n v="172803.65"/>
    <n v="9399.9396000000124"/>
    <s v="Credit Card"/>
    <x v="0"/>
  </r>
  <r>
    <s v="FIN-01590"/>
    <x v="545"/>
    <x v="1"/>
    <x v="1"/>
    <s v="Q3"/>
    <x v="1"/>
    <x v="3"/>
    <x v="1"/>
    <x v="1"/>
    <x v="5"/>
    <n v="12"/>
    <n v="431.76"/>
    <n v="0.12"/>
    <n v="208.21"/>
    <x v="1589"/>
    <n v="2498.52"/>
    <x v="1579"/>
    <x v="1589"/>
    <n v="0.212207451811051"/>
    <n v="4187.6899999999996"/>
    <n v="371.69560000000001"/>
    <s v="Digital Wallet"/>
    <x v="0"/>
  </r>
  <r>
    <s v="FIN-01591"/>
    <x v="677"/>
    <x v="2"/>
    <x v="1"/>
    <s v="Q3"/>
    <x v="1"/>
    <x v="3"/>
    <x v="2"/>
    <x v="1"/>
    <x v="5"/>
    <n v="3"/>
    <n v="328.07"/>
    <n v="0.15"/>
    <n v="158.28"/>
    <x v="1590"/>
    <n v="474.84000000000003"/>
    <x v="1580"/>
    <x v="1590"/>
    <n v="-1.7900191075912184"/>
    <n v="743.67"/>
    <n v="92.908500000000004"/>
    <s v="Digital Wallet"/>
    <x v="1"/>
  </r>
  <r>
    <s v="FIN-01592"/>
    <x v="786"/>
    <x v="1"/>
    <x v="11"/>
    <s v="Q2"/>
    <x v="3"/>
    <x v="7"/>
    <x v="2"/>
    <x v="3"/>
    <x v="6"/>
    <n v="9"/>
    <n v="425.92"/>
    <n v="0.1"/>
    <n v="122.31"/>
    <x v="1591"/>
    <n v="1100.79"/>
    <x v="1581"/>
    <x v="1591"/>
    <n v="0.36086647002624966"/>
    <n v="3048.15"/>
    <n v="401.80200000000013"/>
    <s v="Invoice"/>
    <x v="0"/>
  </r>
  <r>
    <s v="FIN-01593"/>
    <x v="716"/>
    <x v="1"/>
    <x v="5"/>
    <s v="Q2"/>
    <x v="4"/>
    <x v="5"/>
    <x v="2"/>
    <x v="3"/>
    <x v="7"/>
    <n v="30"/>
    <n v="264.76"/>
    <n v="0.05"/>
    <n v="63.1"/>
    <x v="1592"/>
    <n v="1893"/>
    <x v="1582"/>
    <x v="1592"/>
    <n v="0.51725892764847603"/>
    <n v="8244.7999999999993"/>
    <n v="-699.14000000000033"/>
    <s v="Digital Wallet"/>
    <x v="0"/>
  </r>
  <r>
    <s v="FIN-01594"/>
    <x v="623"/>
    <x v="0"/>
    <x v="0"/>
    <s v="Q4"/>
    <x v="1"/>
    <x v="2"/>
    <x v="1"/>
    <x v="1"/>
    <x v="2"/>
    <n v="7"/>
    <n v="709.77"/>
    <n v="0.1"/>
    <n v="301.49"/>
    <x v="1593"/>
    <n v="2110.4300000000003"/>
    <x v="1583"/>
    <x v="1593"/>
    <n v="0.25679031727469942"/>
    <n v="4811.88"/>
    <n v="-340.32900000000063"/>
    <s v="Credit Card"/>
    <x v="2"/>
  </r>
  <r>
    <s v="FIN-01595"/>
    <x v="804"/>
    <x v="1"/>
    <x v="6"/>
    <s v="Q3"/>
    <x v="3"/>
    <x v="7"/>
    <x v="2"/>
    <x v="3"/>
    <x v="7"/>
    <n v="16"/>
    <n v="219.15"/>
    <n v="0.15"/>
    <n v="56.44"/>
    <x v="1594"/>
    <n v="903.04"/>
    <x v="1584"/>
    <x v="1594"/>
    <n v="0.30312302881453745"/>
    <n v="3118.17"/>
    <n v="-137.73000000000002"/>
    <s v="Invoice"/>
    <x v="1"/>
  </r>
  <r>
    <s v="FIN-01596"/>
    <x v="204"/>
    <x v="1"/>
    <x v="6"/>
    <s v="Q3"/>
    <x v="1"/>
    <x v="3"/>
    <x v="0"/>
    <x v="3"/>
    <x v="6"/>
    <n v="29"/>
    <n v="463.02"/>
    <n v="0"/>
    <n v="130.43"/>
    <x v="1595"/>
    <n v="3782.4700000000003"/>
    <x v="1585"/>
    <x v="1595"/>
    <n v="0.63773814790155792"/>
    <n v="12095.16"/>
    <n v="1332.42"/>
    <s v="Digital Wallet"/>
    <x v="1"/>
  </r>
  <r>
    <s v="FIN-01597"/>
    <x v="320"/>
    <x v="0"/>
    <x v="1"/>
    <s v="Q3"/>
    <x v="4"/>
    <x v="0"/>
    <x v="1"/>
    <x v="0"/>
    <x v="0"/>
    <n v="10"/>
    <n v="296.44"/>
    <n v="0.1"/>
    <n v="175.08"/>
    <x v="1596"/>
    <n v="1750.8000000000002"/>
    <x v="1586"/>
    <x v="1596"/>
    <n v="0.10609979160107341"/>
    <n v="2518.9699999999998"/>
    <n v="148.99000000000024"/>
    <s v="Digital Wallet"/>
    <x v="0"/>
  </r>
  <r>
    <s v="FIN-01598"/>
    <x v="696"/>
    <x v="1"/>
    <x v="0"/>
    <s v="Q4"/>
    <x v="2"/>
    <x v="5"/>
    <x v="0"/>
    <x v="0"/>
    <x v="1"/>
    <n v="36"/>
    <n v="822.19"/>
    <n v="0.1"/>
    <n v="592.46"/>
    <x v="1597"/>
    <n v="21328.560000000001"/>
    <x v="1587"/>
    <x v="1597"/>
    <n v="0.16088228082211645"/>
    <n v="29031.01"/>
    <n v="-2392.0539999999928"/>
    <s v="Invoice"/>
    <x v="3"/>
  </r>
  <r>
    <s v="FIN-01599"/>
    <x v="754"/>
    <x v="0"/>
    <x v="4"/>
    <s v="Q1"/>
    <x v="4"/>
    <x v="5"/>
    <x v="2"/>
    <x v="1"/>
    <x v="2"/>
    <n v="8"/>
    <n v="981.75"/>
    <n v="0.03"/>
    <n v="419.29"/>
    <x v="1598"/>
    <n v="3354.32"/>
    <x v="1588"/>
    <x v="1598"/>
    <n v="0.27117051131605402"/>
    <n v="6819.77"/>
    <n v="798.60999999999967"/>
    <s v="Credit Card"/>
    <x v="2"/>
  </r>
  <r>
    <s v="FIN-01600"/>
    <x v="686"/>
    <x v="1"/>
    <x v="4"/>
    <s v="Q1"/>
    <x v="1"/>
    <x v="2"/>
    <x v="1"/>
    <x v="2"/>
    <x v="8"/>
    <n v="9"/>
    <n v="1815.25"/>
    <n v="0.03"/>
    <n v="644.92999999999995"/>
    <x v="1599"/>
    <n v="5804.37"/>
    <x v="1589"/>
    <x v="1599"/>
    <n v="0.53142437598726466"/>
    <n v="15167.43"/>
    <n v="679.70249999999942"/>
    <s v="Credit Card"/>
    <x v="3"/>
  </r>
  <r>
    <s v="FIN-01601"/>
    <x v="743"/>
    <x v="1"/>
    <x v="7"/>
    <s v="Q1"/>
    <x v="1"/>
    <x v="3"/>
    <x v="2"/>
    <x v="1"/>
    <x v="2"/>
    <n v="4"/>
    <n v="970.37"/>
    <n v="0.05"/>
    <n v="424.5"/>
    <x v="1600"/>
    <n v="1698"/>
    <x v="1590"/>
    <x v="1600"/>
    <n v="-2.6984823477534045E-2"/>
    <n v="3897.18"/>
    <n v="-209.77399999999989"/>
    <s v="Invoice"/>
    <x v="0"/>
  </r>
  <r>
    <s v="FIN-01602"/>
    <x v="124"/>
    <x v="0"/>
    <x v="5"/>
    <s v="Q2"/>
    <x v="1"/>
    <x v="2"/>
    <x v="1"/>
    <x v="3"/>
    <x v="6"/>
    <n v="13"/>
    <n v="428.28"/>
    <n v="0"/>
    <n v="126.64"/>
    <x v="1601"/>
    <n v="1646.32"/>
    <x v="1591"/>
    <x v="1601"/>
    <n v="0.47655559626700006"/>
    <n v="6186.34"/>
    <n v="-618.70000000000073"/>
    <s v="Invoice"/>
    <x v="2"/>
  </r>
  <r>
    <s v="FIN-01603"/>
    <x v="805"/>
    <x v="1"/>
    <x v="3"/>
    <s v="Q3"/>
    <x v="3"/>
    <x v="6"/>
    <x v="1"/>
    <x v="3"/>
    <x v="6"/>
    <n v="3"/>
    <n v="431.86"/>
    <n v="0.05"/>
    <n v="117.97"/>
    <x v="1602"/>
    <n v="353.90999999999997"/>
    <x v="1592"/>
    <x v="1602"/>
    <n v="-0.21957976959719738"/>
    <n v="1236.55"/>
    <n v="-5.7490000000000236"/>
    <s v="Credit Card"/>
    <x v="2"/>
  </r>
  <r>
    <s v="FIN-01604"/>
    <x v="336"/>
    <x v="1"/>
    <x v="5"/>
    <s v="Q2"/>
    <x v="3"/>
    <x v="6"/>
    <x v="3"/>
    <x v="0"/>
    <x v="0"/>
    <n v="78"/>
    <n v="122.22"/>
    <n v="0.05"/>
    <n v="66.98"/>
    <x v="1603"/>
    <n v="5224.4400000000005"/>
    <x v="1593"/>
    <x v="1603"/>
    <n v="0.26205724903500255"/>
    <n v="9798.25"/>
    <n v="-741.74800000000141"/>
    <s v="Digital Wallet"/>
    <x v="0"/>
  </r>
  <r>
    <s v="FIN-01605"/>
    <x v="364"/>
    <x v="2"/>
    <x v="3"/>
    <s v="Q3"/>
    <x v="4"/>
    <x v="5"/>
    <x v="2"/>
    <x v="3"/>
    <x v="6"/>
    <n v="4"/>
    <n v="401.86"/>
    <n v="0.05"/>
    <n v="114.57"/>
    <x v="1604"/>
    <n v="458.28"/>
    <x v="1594"/>
    <x v="1604"/>
    <n v="3.5255797384268393E-2"/>
    <n v="1499.51"/>
    <n v="27.557999999999993"/>
    <s v="Bank Transfer"/>
    <x v="0"/>
  </r>
  <r>
    <s v="FIN-01606"/>
    <x v="19"/>
    <x v="0"/>
    <x v="7"/>
    <s v="Q1"/>
    <x v="3"/>
    <x v="4"/>
    <x v="2"/>
    <x v="0"/>
    <x v="0"/>
    <n v="18"/>
    <n v="283.48"/>
    <n v="0.1"/>
    <n v="176.37"/>
    <x v="1605"/>
    <n v="3174.66"/>
    <x v="1595"/>
    <x v="1605"/>
    <n v="0.15970512867413303"/>
    <n v="5069.63"/>
    <n v="-477.25399999999991"/>
    <s v="Bank Transfer"/>
    <x v="3"/>
  </r>
  <r>
    <s v="FIN-01607"/>
    <x v="806"/>
    <x v="0"/>
    <x v="10"/>
    <s v="Q1"/>
    <x v="3"/>
    <x v="6"/>
    <x v="3"/>
    <x v="2"/>
    <x v="4"/>
    <n v="77"/>
    <n v="2612.91"/>
    <n v="0.08"/>
    <n v="872.16"/>
    <x v="1606"/>
    <n v="67156.319999999992"/>
    <x v="1596"/>
    <x v="1606"/>
    <n v="0.61767435703292328"/>
    <n v="172572.41"/>
    <n v="12526.134399999981"/>
    <s v="Invoice"/>
    <x v="3"/>
  </r>
  <r>
    <s v="FIN-01608"/>
    <x v="396"/>
    <x v="2"/>
    <x v="11"/>
    <s v="Q2"/>
    <x v="0"/>
    <x v="5"/>
    <x v="2"/>
    <x v="0"/>
    <x v="1"/>
    <n v="24"/>
    <n v="582.83000000000004"/>
    <n v="0.12"/>
    <n v="425.95"/>
    <x v="1607"/>
    <n v="10222.799999999999"/>
    <x v="1597"/>
    <x v="1607"/>
    <n v="7.6085911012047466E-2"/>
    <n v="13397.89"/>
    <n v="-1088.5203999999976"/>
    <s v="Digital Wallet"/>
    <x v="2"/>
  </r>
  <r>
    <s v="FIN-01609"/>
    <x v="807"/>
    <x v="1"/>
    <x v="4"/>
    <s v="Q1"/>
    <x v="2"/>
    <x v="5"/>
    <x v="0"/>
    <x v="2"/>
    <x v="4"/>
    <n v="15"/>
    <n v="1519.7"/>
    <n v="0.1"/>
    <n v="460.55"/>
    <x v="1608"/>
    <n v="6908.25"/>
    <x v="1598"/>
    <x v="1608"/>
    <n v="0.46853253200558592"/>
    <n v="20816.47"/>
    <n v="-300.52000000000044"/>
    <s v="Credit Card"/>
    <x v="1"/>
  </r>
  <r>
    <s v="FIN-01610"/>
    <x v="801"/>
    <x v="0"/>
    <x v="7"/>
    <s v="Q1"/>
    <x v="3"/>
    <x v="7"/>
    <x v="2"/>
    <x v="0"/>
    <x v="0"/>
    <n v="27"/>
    <n v="287.79000000000002"/>
    <n v="0"/>
    <n v="176.49"/>
    <x v="1609"/>
    <n v="4765.2300000000005"/>
    <x v="1599"/>
    <x v="1609"/>
    <n v="0.25083748051884541"/>
    <n v="8632.2000000000007"/>
    <n v="-861.86999999999989"/>
    <s v="Credit Card"/>
    <x v="1"/>
  </r>
  <r>
    <s v="FIN-01611"/>
    <x v="433"/>
    <x v="2"/>
    <x v="1"/>
    <s v="Q3"/>
    <x v="1"/>
    <x v="1"/>
    <x v="1"/>
    <x v="1"/>
    <x v="5"/>
    <n v="18"/>
    <n v="897.12"/>
    <n v="0.15"/>
    <n v="451.64"/>
    <x v="1610"/>
    <n v="8129.5199999999995"/>
    <x v="1600"/>
    <x v="1610"/>
    <n v="0.29406125746178624"/>
    <n v="13458.05"/>
    <n v="267.88600000000042"/>
    <s v="Invoice"/>
    <x v="2"/>
  </r>
  <r>
    <s v="FIN-01612"/>
    <x v="425"/>
    <x v="2"/>
    <x v="7"/>
    <s v="Q1"/>
    <x v="4"/>
    <x v="0"/>
    <x v="2"/>
    <x v="3"/>
    <x v="6"/>
    <n v="29"/>
    <n v="490.25"/>
    <n v="0.12"/>
    <n v="146.05000000000001"/>
    <x v="1611"/>
    <n v="4235.4500000000007"/>
    <x v="1601"/>
    <x v="1611"/>
    <n v="0.58816594437934711"/>
    <n v="12773.35"/>
    <n v="-262.17000000000007"/>
    <s v="Bank Transfer"/>
    <x v="0"/>
  </r>
  <r>
    <s v="FIN-01613"/>
    <x v="491"/>
    <x v="2"/>
    <x v="4"/>
    <s v="Q1"/>
    <x v="1"/>
    <x v="1"/>
    <x v="0"/>
    <x v="0"/>
    <x v="0"/>
    <n v="23"/>
    <n v="254.91"/>
    <n v="0.2"/>
    <n v="151.56"/>
    <x v="1612"/>
    <n v="3485.88"/>
    <x v="1602"/>
    <x v="1612"/>
    <n v="-0.16445829986030874"/>
    <n v="4804.6099999999997"/>
    <n v="-114.26599999999962"/>
    <s v="Credit Card"/>
    <x v="0"/>
  </r>
  <r>
    <s v="FIN-01614"/>
    <x v="361"/>
    <x v="0"/>
    <x v="4"/>
    <s v="Q1"/>
    <x v="1"/>
    <x v="1"/>
    <x v="3"/>
    <x v="3"/>
    <x v="6"/>
    <n v="34"/>
    <n v="697.25"/>
    <n v="0"/>
    <n v="196.27"/>
    <x v="1613"/>
    <n v="6673.18"/>
    <x v="1603"/>
    <x v="1613"/>
    <n v="0.63522072005568098"/>
    <n v="21941.89"/>
    <n v="1764.6100000000006"/>
    <s v="Invoice"/>
    <x v="0"/>
  </r>
  <r>
    <s v="FIN-01615"/>
    <x v="522"/>
    <x v="0"/>
    <x v="3"/>
    <s v="Q3"/>
    <x v="1"/>
    <x v="3"/>
    <x v="3"/>
    <x v="2"/>
    <x v="4"/>
    <n v="77"/>
    <n v="2491.25"/>
    <n v="0.12"/>
    <n v="795.36"/>
    <x v="1614"/>
    <n v="61242.720000000001"/>
    <x v="1604"/>
    <x v="1614"/>
    <n v="0.60921329730799234"/>
    <n v="181436.16"/>
    <n v="-12629.059999999998"/>
    <s v="Bank Transfer"/>
    <x v="3"/>
  </r>
  <r>
    <s v="FIN-01616"/>
    <x v="808"/>
    <x v="0"/>
    <x v="9"/>
    <s v="Q4"/>
    <x v="0"/>
    <x v="5"/>
    <x v="0"/>
    <x v="1"/>
    <x v="2"/>
    <n v="8"/>
    <n v="830.03"/>
    <n v="0.08"/>
    <n v="352.05"/>
    <x v="1615"/>
    <n v="2816.4"/>
    <x v="1605"/>
    <x v="1615"/>
    <n v="5.0988662536555783E-2"/>
    <n v="6348.48"/>
    <n v="-239.45919999999933"/>
    <s v="Credit Card"/>
    <x v="1"/>
  </r>
  <r>
    <s v="FIN-01617"/>
    <x v="301"/>
    <x v="0"/>
    <x v="0"/>
    <s v="Q4"/>
    <x v="1"/>
    <x v="1"/>
    <x v="0"/>
    <x v="1"/>
    <x v="3"/>
    <n v="24"/>
    <n v="1065.73"/>
    <n v="0.15"/>
    <n v="507.37"/>
    <x v="1616"/>
    <n v="12176.880000000001"/>
    <x v="1606"/>
    <x v="1616"/>
    <n v="0.29455746341962413"/>
    <n v="19872.48"/>
    <n v="1868.4120000000003"/>
    <s v="Credit Card"/>
    <x v="1"/>
  </r>
  <r>
    <s v="FIN-01618"/>
    <x v="237"/>
    <x v="1"/>
    <x v="6"/>
    <s v="Q3"/>
    <x v="3"/>
    <x v="7"/>
    <x v="1"/>
    <x v="1"/>
    <x v="5"/>
    <n v="14"/>
    <n v="886.4"/>
    <n v="0.1"/>
    <n v="402.12"/>
    <x v="1617"/>
    <n v="5629.68"/>
    <x v="1607"/>
    <x v="1617"/>
    <n v="0.32165599392584959"/>
    <n v="10374.11"/>
    <n v="794.53000000000065"/>
    <s v="Credit Card"/>
    <x v="1"/>
  </r>
  <r>
    <s v="FIN-01619"/>
    <x v="809"/>
    <x v="2"/>
    <x v="6"/>
    <s v="Q3"/>
    <x v="0"/>
    <x v="5"/>
    <x v="1"/>
    <x v="0"/>
    <x v="0"/>
    <n v="14"/>
    <n v="240.13"/>
    <n v="0.1"/>
    <n v="148.88999999999999"/>
    <x v="1618"/>
    <n v="2084.46"/>
    <x v="1608"/>
    <x v="1618"/>
    <n v="-5.2755815467680212E-3"/>
    <n v="3267.39"/>
    <n v="-241.75199999999995"/>
    <s v="Invoice"/>
    <x v="3"/>
  </r>
  <r>
    <s v="FIN-01620"/>
    <x v="451"/>
    <x v="1"/>
    <x v="4"/>
    <s v="Q1"/>
    <x v="0"/>
    <x v="5"/>
    <x v="1"/>
    <x v="2"/>
    <x v="4"/>
    <n v="15"/>
    <n v="2675.65"/>
    <n v="0.1"/>
    <n v="813.96"/>
    <x v="1619"/>
    <n v="12209.400000000001"/>
    <x v="1609"/>
    <x v="1619"/>
    <n v="0.61080831172210837"/>
    <n v="31805.64"/>
    <n v="4315.635000000002"/>
    <s v="Credit Card"/>
    <x v="3"/>
  </r>
  <r>
    <s v="FIN-01621"/>
    <x v="325"/>
    <x v="2"/>
    <x v="5"/>
    <s v="Q2"/>
    <x v="3"/>
    <x v="7"/>
    <x v="1"/>
    <x v="3"/>
    <x v="7"/>
    <n v="1"/>
    <n v="197.98"/>
    <n v="0.1"/>
    <n v="52.16"/>
    <x v="1620"/>
    <n v="52.16"/>
    <x v="1610"/>
    <x v="1620"/>
    <n v="-6.3974924515383158"/>
    <n v="167.07"/>
    <n v="11.111999999999995"/>
    <s v="Credit Card"/>
    <x v="1"/>
  </r>
  <r>
    <s v="FIN-01622"/>
    <x v="397"/>
    <x v="0"/>
    <x v="0"/>
    <s v="Q4"/>
    <x v="4"/>
    <x v="5"/>
    <x v="1"/>
    <x v="2"/>
    <x v="8"/>
    <n v="11"/>
    <n v="1411.71"/>
    <n v="0.12"/>
    <n v="513.51"/>
    <x v="1621"/>
    <n v="5648.61"/>
    <x v="1611"/>
    <x v="1621"/>
    <n v="0.42385900201566695"/>
    <n v="14130.82"/>
    <n v="-465.46719999999914"/>
    <s v="Invoice"/>
    <x v="2"/>
  </r>
  <r>
    <s v="FIN-01623"/>
    <x v="774"/>
    <x v="0"/>
    <x v="8"/>
    <s v="Q4"/>
    <x v="3"/>
    <x v="7"/>
    <x v="1"/>
    <x v="1"/>
    <x v="5"/>
    <n v="5"/>
    <n v="747.83"/>
    <n v="0.05"/>
    <n v="374.89"/>
    <x v="1622"/>
    <n v="1874.4499999999998"/>
    <x v="1612"/>
    <x v="1622"/>
    <n v="9.7379998409433149E-2"/>
    <n v="3473.61"/>
    <n v="78.582499999999982"/>
    <s v="Credit Card"/>
    <x v="1"/>
  </r>
  <r>
    <s v="FIN-01624"/>
    <x v="504"/>
    <x v="2"/>
    <x v="1"/>
    <s v="Q3"/>
    <x v="4"/>
    <x v="0"/>
    <x v="2"/>
    <x v="0"/>
    <x v="0"/>
    <n v="11"/>
    <n v="156.53"/>
    <n v="0.1"/>
    <n v="94.24"/>
    <x v="1623"/>
    <n v="1036.6399999999999"/>
    <x v="1613"/>
    <x v="1623"/>
    <n v="-0.47540697978313773"/>
    <n v="1625.6"/>
    <n v="-75.952999999999975"/>
    <s v="Bank Transfer"/>
    <x v="1"/>
  </r>
  <r>
    <s v="FIN-01625"/>
    <x v="239"/>
    <x v="0"/>
    <x v="0"/>
    <s v="Q4"/>
    <x v="3"/>
    <x v="7"/>
    <x v="1"/>
    <x v="2"/>
    <x v="4"/>
    <n v="5"/>
    <n v="2063.5"/>
    <n v="0.12"/>
    <n v="708.62"/>
    <x v="1624"/>
    <n v="3543.1"/>
    <x v="1614"/>
    <x v="1624"/>
    <n v="0.42588607176685678"/>
    <n v="8756.75"/>
    <n v="322.64999999999964"/>
    <s v="Bank Transfer"/>
    <x v="3"/>
  </r>
  <r>
    <s v="FIN-01626"/>
    <x v="585"/>
    <x v="0"/>
    <x v="10"/>
    <s v="Q1"/>
    <x v="2"/>
    <x v="0"/>
    <x v="0"/>
    <x v="3"/>
    <x v="7"/>
    <n v="25"/>
    <n v="294.72000000000003"/>
    <n v="0.1"/>
    <n v="79.790000000000006"/>
    <x v="1625"/>
    <n v="1994.7500000000002"/>
    <x v="1615"/>
    <x v="1625"/>
    <n v="0.34829141030281102"/>
    <n v="7151.73"/>
    <n v="-520.52999999999884"/>
    <s v="Invoice"/>
    <x v="2"/>
  </r>
  <r>
    <s v="FIN-01627"/>
    <x v="630"/>
    <x v="2"/>
    <x v="6"/>
    <s v="Q3"/>
    <x v="1"/>
    <x v="1"/>
    <x v="1"/>
    <x v="2"/>
    <x v="8"/>
    <n v="8"/>
    <n v="2796.35"/>
    <n v="0.08"/>
    <n v="1028.6600000000001"/>
    <x v="1626"/>
    <n v="8229.2800000000007"/>
    <x v="1616"/>
    <x v="1626"/>
    <n v="0.48723870247006767"/>
    <n v="20142.09"/>
    <n v="439.04599999999846"/>
    <s v="Bank Transfer"/>
    <x v="2"/>
  </r>
  <r>
    <s v="FIN-01628"/>
    <x v="549"/>
    <x v="1"/>
    <x v="1"/>
    <s v="Q3"/>
    <x v="3"/>
    <x v="7"/>
    <x v="2"/>
    <x v="3"/>
    <x v="7"/>
    <n v="5"/>
    <n v="170.93"/>
    <n v="0.03"/>
    <n v="43.15"/>
    <x v="1627"/>
    <n v="215.75"/>
    <x v="1617"/>
    <x v="1627"/>
    <n v="-0.85575454110653593"/>
    <n v="825.95"/>
    <n v="3.0605000000000473"/>
    <s v="Bank Transfer"/>
    <x v="0"/>
  </r>
  <r>
    <s v="FIN-01629"/>
    <x v="810"/>
    <x v="1"/>
    <x v="7"/>
    <s v="Q1"/>
    <x v="2"/>
    <x v="0"/>
    <x v="2"/>
    <x v="3"/>
    <x v="6"/>
    <n v="16"/>
    <n v="324.60000000000002"/>
    <n v="0.1"/>
    <n v="86.84"/>
    <x v="1628"/>
    <n v="1389.44"/>
    <x v="1618"/>
    <x v="1628"/>
    <n v="0.45996568426097084"/>
    <n v="4559.99"/>
    <n v="114.25000000000091"/>
    <s v="Digital Wallet"/>
    <x v="2"/>
  </r>
  <r>
    <s v="FIN-01630"/>
    <x v="311"/>
    <x v="0"/>
    <x v="1"/>
    <s v="Q3"/>
    <x v="1"/>
    <x v="2"/>
    <x v="1"/>
    <x v="2"/>
    <x v="8"/>
    <n v="5"/>
    <n v="2059.52"/>
    <n v="0.1"/>
    <n v="781.6"/>
    <x v="1629"/>
    <n v="3908"/>
    <x v="1619"/>
    <x v="1629"/>
    <n v="0.31379695808300534"/>
    <n v="9788.36"/>
    <n v="-520.52000000000044"/>
    <s v="Bank Transfer"/>
    <x v="0"/>
  </r>
  <r>
    <s v="FIN-01631"/>
    <x v="610"/>
    <x v="2"/>
    <x v="7"/>
    <s v="Q1"/>
    <x v="1"/>
    <x v="1"/>
    <x v="2"/>
    <x v="3"/>
    <x v="7"/>
    <n v="17"/>
    <n v="277.52999999999997"/>
    <n v="0.1"/>
    <n v="71.73"/>
    <x v="1630"/>
    <n v="1219.4100000000001"/>
    <x v="1620"/>
    <x v="1630"/>
    <n v="0.34960808570656793"/>
    <n v="3749.26"/>
    <n v="496.94899999999961"/>
    <s v="Credit Card"/>
    <x v="0"/>
  </r>
  <r>
    <s v="FIN-01632"/>
    <x v="811"/>
    <x v="0"/>
    <x v="5"/>
    <s v="Q2"/>
    <x v="4"/>
    <x v="0"/>
    <x v="2"/>
    <x v="2"/>
    <x v="4"/>
    <n v="9"/>
    <n v="1419.98"/>
    <n v="0.1"/>
    <n v="479.5"/>
    <x v="1631"/>
    <n v="4315.5"/>
    <x v="1621"/>
    <x v="1631"/>
    <n v="0.32181708697340372"/>
    <n v="11776.48"/>
    <n v="-274.64199999999983"/>
    <s v="Bank Transfer"/>
    <x v="2"/>
  </r>
  <r>
    <s v="FIN-01633"/>
    <x v="795"/>
    <x v="0"/>
    <x v="7"/>
    <s v="Q1"/>
    <x v="0"/>
    <x v="0"/>
    <x v="1"/>
    <x v="1"/>
    <x v="2"/>
    <n v="15"/>
    <n v="708.24"/>
    <n v="0.15"/>
    <n v="291.97000000000003"/>
    <x v="1632"/>
    <n v="4379.55"/>
    <x v="1622"/>
    <x v="1632"/>
    <n v="0.33481837329984515"/>
    <n v="9565.35"/>
    <n v="-535.29000000000087"/>
    <s v="Credit Card"/>
    <x v="2"/>
  </r>
  <r>
    <s v="FIN-01634"/>
    <x v="812"/>
    <x v="1"/>
    <x v="8"/>
    <s v="Q4"/>
    <x v="4"/>
    <x v="0"/>
    <x v="0"/>
    <x v="1"/>
    <x v="3"/>
    <n v="9"/>
    <n v="1010.36"/>
    <n v="0.03"/>
    <n v="482.14"/>
    <x v="1633"/>
    <n v="4339.26"/>
    <x v="1623"/>
    <x v="1633"/>
    <n v="0.20606366836821377"/>
    <n v="8084.41"/>
    <n v="736.03279999999904"/>
    <s v="Digital Wallet"/>
    <x v="0"/>
  </r>
  <r>
    <s v="FIN-01635"/>
    <x v="194"/>
    <x v="0"/>
    <x v="1"/>
    <s v="Q3"/>
    <x v="1"/>
    <x v="1"/>
    <x v="2"/>
    <x v="2"/>
    <x v="8"/>
    <n v="26"/>
    <n v="1464.53"/>
    <n v="0.12"/>
    <n v="568.92999999999995"/>
    <x v="1634"/>
    <n v="14792.179999999998"/>
    <x v="1624"/>
    <x v="1634"/>
    <n v="0.50603230593227388"/>
    <n v="36794.339999999997"/>
    <n v="-3285.8935999999958"/>
    <s v="Invoice"/>
    <x v="3"/>
  </r>
  <r>
    <s v="FIN-01636"/>
    <x v="442"/>
    <x v="0"/>
    <x v="9"/>
    <s v="Q4"/>
    <x v="4"/>
    <x v="0"/>
    <x v="2"/>
    <x v="0"/>
    <x v="1"/>
    <n v="3"/>
    <n v="990.57"/>
    <n v="0.1"/>
    <n v="689.14"/>
    <x v="1635"/>
    <n v="2067.42"/>
    <x v="1625"/>
    <x v="1635"/>
    <n v="-0.1219017557792202"/>
    <n v="2744.27"/>
    <n v="-69.730999999999767"/>
    <s v="Credit Card"/>
    <x v="3"/>
  </r>
  <r>
    <s v="FIN-01637"/>
    <x v="26"/>
    <x v="1"/>
    <x v="3"/>
    <s v="Q3"/>
    <x v="1"/>
    <x v="1"/>
    <x v="2"/>
    <x v="1"/>
    <x v="5"/>
    <n v="14"/>
    <n v="892.64"/>
    <n v="0.08"/>
    <n v="409.53"/>
    <x v="1636"/>
    <n v="5733.42"/>
    <x v="1626"/>
    <x v="1636"/>
    <n v="0.40406724306655722"/>
    <n v="11425.07"/>
    <n v="72.133200000000215"/>
    <s v="Invoice"/>
    <x v="0"/>
  </r>
  <r>
    <s v="FIN-01638"/>
    <x v="151"/>
    <x v="2"/>
    <x v="1"/>
    <s v="Q3"/>
    <x v="0"/>
    <x v="5"/>
    <x v="2"/>
    <x v="3"/>
    <x v="6"/>
    <n v="16"/>
    <n v="671.4"/>
    <n v="0.1"/>
    <n v="208.72"/>
    <x v="1637"/>
    <n v="3339.52"/>
    <x v="1627"/>
    <x v="1637"/>
    <n v="0.56171288021712507"/>
    <n v="10281.85"/>
    <n v="-613.69000000000051"/>
    <s v="Invoice"/>
    <x v="2"/>
  </r>
  <r>
    <s v="FIN-01639"/>
    <x v="813"/>
    <x v="1"/>
    <x v="4"/>
    <s v="Q1"/>
    <x v="2"/>
    <x v="0"/>
    <x v="0"/>
    <x v="2"/>
    <x v="8"/>
    <n v="53"/>
    <n v="1389.49"/>
    <n v="0.03"/>
    <n v="483.74"/>
    <x v="1638"/>
    <n v="25638.22"/>
    <x v="1628"/>
    <x v="1638"/>
    <n v="0.60864749446223754"/>
    <n v="66190.53"/>
    <n v="5243.1508999999933"/>
    <s v="Invoice"/>
    <x v="2"/>
  </r>
  <r>
    <s v="FIN-01640"/>
    <x v="814"/>
    <x v="1"/>
    <x v="11"/>
    <s v="Q2"/>
    <x v="0"/>
    <x v="0"/>
    <x v="2"/>
    <x v="3"/>
    <x v="6"/>
    <n v="5"/>
    <n v="539.05999999999995"/>
    <n v="0.08"/>
    <n v="159.46"/>
    <x v="1639"/>
    <n v="797.30000000000007"/>
    <x v="1629"/>
    <x v="1639"/>
    <n v="0.35393978890790562"/>
    <n v="2431.5"/>
    <n v="48.175999999999931"/>
    <s v="Bank Transfer"/>
    <x v="2"/>
  </r>
  <r>
    <s v="FIN-01641"/>
    <x v="757"/>
    <x v="1"/>
    <x v="2"/>
    <s v="Q2"/>
    <x v="2"/>
    <x v="0"/>
    <x v="2"/>
    <x v="3"/>
    <x v="6"/>
    <n v="4"/>
    <n v="344.49"/>
    <n v="0.03"/>
    <n v="99.14"/>
    <x v="1640"/>
    <n v="396.56"/>
    <x v="1630"/>
    <x v="1640"/>
    <n v="-0.47310995815418755"/>
    <n v="1449.47"/>
    <n v="-112.84879999999998"/>
    <s v="Invoice"/>
    <x v="0"/>
  </r>
  <r>
    <s v="FIN-01642"/>
    <x v="815"/>
    <x v="0"/>
    <x v="11"/>
    <s v="Q2"/>
    <x v="2"/>
    <x v="0"/>
    <x v="0"/>
    <x v="3"/>
    <x v="7"/>
    <n v="55"/>
    <n v="106.42"/>
    <n v="0.2"/>
    <n v="27"/>
    <x v="1641"/>
    <n v="1485"/>
    <x v="1631"/>
    <x v="1641"/>
    <n v="0.41791529275085004"/>
    <n v="4373.99"/>
    <n v="308.49000000000069"/>
    <s v="Credit Card"/>
    <x v="2"/>
  </r>
  <r>
    <s v="FIN-01643"/>
    <x v="217"/>
    <x v="2"/>
    <x v="5"/>
    <s v="Q2"/>
    <x v="0"/>
    <x v="5"/>
    <x v="2"/>
    <x v="1"/>
    <x v="5"/>
    <n v="18"/>
    <n v="342.78"/>
    <n v="0.1"/>
    <n v="182.66"/>
    <x v="1642"/>
    <n v="3287.88"/>
    <x v="1632"/>
    <x v="1642"/>
    <n v="1.7058416332975189E-2"/>
    <n v="6023.93"/>
    <n v="-470.89400000000114"/>
    <s v="Invoice"/>
    <x v="0"/>
  </r>
  <r>
    <s v="FIN-01644"/>
    <x v="330"/>
    <x v="0"/>
    <x v="9"/>
    <s v="Q4"/>
    <x v="4"/>
    <x v="0"/>
    <x v="0"/>
    <x v="2"/>
    <x v="4"/>
    <n v="32"/>
    <n v="1816.36"/>
    <n v="0.03"/>
    <n v="578.30999999999995"/>
    <x v="1643"/>
    <n v="18505.919999999998"/>
    <x v="1633"/>
    <x v="1643"/>
    <n v="0.60311770731902226"/>
    <n v="50607.08"/>
    <n v="5772.7343999999939"/>
    <s v="Invoice"/>
    <x v="1"/>
  </r>
  <r>
    <s v="FIN-01645"/>
    <x v="146"/>
    <x v="1"/>
    <x v="9"/>
    <s v="Q4"/>
    <x v="2"/>
    <x v="0"/>
    <x v="0"/>
    <x v="1"/>
    <x v="2"/>
    <n v="36"/>
    <n v="1126.6400000000001"/>
    <n v="0.05"/>
    <n v="485.59"/>
    <x v="1644"/>
    <n v="17481.239999999998"/>
    <x v="1634"/>
    <x v="1644"/>
    <n v="0.47017250070903788"/>
    <n v="40094.620000000003"/>
    <n v="-1563.5320000000065"/>
    <s v="Bank Transfer"/>
    <x v="1"/>
  </r>
  <r>
    <s v="FIN-01646"/>
    <x v="423"/>
    <x v="1"/>
    <x v="11"/>
    <s v="Q2"/>
    <x v="3"/>
    <x v="7"/>
    <x v="2"/>
    <x v="3"/>
    <x v="6"/>
    <n v="3"/>
    <n v="272.76"/>
    <n v="0.1"/>
    <n v="79.97"/>
    <x v="1645"/>
    <n v="239.91"/>
    <x v="1635"/>
    <x v="1645"/>
    <n v="-1.4480889453759374"/>
    <n v="774.78"/>
    <n v="-38.327999999999975"/>
    <s v="Invoice"/>
    <x v="2"/>
  </r>
  <r>
    <s v="FIN-01647"/>
    <x v="173"/>
    <x v="1"/>
    <x v="11"/>
    <s v="Q2"/>
    <x v="1"/>
    <x v="2"/>
    <x v="3"/>
    <x v="0"/>
    <x v="0"/>
    <n v="81"/>
    <n v="155.63999999999999"/>
    <n v="0"/>
    <n v="87.12"/>
    <x v="1646"/>
    <n v="7056.72"/>
    <x v="1636"/>
    <x v="1646"/>
    <n v="0.33159697434091318"/>
    <n v="13420.57"/>
    <n v="-813.73000000000138"/>
    <s v="Credit Card"/>
    <x v="0"/>
  </r>
  <r>
    <s v="FIN-01648"/>
    <x v="816"/>
    <x v="0"/>
    <x v="4"/>
    <s v="Q1"/>
    <x v="1"/>
    <x v="1"/>
    <x v="2"/>
    <x v="2"/>
    <x v="4"/>
    <n v="20"/>
    <n v="2718.16"/>
    <n v="0.08"/>
    <n v="854.28"/>
    <x v="1647"/>
    <n v="17085.599999999999"/>
    <x v="1637"/>
    <x v="1647"/>
    <n v="0.6155543519849106"/>
    <n v="51311.48"/>
    <n v="-1297.336000000003"/>
    <s v="Invoice"/>
    <x v="0"/>
  </r>
  <r>
    <s v="FIN-01649"/>
    <x v="156"/>
    <x v="2"/>
    <x v="6"/>
    <s v="Q3"/>
    <x v="3"/>
    <x v="6"/>
    <x v="0"/>
    <x v="0"/>
    <x v="0"/>
    <n v="29"/>
    <n v="264.47000000000003"/>
    <n v="0.1"/>
    <n v="153.94999999999999"/>
    <x v="1648"/>
    <n v="4464.5499999999993"/>
    <x v="1638"/>
    <x v="1648"/>
    <n v="0.22316548082067436"/>
    <n v="6388.9"/>
    <n v="513.76700000000164"/>
    <s v="Digital Wallet"/>
    <x v="1"/>
  </r>
  <r>
    <s v="FIN-01650"/>
    <x v="817"/>
    <x v="2"/>
    <x v="2"/>
    <s v="Q2"/>
    <x v="0"/>
    <x v="0"/>
    <x v="0"/>
    <x v="3"/>
    <x v="7"/>
    <n v="54"/>
    <n v="110.64"/>
    <n v="0.2"/>
    <n v="29.25"/>
    <x v="1649"/>
    <n v="1579.5"/>
    <x v="1639"/>
    <x v="1649"/>
    <n v="0.14650200182105461"/>
    <n v="4254.91"/>
    <n v="524.73800000000028"/>
    <s v="Bank Transfer"/>
    <x v="0"/>
  </r>
  <r>
    <s v="FIN-01651"/>
    <x v="546"/>
    <x v="0"/>
    <x v="8"/>
    <s v="Q4"/>
    <x v="0"/>
    <x v="0"/>
    <x v="2"/>
    <x v="2"/>
    <x v="4"/>
    <n v="9"/>
    <n v="1381.38"/>
    <n v="0.1"/>
    <n v="475.41"/>
    <x v="1650"/>
    <n v="4278.6900000000005"/>
    <x v="1640"/>
    <x v="1650"/>
    <n v="0.33646957801547178"/>
    <n v="10863.1"/>
    <n v="326.07800000000134"/>
    <s v="Credit Card"/>
    <x v="1"/>
  </r>
  <r>
    <s v="FIN-01652"/>
    <x v="59"/>
    <x v="1"/>
    <x v="0"/>
    <s v="Q4"/>
    <x v="1"/>
    <x v="2"/>
    <x v="2"/>
    <x v="2"/>
    <x v="4"/>
    <n v="10"/>
    <n v="3040.79"/>
    <n v="0.03"/>
    <n v="928.6"/>
    <x v="1651"/>
    <n v="9286"/>
    <x v="1641"/>
    <x v="1651"/>
    <n v="0.59360499880948603"/>
    <n v="28810.97"/>
    <n v="684.6929999999993"/>
    <s v="Invoice"/>
    <x v="2"/>
  </r>
  <r>
    <s v="FIN-01653"/>
    <x v="707"/>
    <x v="2"/>
    <x v="10"/>
    <s v="Q1"/>
    <x v="4"/>
    <x v="0"/>
    <x v="1"/>
    <x v="0"/>
    <x v="1"/>
    <n v="16"/>
    <n v="890.78"/>
    <n v="0.08"/>
    <n v="618.66"/>
    <x v="1652"/>
    <n v="9898.56"/>
    <x v="1642"/>
    <x v="1652"/>
    <n v="0.17499331313933961"/>
    <n v="12471.14"/>
    <n v="641.14160000000084"/>
    <s v="Credit Card"/>
    <x v="2"/>
  </r>
  <r>
    <s v="FIN-01654"/>
    <x v="546"/>
    <x v="0"/>
    <x v="8"/>
    <s v="Q4"/>
    <x v="4"/>
    <x v="0"/>
    <x v="1"/>
    <x v="1"/>
    <x v="2"/>
    <n v="3"/>
    <n v="773.28"/>
    <n v="0.12"/>
    <n v="335.79"/>
    <x v="1653"/>
    <n v="1007.3700000000001"/>
    <x v="1643"/>
    <x v="1653"/>
    <n v="-0.35728404466765723"/>
    <n v="2078.98"/>
    <n v="-37.520799999999781"/>
    <s v="Digital Wallet"/>
    <x v="2"/>
  </r>
  <r>
    <s v="FIN-01655"/>
    <x v="13"/>
    <x v="0"/>
    <x v="2"/>
    <s v="Q2"/>
    <x v="3"/>
    <x v="6"/>
    <x v="1"/>
    <x v="3"/>
    <x v="6"/>
    <n v="13"/>
    <n v="361.69"/>
    <n v="0.15"/>
    <n v="102.1"/>
    <x v="1654"/>
    <n v="1327.3"/>
    <x v="1644"/>
    <x v="1654"/>
    <n v="0.32367772256659877"/>
    <n v="3649.32"/>
    <n v="347.35449999999992"/>
    <s v="Digital Wallet"/>
    <x v="0"/>
  </r>
  <r>
    <s v="FIN-01656"/>
    <x v="164"/>
    <x v="0"/>
    <x v="6"/>
    <s v="Q3"/>
    <x v="2"/>
    <x v="0"/>
    <x v="1"/>
    <x v="3"/>
    <x v="7"/>
    <n v="13"/>
    <n v="101.48"/>
    <n v="0.08"/>
    <n v="24.6"/>
    <x v="1655"/>
    <n v="319.8"/>
    <x v="1645"/>
    <x v="1655"/>
    <n v="-0.36489981715427711"/>
    <n v="1083.1600000000001"/>
    <n v="130.54079999999999"/>
    <s v="Bank Transfer"/>
    <x v="0"/>
  </r>
  <r>
    <s v="FIN-01657"/>
    <x v="19"/>
    <x v="0"/>
    <x v="7"/>
    <s v="Q1"/>
    <x v="4"/>
    <x v="5"/>
    <x v="0"/>
    <x v="2"/>
    <x v="4"/>
    <n v="41"/>
    <n v="1497.31"/>
    <n v="0.15"/>
    <n v="466.82"/>
    <x v="1656"/>
    <n v="19139.62"/>
    <x v="1646"/>
    <x v="1656"/>
    <n v="0.55746003686937107"/>
    <n v="49250.53"/>
    <n v="2930.7235000000001"/>
    <s v="Credit Card"/>
    <x v="3"/>
  </r>
  <r>
    <s v="FIN-01658"/>
    <x v="453"/>
    <x v="0"/>
    <x v="1"/>
    <s v="Q3"/>
    <x v="0"/>
    <x v="0"/>
    <x v="0"/>
    <x v="1"/>
    <x v="5"/>
    <n v="18"/>
    <n v="370.96"/>
    <n v="0"/>
    <n v="187.79"/>
    <x v="1657"/>
    <n v="3380.22"/>
    <x v="1647"/>
    <x v="1657"/>
    <n v="4.790273883976711E-2"/>
    <n v="6105.43"/>
    <n v="571.84999999999945"/>
    <s v="Bank Transfer"/>
    <x v="0"/>
  </r>
  <r>
    <s v="FIN-01659"/>
    <x v="818"/>
    <x v="1"/>
    <x v="3"/>
    <s v="Q3"/>
    <x v="2"/>
    <x v="0"/>
    <x v="0"/>
    <x v="3"/>
    <x v="7"/>
    <n v="52"/>
    <n v="242.11"/>
    <n v="0.1"/>
    <n v="58.58"/>
    <x v="1658"/>
    <n v="3046.16"/>
    <x v="1648"/>
    <x v="1658"/>
    <n v="0.62380065287834485"/>
    <n v="11736.66"/>
    <n v="-405.91199999999844"/>
    <s v="Bank Transfer"/>
    <x v="2"/>
  </r>
  <r>
    <s v="FIN-01660"/>
    <x v="426"/>
    <x v="1"/>
    <x v="7"/>
    <s v="Q1"/>
    <x v="0"/>
    <x v="5"/>
    <x v="1"/>
    <x v="3"/>
    <x v="7"/>
    <n v="16"/>
    <n v="329.31"/>
    <n v="0.15"/>
    <n v="83.92"/>
    <x v="1659"/>
    <n v="1342.72"/>
    <x v="1649"/>
    <x v="1659"/>
    <n v="0.52294860733762394"/>
    <n v="4235"/>
    <n v="243.61599999999999"/>
    <s v="Bank Transfer"/>
    <x v="0"/>
  </r>
  <r>
    <s v="FIN-01661"/>
    <x v="819"/>
    <x v="1"/>
    <x v="0"/>
    <s v="Q4"/>
    <x v="1"/>
    <x v="1"/>
    <x v="1"/>
    <x v="2"/>
    <x v="8"/>
    <n v="3"/>
    <n v="1327.75"/>
    <n v="0.03"/>
    <n v="450.24"/>
    <x v="1660"/>
    <n v="1350.72"/>
    <x v="1650"/>
    <x v="1660"/>
    <n v="0.11235515214807371"/>
    <n v="4066.24"/>
    <n v="-202.48749999999973"/>
    <s v="Digital Wallet"/>
    <x v="1"/>
  </r>
  <r>
    <s v="FIN-01662"/>
    <x v="316"/>
    <x v="1"/>
    <x v="9"/>
    <s v="Q4"/>
    <x v="1"/>
    <x v="3"/>
    <x v="1"/>
    <x v="2"/>
    <x v="8"/>
    <n v="13"/>
    <n v="1656.46"/>
    <n v="0.03"/>
    <n v="572.55999999999995"/>
    <x v="1661"/>
    <n v="7443.2799999999988"/>
    <x v="1651"/>
    <x v="1661"/>
    <n v="0.52604803362181751"/>
    <n v="20241.240000000002"/>
    <n v="646.72059999999692"/>
    <s v="Credit Card"/>
    <x v="1"/>
  </r>
  <r>
    <s v="FIN-01663"/>
    <x v="820"/>
    <x v="0"/>
    <x v="2"/>
    <s v="Q2"/>
    <x v="0"/>
    <x v="5"/>
    <x v="0"/>
    <x v="3"/>
    <x v="6"/>
    <n v="59"/>
    <n v="355.63"/>
    <n v="0.08"/>
    <n v="105.87"/>
    <x v="1662"/>
    <n v="6246.33"/>
    <x v="1652"/>
    <x v="1662"/>
    <n v="0.55839472482961772"/>
    <n v="18421.490000000002"/>
    <n v="882.10639999999694"/>
    <s v="Digital Wallet"/>
    <x v="0"/>
  </r>
  <r>
    <s v="FIN-01664"/>
    <x v="821"/>
    <x v="1"/>
    <x v="4"/>
    <s v="Q1"/>
    <x v="2"/>
    <x v="5"/>
    <x v="0"/>
    <x v="0"/>
    <x v="1"/>
    <n v="33"/>
    <n v="1036.17"/>
    <n v="0"/>
    <n v="678.95"/>
    <x v="1663"/>
    <n v="22405.350000000002"/>
    <x v="1653"/>
    <x v="1663"/>
    <n v="0.29337323552558497"/>
    <n v="30606.46"/>
    <n v="3587.1500000000015"/>
    <s v="Invoice"/>
    <x v="0"/>
  </r>
  <r>
    <s v="FIN-01665"/>
    <x v="404"/>
    <x v="0"/>
    <x v="4"/>
    <s v="Q1"/>
    <x v="4"/>
    <x v="0"/>
    <x v="1"/>
    <x v="0"/>
    <x v="0"/>
    <n v="4"/>
    <n v="204.63"/>
    <n v="0.05"/>
    <n v="115.14"/>
    <x v="1664"/>
    <n v="460.56"/>
    <x v="1654"/>
    <x v="1664"/>
    <n v="-0.62210613765023914"/>
    <n v="791.05"/>
    <n v="-13.456000000000017"/>
    <s v="Invoice"/>
    <x v="0"/>
  </r>
  <r>
    <s v="FIN-01666"/>
    <x v="82"/>
    <x v="1"/>
    <x v="3"/>
    <s v="Q3"/>
    <x v="2"/>
    <x v="0"/>
    <x v="1"/>
    <x v="2"/>
    <x v="8"/>
    <n v="9"/>
    <n v="1740.44"/>
    <n v="0"/>
    <n v="617.19000000000005"/>
    <x v="1665"/>
    <n v="5554.7100000000009"/>
    <x v="1655"/>
    <x v="1665"/>
    <n v="0.54336323637190076"/>
    <n v="16586.27"/>
    <n v="-922.30999999999949"/>
    <s v="Bank Transfer"/>
    <x v="0"/>
  </r>
  <r>
    <s v="FIN-01667"/>
    <x v="822"/>
    <x v="2"/>
    <x v="11"/>
    <s v="Q2"/>
    <x v="2"/>
    <x v="5"/>
    <x v="2"/>
    <x v="2"/>
    <x v="8"/>
    <n v="26"/>
    <n v="1133.9100000000001"/>
    <n v="0"/>
    <n v="435.97"/>
    <x v="1666"/>
    <n v="11335.220000000001"/>
    <x v="1656"/>
    <x v="1666"/>
    <n v="0.5287263335917991"/>
    <n v="30016.43"/>
    <n v="-534.7699999999968"/>
    <s v="Digital Wallet"/>
    <x v="1"/>
  </r>
  <r>
    <s v="FIN-01668"/>
    <x v="823"/>
    <x v="2"/>
    <x v="4"/>
    <s v="Q1"/>
    <x v="2"/>
    <x v="5"/>
    <x v="2"/>
    <x v="3"/>
    <x v="7"/>
    <n v="6"/>
    <n v="197.09"/>
    <n v="0.1"/>
    <n v="49.84"/>
    <x v="1667"/>
    <n v="299.04000000000002"/>
    <x v="1657"/>
    <x v="1667"/>
    <n v="-0.28789629855132925"/>
    <n v="1091.69"/>
    <n v="-27.403999999999996"/>
    <s v="Invoice"/>
    <x v="3"/>
  </r>
  <r>
    <s v="FIN-01669"/>
    <x v="824"/>
    <x v="0"/>
    <x v="6"/>
    <s v="Q3"/>
    <x v="3"/>
    <x v="6"/>
    <x v="2"/>
    <x v="1"/>
    <x v="2"/>
    <n v="4"/>
    <n v="980.67"/>
    <n v="0.12"/>
    <n v="446.02"/>
    <x v="1668"/>
    <n v="1784.08"/>
    <x v="1658"/>
    <x v="1668"/>
    <n v="-0.28190131144106478"/>
    <n v="3612.74"/>
    <n v="-160.7815999999998"/>
    <s v="Digital Wallet"/>
    <x v="3"/>
  </r>
  <r>
    <s v="FIN-01670"/>
    <x v="367"/>
    <x v="1"/>
    <x v="10"/>
    <s v="Q1"/>
    <x v="1"/>
    <x v="2"/>
    <x v="1"/>
    <x v="1"/>
    <x v="5"/>
    <n v="6"/>
    <n v="360.16"/>
    <n v="0.03"/>
    <n v="175.02"/>
    <x v="1669"/>
    <n v="1050.1200000000001"/>
    <x v="1659"/>
    <x v="1669"/>
    <n v="-0.17029411136096842"/>
    <n v="1966.29"/>
    <n v="129.84119999999984"/>
    <s v="Bank Transfer"/>
    <x v="2"/>
  </r>
  <r>
    <s v="FIN-01671"/>
    <x v="510"/>
    <x v="1"/>
    <x v="2"/>
    <s v="Q2"/>
    <x v="1"/>
    <x v="1"/>
    <x v="2"/>
    <x v="0"/>
    <x v="0"/>
    <n v="30"/>
    <n v="233.1"/>
    <n v="0.08"/>
    <n v="131.29"/>
    <x v="1670"/>
    <n v="3938.7"/>
    <x v="1660"/>
    <x v="1670"/>
    <n v="0.27311783833522973"/>
    <n v="6527.24"/>
    <n v="-93.679999999999382"/>
    <s v="Bank Transfer"/>
    <x v="1"/>
  </r>
  <r>
    <s v="FIN-01672"/>
    <x v="232"/>
    <x v="2"/>
    <x v="7"/>
    <s v="Q1"/>
    <x v="4"/>
    <x v="5"/>
    <x v="3"/>
    <x v="3"/>
    <x v="7"/>
    <n v="35"/>
    <n v="254.33"/>
    <n v="0.05"/>
    <n v="66.28"/>
    <x v="1671"/>
    <n v="2319.8000000000002"/>
    <x v="1661"/>
    <x v="1671"/>
    <n v="0.42185231489844022"/>
    <n v="8703.98"/>
    <n v="-247.50749999999971"/>
    <s v="Bank Transfer"/>
    <x v="0"/>
  </r>
  <r>
    <s v="FIN-01673"/>
    <x v="164"/>
    <x v="0"/>
    <x v="6"/>
    <s v="Q3"/>
    <x v="2"/>
    <x v="0"/>
    <x v="1"/>
    <x v="0"/>
    <x v="0"/>
    <n v="4"/>
    <n v="124.34"/>
    <n v="0.05"/>
    <n v="78.28"/>
    <x v="1672"/>
    <n v="313.12"/>
    <x v="1662"/>
    <x v="1672"/>
    <n v="-0.73143672273816274"/>
    <n v="485.74"/>
    <n v="-13.24799999999999"/>
    <s v="Bank Transfer"/>
    <x v="3"/>
  </r>
  <r>
    <s v="FIN-01674"/>
    <x v="373"/>
    <x v="1"/>
    <x v="5"/>
    <s v="Q2"/>
    <x v="1"/>
    <x v="2"/>
    <x v="1"/>
    <x v="0"/>
    <x v="1"/>
    <n v="3"/>
    <n v="771.52"/>
    <n v="0.1"/>
    <n v="526.22"/>
    <x v="1673"/>
    <n v="1578.66"/>
    <x v="1663"/>
    <x v="1673"/>
    <n v="-0.25397003702167548"/>
    <n v="1837.68"/>
    <n v="245.42399999999975"/>
    <s v="Digital Wallet"/>
    <x v="1"/>
  </r>
  <r>
    <s v="FIN-01675"/>
    <x v="636"/>
    <x v="1"/>
    <x v="8"/>
    <s v="Q4"/>
    <x v="0"/>
    <x v="5"/>
    <x v="0"/>
    <x v="2"/>
    <x v="4"/>
    <n v="11"/>
    <n v="3262.41"/>
    <n v="0.15"/>
    <n v="1036.78"/>
    <x v="1674"/>
    <n v="11404.58"/>
    <x v="1664"/>
    <x v="1674"/>
    <n v="0.51536204813780018"/>
    <n v="31892.49"/>
    <n v="-1388.9565000000075"/>
    <s v="Credit Card"/>
    <x v="0"/>
  </r>
  <r>
    <s v="FIN-01676"/>
    <x v="509"/>
    <x v="2"/>
    <x v="3"/>
    <s v="Q3"/>
    <x v="4"/>
    <x v="0"/>
    <x v="1"/>
    <x v="3"/>
    <x v="7"/>
    <n v="7"/>
    <n v="346.17"/>
    <n v="0.1"/>
    <n v="87.43"/>
    <x v="1675"/>
    <n v="612.01"/>
    <x v="1665"/>
    <x v="1675"/>
    <n v="0.16946486059927438"/>
    <n v="2438.86"/>
    <n v="-257.98900000000003"/>
    <s v="Bank Transfer"/>
    <x v="2"/>
  </r>
  <r>
    <s v="FIN-01677"/>
    <x v="708"/>
    <x v="0"/>
    <x v="2"/>
    <s v="Q2"/>
    <x v="3"/>
    <x v="6"/>
    <x v="2"/>
    <x v="0"/>
    <x v="0"/>
    <n v="26"/>
    <n v="202.83"/>
    <n v="0.08"/>
    <n v="127.24"/>
    <x v="1676"/>
    <n v="3308.24"/>
    <x v="1666"/>
    <x v="1676"/>
    <n v="3.7342341651583427E-2"/>
    <n v="4737.3599999999997"/>
    <n v="114.33360000000084"/>
    <s v="Invoice"/>
    <x v="3"/>
  </r>
  <r>
    <s v="FIN-01678"/>
    <x v="825"/>
    <x v="1"/>
    <x v="4"/>
    <s v="Q1"/>
    <x v="3"/>
    <x v="7"/>
    <x v="1"/>
    <x v="2"/>
    <x v="4"/>
    <n v="2"/>
    <n v="1747.49"/>
    <n v="0.05"/>
    <n v="546.66"/>
    <x v="1677"/>
    <n v="1093.32"/>
    <x v="1667"/>
    <x v="1677"/>
    <n v="1.3908971996225577E-2"/>
    <n v="3556.22"/>
    <n v="-235.98900000000003"/>
    <s v="Bank Transfer"/>
    <x v="3"/>
  </r>
  <r>
    <s v="FIN-01679"/>
    <x v="537"/>
    <x v="1"/>
    <x v="10"/>
    <s v="Q1"/>
    <x v="0"/>
    <x v="5"/>
    <x v="0"/>
    <x v="2"/>
    <x v="4"/>
    <n v="39"/>
    <n v="1504.24"/>
    <n v="0.05"/>
    <n v="491.49"/>
    <x v="1678"/>
    <n v="19168.11"/>
    <x v="1668"/>
    <x v="1678"/>
    <n v="0.57283534233740951"/>
    <n v="55374.2"/>
    <n v="357.89199999999983"/>
    <s v="Invoice"/>
    <x v="1"/>
  </r>
  <r>
    <s v="FIN-01680"/>
    <x v="41"/>
    <x v="0"/>
    <x v="10"/>
    <s v="Q1"/>
    <x v="3"/>
    <x v="6"/>
    <x v="1"/>
    <x v="1"/>
    <x v="2"/>
    <n v="1"/>
    <n v="1081.28"/>
    <n v="0.12"/>
    <n v="451.25"/>
    <x v="1679"/>
    <n v="451.25"/>
    <x v="1669"/>
    <x v="1679"/>
    <n v="-0.913378336113428"/>
    <n v="1021.14"/>
    <n v="-69.613600000000019"/>
    <s v="Invoice"/>
    <x v="3"/>
  </r>
  <r>
    <s v="FIN-01681"/>
    <x v="826"/>
    <x v="2"/>
    <x v="10"/>
    <s v="Q1"/>
    <x v="3"/>
    <x v="6"/>
    <x v="3"/>
    <x v="1"/>
    <x v="2"/>
    <n v="46"/>
    <n v="901.57"/>
    <n v="0.05"/>
    <n v="396.91"/>
    <x v="1680"/>
    <n v="18257.86"/>
    <x v="1670"/>
    <x v="1680"/>
    <n v="0.45857631674255295"/>
    <n v="35658.769999999997"/>
    <n v="3739.8389999999999"/>
    <s v="Bank Transfer"/>
    <x v="2"/>
  </r>
  <r>
    <s v="FIN-01682"/>
    <x v="750"/>
    <x v="0"/>
    <x v="9"/>
    <s v="Q4"/>
    <x v="1"/>
    <x v="1"/>
    <x v="2"/>
    <x v="2"/>
    <x v="4"/>
    <n v="25"/>
    <n v="1792.68"/>
    <n v="0.08"/>
    <n v="555.15"/>
    <x v="1681"/>
    <n v="13878.75"/>
    <x v="1671"/>
    <x v="1681"/>
    <n v="0.59061972795649165"/>
    <n v="45078.49"/>
    <n v="-3846.8499999999985"/>
    <s v="Invoice"/>
    <x v="0"/>
  </r>
  <r>
    <s v="FIN-01683"/>
    <x v="100"/>
    <x v="1"/>
    <x v="0"/>
    <s v="Q4"/>
    <x v="1"/>
    <x v="1"/>
    <x v="0"/>
    <x v="0"/>
    <x v="0"/>
    <n v="57"/>
    <n v="284.70999999999998"/>
    <n v="0.15"/>
    <n v="161.1"/>
    <x v="1682"/>
    <n v="9182.6999999999989"/>
    <x v="1672"/>
    <x v="1682"/>
    <n v="0.26320044885533228"/>
    <n v="14606.3"/>
    <n v="-812.10050000000047"/>
    <s v="Invoice"/>
    <x v="2"/>
  </r>
  <r>
    <s v="FIN-01684"/>
    <x v="219"/>
    <x v="1"/>
    <x v="11"/>
    <s v="Q2"/>
    <x v="4"/>
    <x v="0"/>
    <x v="1"/>
    <x v="1"/>
    <x v="5"/>
    <n v="4"/>
    <n v="820.21"/>
    <n v="0.05"/>
    <n v="383.7"/>
    <x v="1683"/>
    <n v="1534.8"/>
    <x v="1673"/>
    <x v="1683"/>
    <n v="-0.13758735728141513"/>
    <n v="2913.32"/>
    <n v="203.47799999999961"/>
    <s v="Credit Card"/>
    <x v="0"/>
  </r>
  <r>
    <s v="FIN-01685"/>
    <x v="121"/>
    <x v="1"/>
    <x v="10"/>
    <s v="Q1"/>
    <x v="4"/>
    <x v="5"/>
    <x v="2"/>
    <x v="0"/>
    <x v="0"/>
    <n v="29"/>
    <n v="301.92"/>
    <n v="0.1"/>
    <n v="175.77"/>
    <x v="1684"/>
    <n v="5097.33"/>
    <x v="1674"/>
    <x v="1684"/>
    <n v="0.18433773530122416"/>
    <n v="8710.4500000000007"/>
    <n v="-830.33800000000065"/>
    <s v="Invoice"/>
    <x v="0"/>
  </r>
  <r>
    <s v="FIN-01686"/>
    <x v="220"/>
    <x v="2"/>
    <x v="5"/>
    <s v="Q2"/>
    <x v="4"/>
    <x v="5"/>
    <x v="2"/>
    <x v="3"/>
    <x v="7"/>
    <n v="19"/>
    <n v="116.05"/>
    <n v="0.12"/>
    <n v="30.56"/>
    <x v="1685"/>
    <n v="580.64"/>
    <x v="1675"/>
    <x v="1685"/>
    <n v="-0.16178165243903708"/>
    <n v="1767.48"/>
    <n v="172.87599999999975"/>
    <s v="Digital Wallet"/>
    <x v="1"/>
  </r>
  <r>
    <s v="FIN-01687"/>
    <x v="349"/>
    <x v="0"/>
    <x v="6"/>
    <s v="Q3"/>
    <x v="3"/>
    <x v="7"/>
    <x v="1"/>
    <x v="2"/>
    <x v="4"/>
    <n v="2"/>
    <n v="2092.25"/>
    <n v="0.08"/>
    <n v="651.42999999999995"/>
    <x v="1686"/>
    <n v="1302.8599999999999"/>
    <x v="1676"/>
    <x v="1686"/>
    <n v="4.9922851932857816E-2"/>
    <n v="4032.59"/>
    <n v="-182.84999999999991"/>
    <s v="Invoice"/>
    <x v="1"/>
  </r>
  <r>
    <s v="FIN-01688"/>
    <x v="643"/>
    <x v="0"/>
    <x v="4"/>
    <s v="Q1"/>
    <x v="3"/>
    <x v="6"/>
    <x v="2"/>
    <x v="2"/>
    <x v="8"/>
    <n v="24"/>
    <n v="946.55"/>
    <n v="0.05"/>
    <n v="346.28"/>
    <x v="1687"/>
    <n v="8310.7199999999993"/>
    <x v="1677"/>
    <x v="1687"/>
    <n v="0.50404191769371132"/>
    <n v="20386.63"/>
    <n v="1194.7099999999955"/>
    <s v="Digital Wallet"/>
    <x v="0"/>
  </r>
  <r>
    <s v="FIN-01689"/>
    <x v="374"/>
    <x v="0"/>
    <x v="8"/>
    <s v="Q4"/>
    <x v="1"/>
    <x v="3"/>
    <x v="3"/>
    <x v="3"/>
    <x v="6"/>
    <n v="27"/>
    <n v="340.6"/>
    <n v="0"/>
    <n v="98.26"/>
    <x v="1688"/>
    <n v="2653.02"/>
    <x v="1678"/>
    <x v="1688"/>
    <n v="0.49079076140144839"/>
    <n v="8403.2099999999991"/>
    <n v="792.9900000000016"/>
    <s v="Credit Card"/>
    <x v="1"/>
  </r>
  <r>
    <s v="FIN-01690"/>
    <x v="226"/>
    <x v="1"/>
    <x v="2"/>
    <s v="Q2"/>
    <x v="0"/>
    <x v="0"/>
    <x v="2"/>
    <x v="2"/>
    <x v="8"/>
    <n v="24"/>
    <n v="2291.66"/>
    <n v="0.08"/>
    <n v="869.65"/>
    <x v="1689"/>
    <n v="20871.599999999999"/>
    <x v="1679"/>
    <x v="1689"/>
    <n v="0.54482318177810984"/>
    <n v="52609.8"/>
    <n v="-2009.9472000000023"/>
    <s v="Digital Wallet"/>
    <x v="1"/>
  </r>
  <r>
    <s v="FIN-01691"/>
    <x v="610"/>
    <x v="2"/>
    <x v="7"/>
    <s v="Q1"/>
    <x v="2"/>
    <x v="5"/>
    <x v="1"/>
    <x v="0"/>
    <x v="1"/>
    <n v="9"/>
    <n v="755.67"/>
    <n v="0"/>
    <n v="510.56"/>
    <x v="1690"/>
    <n v="4595.04"/>
    <x v="1680"/>
    <x v="1690"/>
    <n v="0.20687895804017919"/>
    <n v="6535.92"/>
    <n v="265.10999999999967"/>
    <s v="Digital Wallet"/>
    <x v="3"/>
  </r>
  <r>
    <s v="FIN-01692"/>
    <x v="714"/>
    <x v="2"/>
    <x v="2"/>
    <s v="Q2"/>
    <x v="4"/>
    <x v="5"/>
    <x v="0"/>
    <x v="2"/>
    <x v="4"/>
    <n v="30"/>
    <n v="2153.86"/>
    <n v="0.05"/>
    <n v="689.52"/>
    <x v="1691"/>
    <n v="20685.599999999999"/>
    <x v="1681"/>
    <x v="1691"/>
    <n v="0.62039168845944637"/>
    <n v="57800.44"/>
    <n v="3584.5699999999997"/>
    <s v="Invoice"/>
    <x v="0"/>
  </r>
  <r>
    <s v="FIN-01693"/>
    <x v="421"/>
    <x v="2"/>
    <x v="7"/>
    <s v="Q1"/>
    <x v="1"/>
    <x v="1"/>
    <x v="2"/>
    <x v="2"/>
    <x v="4"/>
    <n v="30"/>
    <n v="1530.56"/>
    <n v="0.12"/>
    <n v="495.85"/>
    <x v="1692"/>
    <n v="14875.5"/>
    <x v="1682"/>
    <x v="1692"/>
    <n v="0.57453406833862353"/>
    <n v="40740.49"/>
    <n v="-333.70599999999831"/>
    <s v="Digital Wallet"/>
    <x v="0"/>
  </r>
  <r>
    <s v="FIN-01694"/>
    <x v="827"/>
    <x v="2"/>
    <x v="10"/>
    <s v="Q1"/>
    <x v="4"/>
    <x v="5"/>
    <x v="0"/>
    <x v="1"/>
    <x v="5"/>
    <n v="9"/>
    <n v="338.11"/>
    <n v="0.2"/>
    <n v="168.53"/>
    <x v="1693"/>
    <n v="1516.77"/>
    <x v="1683"/>
    <x v="1693"/>
    <n v="-0.31283704514309923"/>
    <n v="2505.79"/>
    <n v="-71.397999999999683"/>
    <s v="Invoice"/>
    <x v="0"/>
  </r>
  <r>
    <s v="FIN-01695"/>
    <x v="702"/>
    <x v="1"/>
    <x v="1"/>
    <s v="Q3"/>
    <x v="1"/>
    <x v="1"/>
    <x v="2"/>
    <x v="0"/>
    <x v="0"/>
    <n v="13"/>
    <n v="279.45999999999998"/>
    <n v="0.12"/>
    <n v="162.88"/>
    <x v="1694"/>
    <n v="2117.44"/>
    <x v="1684"/>
    <x v="1694"/>
    <n v="-3.2770367827263308E-2"/>
    <n v="2984.74"/>
    <n v="212.28240000000005"/>
    <s v="Invoice"/>
    <x v="3"/>
  </r>
  <r>
    <s v="FIN-01696"/>
    <x v="702"/>
    <x v="1"/>
    <x v="1"/>
    <s v="Q3"/>
    <x v="2"/>
    <x v="0"/>
    <x v="2"/>
    <x v="3"/>
    <x v="6"/>
    <n v="18"/>
    <n v="620.65"/>
    <n v="0.1"/>
    <n v="181.46"/>
    <x v="1695"/>
    <n v="3266.28"/>
    <x v="1685"/>
    <x v="1695"/>
    <n v="0.5076368562230158"/>
    <n v="11008.48"/>
    <n v="-953.95000000000073"/>
    <s v="Digital Wallet"/>
    <x v="0"/>
  </r>
  <r>
    <s v="FIN-01697"/>
    <x v="398"/>
    <x v="1"/>
    <x v="0"/>
    <s v="Q4"/>
    <x v="2"/>
    <x v="0"/>
    <x v="2"/>
    <x v="1"/>
    <x v="3"/>
    <n v="22"/>
    <n v="1053.8"/>
    <n v="0.05"/>
    <n v="456.43"/>
    <x v="1696"/>
    <n v="10041.460000000001"/>
    <x v="1686"/>
    <x v="1696"/>
    <n v="0.47140446831289989"/>
    <n v="19604.75"/>
    <n v="2419.6699999999983"/>
    <s v="Bank Transfer"/>
    <x v="1"/>
  </r>
  <r>
    <s v="FIN-01698"/>
    <x v="421"/>
    <x v="2"/>
    <x v="7"/>
    <s v="Q1"/>
    <x v="3"/>
    <x v="4"/>
    <x v="2"/>
    <x v="1"/>
    <x v="5"/>
    <n v="23"/>
    <n v="493.12"/>
    <n v="0.1"/>
    <n v="240.26"/>
    <x v="1697"/>
    <n v="5525.98"/>
    <x v="1687"/>
    <x v="1697"/>
    <n v="0.31187438673049384"/>
    <n v="9028.82"/>
    <n v="1178.764000000001"/>
    <s v="Invoice"/>
    <x v="1"/>
  </r>
  <r>
    <s v="FIN-01699"/>
    <x v="687"/>
    <x v="0"/>
    <x v="0"/>
    <s v="Q4"/>
    <x v="1"/>
    <x v="3"/>
    <x v="1"/>
    <x v="3"/>
    <x v="6"/>
    <n v="9"/>
    <n v="325.86"/>
    <n v="0.05"/>
    <n v="95.21"/>
    <x v="1698"/>
    <n v="856.89"/>
    <x v="1688"/>
    <x v="1698"/>
    <n v="0.24734656256426996"/>
    <n v="2481.39"/>
    <n v="304.71300000000019"/>
    <s v="Bank Transfer"/>
    <x v="2"/>
  </r>
  <r>
    <s v="FIN-01700"/>
    <x v="763"/>
    <x v="1"/>
    <x v="9"/>
    <s v="Q4"/>
    <x v="1"/>
    <x v="1"/>
    <x v="3"/>
    <x v="0"/>
    <x v="1"/>
    <n v="14"/>
    <n v="788.38"/>
    <n v="0.08"/>
    <n v="558.25"/>
    <x v="1699"/>
    <n v="7815.5"/>
    <x v="1689"/>
    <x v="1699"/>
    <n v="0.1234029086140791"/>
    <n v="9489.89"/>
    <n v="664.44440000000031"/>
    <s v="Digital Wallet"/>
    <x v="3"/>
  </r>
  <r>
    <s v="FIN-01701"/>
    <x v="411"/>
    <x v="0"/>
    <x v="11"/>
    <s v="Q2"/>
    <x v="2"/>
    <x v="5"/>
    <x v="2"/>
    <x v="2"/>
    <x v="4"/>
    <n v="5"/>
    <n v="2709.5"/>
    <n v="0.08"/>
    <n v="880.76"/>
    <x v="1700"/>
    <n v="4403.8"/>
    <x v="1690"/>
    <x v="1700"/>
    <n v="0.48375602750387126"/>
    <n v="13687.3"/>
    <n v="-1223.5999999999985"/>
    <s v="Bank Transfer"/>
    <x v="0"/>
  </r>
  <r>
    <s v="FIN-01702"/>
    <x v="828"/>
    <x v="0"/>
    <x v="2"/>
    <s v="Q2"/>
    <x v="1"/>
    <x v="1"/>
    <x v="1"/>
    <x v="2"/>
    <x v="8"/>
    <n v="9"/>
    <n v="2223.0300000000002"/>
    <n v="0"/>
    <n v="812.45"/>
    <x v="1701"/>
    <n v="7312.05"/>
    <x v="1691"/>
    <x v="1701"/>
    <n v="0.55623880719358521"/>
    <n v="21286.71"/>
    <n v="-1279.4399999999987"/>
    <s v="Bank Transfer"/>
    <x v="2"/>
  </r>
  <r>
    <s v="FIN-01703"/>
    <x v="190"/>
    <x v="0"/>
    <x v="10"/>
    <s v="Q1"/>
    <x v="0"/>
    <x v="5"/>
    <x v="0"/>
    <x v="3"/>
    <x v="7"/>
    <n v="34"/>
    <n v="141.44"/>
    <n v="0.12"/>
    <n v="35.340000000000003"/>
    <x v="1702"/>
    <n v="1201.5600000000002"/>
    <x v="1692"/>
    <x v="1702"/>
    <n v="0.28934738488155431"/>
    <n v="3824.26"/>
    <n v="407.6247999999996"/>
    <s v="Digital Wallet"/>
    <x v="0"/>
  </r>
  <r>
    <s v="FIN-01704"/>
    <x v="16"/>
    <x v="1"/>
    <x v="4"/>
    <s v="Q1"/>
    <x v="3"/>
    <x v="6"/>
    <x v="1"/>
    <x v="0"/>
    <x v="0"/>
    <n v="17"/>
    <n v="194.31"/>
    <n v="0.15"/>
    <n v="116.73"/>
    <x v="1703"/>
    <n v="1984.41"/>
    <x v="1693"/>
    <x v="1703"/>
    <n v="0.10767209462139034"/>
    <n v="2835.33"/>
    <n v="-27.550499999999829"/>
    <s v="Bank Transfer"/>
    <x v="1"/>
  </r>
  <r>
    <s v="FIN-01705"/>
    <x v="757"/>
    <x v="1"/>
    <x v="2"/>
    <s v="Q2"/>
    <x v="3"/>
    <x v="6"/>
    <x v="0"/>
    <x v="2"/>
    <x v="8"/>
    <n v="45"/>
    <n v="2083.4299999999998"/>
    <n v="0.12"/>
    <n v="789.06"/>
    <x v="1704"/>
    <n v="35507.699999999997"/>
    <x v="1694"/>
    <x v="1704"/>
    <n v="0.51130376641432929"/>
    <n v="77267.8"/>
    <n v="5236.0279999999912"/>
    <s v="Digital Wallet"/>
    <x v="3"/>
  </r>
  <r>
    <s v="FIN-01706"/>
    <x v="829"/>
    <x v="1"/>
    <x v="1"/>
    <s v="Q3"/>
    <x v="3"/>
    <x v="7"/>
    <x v="2"/>
    <x v="1"/>
    <x v="3"/>
    <n v="10"/>
    <n v="1418.73"/>
    <n v="0.08"/>
    <n v="678.27"/>
    <x v="1705"/>
    <n v="6782.7"/>
    <x v="1695"/>
    <x v="1705"/>
    <n v="0.38851235290350006"/>
    <n v="13705.23"/>
    <n v="-652.91399999999885"/>
    <s v="Digital Wallet"/>
    <x v="1"/>
  </r>
  <r>
    <s v="FIN-01707"/>
    <x v="398"/>
    <x v="1"/>
    <x v="0"/>
    <s v="Q4"/>
    <x v="1"/>
    <x v="1"/>
    <x v="2"/>
    <x v="1"/>
    <x v="5"/>
    <n v="11"/>
    <n v="833.14"/>
    <n v="0.12"/>
    <n v="423.15"/>
    <x v="1706"/>
    <n v="4654.6499999999996"/>
    <x v="1696"/>
    <x v="1706"/>
    <n v="0.17416501785439015"/>
    <n v="8458.23"/>
    <n v="-393.4348"/>
    <s v="Credit Card"/>
    <x v="3"/>
  </r>
  <r>
    <s v="FIN-01708"/>
    <x v="486"/>
    <x v="0"/>
    <x v="10"/>
    <s v="Q1"/>
    <x v="3"/>
    <x v="6"/>
    <x v="1"/>
    <x v="0"/>
    <x v="0"/>
    <n v="18"/>
    <n v="317.77"/>
    <n v="0.08"/>
    <n v="193.12"/>
    <x v="1707"/>
    <n v="3476.16"/>
    <x v="1697"/>
    <x v="1707"/>
    <n v="0.14868507727233826"/>
    <n v="5576.68"/>
    <n v="-314.40880000000016"/>
    <s v="Digital Wallet"/>
    <x v="1"/>
  </r>
  <r>
    <s v="FIN-01709"/>
    <x v="441"/>
    <x v="1"/>
    <x v="9"/>
    <s v="Q4"/>
    <x v="1"/>
    <x v="3"/>
    <x v="1"/>
    <x v="1"/>
    <x v="5"/>
    <n v="12"/>
    <n v="648.62"/>
    <n v="0.08"/>
    <n v="315.39"/>
    <x v="1708"/>
    <n v="3784.68"/>
    <x v="1698"/>
    <x v="1708"/>
    <n v="0.2280838493675984"/>
    <n v="6972.76"/>
    <n v="188.00480000000061"/>
    <s v="Digital Wallet"/>
    <x v="3"/>
  </r>
  <r>
    <s v="FIN-01710"/>
    <x v="258"/>
    <x v="1"/>
    <x v="1"/>
    <s v="Q3"/>
    <x v="1"/>
    <x v="2"/>
    <x v="2"/>
    <x v="3"/>
    <x v="7"/>
    <n v="3"/>
    <n v="151.34"/>
    <n v="0.15"/>
    <n v="39.92"/>
    <x v="1709"/>
    <n v="119.76"/>
    <x v="1699"/>
    <x v="1709"/>
    <n v="-3.0522184822124969"/>
    <n v="376.52"/>
    <n v="9.3969999999999914"/>
    <s v="Bank Transfer"/>
    <x v="0"/>
  </r>
  <r>
    <s v="FIN-01711"/>
    <x v="314"/>
    <x v="0"/>
    <x v="7"/>
    <s v="Q1"/>
    <x v="0"/>
    <x v="0"/>
    <x v="1"/>
    <x v="1"/>
    <x v="5"/>
    <n v="3"/>
    <n v="809.83"/>
    <n v="0.08"/>
    <n v="413.13"/>
    <x v="1710"/>
    <n v="1239.3899999999999"/>
    <x v="1700"/>
    <x v="1710"/>
    <n v="-1.3328973856919408E-3"/>
    <n v="2464.94"/>
    <n v="-229.80919999999969"/>
    <s v="Digital Wallet"/>
    <x v="2"/>
  </r>
  <r>
    <s v="FIN-01712"/>
    <x v="830"/>
    <x v="2"/>
    <x v="10"/>
    <s v="Q1"/>
    <x v="0"/>
    <x v="0"/>
    <x v="0"/>
    <x v="1"/>
    <x v="5"/>
    <n v="8"/>
    <n v="796.51"/>
    <n v="0.15"/>
    <n v="396.05"/>
    <x v="1711"/>
    <n v="3168.4"/>
    <x v="1701"/>
    <x v="1711"/>
    <n v="-0.18364711642776912"/>
    <n v="6021.66"/>
    <n v="-605.39199999999983"/>
    <s v="Credit Card"/>
    <x v="2"/>
  </r>
  <r>
    <s v="FIN-01713"/>
    <x v="462"/>
    <x v="1"/>
    <x v="7"/>
    <s v="Q1"/>
    <x v="3"/>
    <x v="4"/>
    <x v="1"/>
    <x v="3"/>
    <x v="6"/>
    <n v="5"/>
    <n v="515.27"/>
    <n v="0.08"/>
    <n v="146.12"/>
    <x v="1712"/>
    <n v="730.6"/>
    <x v="1702"/>
    <x v="1712"/>
    <n v="0.36602254115824467"/>
    <n v="2242.19"/>
    <n v="128.05200000000013"/>
    <s v="Digital Wallet"/>
    <x v="3"/>
  </r>
  <r>
    <s v="FIN-01714"/>
    <x v="831"/>
    <x v="0"/>
    <x v="3"/>
    <s v="Q3"/>
    <x v="3"/>
    <x v="7"/>
    <x v="1"/>
    <x v="2"/>
    <x v="4"/>
    <n v="11"/>
    <n v="2167.66"/>
    <n v="0.08"/>
    <n v="720.73"/>
    <x v="1713"/>
    <n v="7928.0300000000007"/>
    <x v="1703"/>
    <x v="1713"/>
    <n v="0.52158388388360277"/>
    <n v="23426.35"/>
    <n v="-1489.630799999999"/>
    <s v="Bank Transfer"/>
    <x v="2"/>
  </r>
  <r>
    <s v="FIN-01715"/>
    <x v="650"/>
    <x v="1"/>
    <x v="6"/>
    <s v="Q3"/>
    <x v="2"/>
    <x v="5"/>
    <x v="0"/>
    <x v="1"/>
    <x v="2"/>
    <n v="55"/>
    <n v="809.58"/>
    <n v="0"/>
    <n v="326.58999999999997"/>
    <x v="1714"/>
    <n v="17962.449999999997"/>
    <x v="1704"/>
    <x v="1714"/>
    <n v="0.52156247122525945"/>
    <n v="48788.639999999999"/>
    <n v="-4261.739999999998"/>
    <s v="Bank Transfer"/>
    <x v="0"/>
  </r>
  <r>
    <s v="FIN-01716"/>
    <x v="787"/>
    <x v="1"/>
    <x v="9"/>
    <s v="Q4"/>
    <x v="2"/>
    <x v="0"/>
    <x v="0"/>
    <x v="2"/>
    <x v="8"/>
    <n v="10"/>
    <n v="2184.63"/>
    <n v="0.05"/>
    <n v="800.03"/>
    <x v="1715"/>
    <n v="8000.2999999999993"/>
    <x v="1705"/>
    <x v="1715"/>
    <n v="0.43930719811159163"/>
    <n v="21341.08"/>
    <n v="-587.09500000000116"/>
    <s v="Bank Transfer"/>
    <x v="1"/>
  </r>
  <r>
    <s v="FIN-01717"/>
    <x v="753"/>
    <x v="0"/>
    <x v="9"/>
    <s v="Q4"/>
    <x v="2"/>
    <x v="5"/>
    <x v="1"/>
    <x v="2"/>
    <x v="4"/>
    <n v="3"/>
    <n v="1440.74"/>
    <n v="0.05"/>
    <n v="461.71"/>
    <x v="1716"/>
    <n v="1385.1299999999999"/>
    <x v="1706"/>
    <x v="1716"/>
    <n v="0.18700891768825434"/>
    <n v="3664.04"/>
    <n v="442.06900000000041"/>
    <s v="Credit Card"/>
    <x v="3"/>
  </r>
  <r>
    <s v="FIN-01718"/>
    <x v="832"/>
    <x v="2"/>
    <x v="1"/>
    <s v="Q3"/>
    <x v="4"/>
    <x v="5"/>
    <x v="0"/>
    <x v="0"/>
    <x v="1"/>
    <n v="36"/>
    <n v="798.24"/>
    <n v="0"/>
    <n v="578.67999999999995"/>
    <x v="1717"/>
    <n v="20832.48"/>
    <x v="1707"/>
    <x v="1717"/>
    <n v="0.23023881706420793"/>
    <n v="31732.560000000001"/>
    <n v="-2995.9200000000019"/>
    <s v="Credit Card"/>
    <x v="3"/>
  </r>
  <r>
    <s v="FIN-01719"/>
    <x v="675"/>
    <x v="0"/>
    <x v="1"/>
    <s v="Q3"/>
    <x v="3"/>
    <x v="6"/>
    <x v="2"/>
    <x v="1"/>
    <x v="3"/>
    <n v="12"/>
    <n v="962.48"/>
    <n v="0.12"/>
    <n v="460.76"/>
    <x v="1718"/>
    <n v="5529.12"/>
    <x v="1708"/>
    <x v="1718"/>
    <n v="0.29255810589059073"/>
    <n v="10193.98"/>
    <n v="-30.191199999999299"/>
    <s v="Invoice"/>
    <x v="1"/>
  </r>
  <r>
    <s v="FIN-01720"/>
    <x v="582"/>
    <x v="0"/>
    <x v="11"/>
    <s v="Q2"/>
    <x v="1"/>
    <x v="2"/>
    <x v="1"/>
    <x v="0"/>
    <x v="1"/>
    <n v="14"/>
    <n v="921.66"/>
    <n v="0.2"/>
    <n v="666.63"/>
    <x v="1719"/>
    <n v="9332.82"/>
    <x v="1709"/>
    <x v="1719"/>
    <n v="4.6894423416134326E-2"/>
    <n v="9623.7800000000007"/>
    <n v="698.8119999999999"/>
    <s v="Bank Transfer"/>
    <x v="1"/>
  </r>
  <r>
    <s v="FIN-01721"/>
    <x v="777"/>
    <x v="0"/>
    <x v="2"/>
    <s v="Q2"/>
    <x v="4"/>
    <x v="5"/>
    <x v="2"/>
    <x v="0"/>
    <x v="0"/>
    <n v="18"/>
    <n v="191.01"/>
    <n v="0.05"/>
    <n v="116.37"/>
    <x v="1720"/>
    <n v="2094.66"/>
    <x v="1710"/>
    <x v="1720"/>
    <n v="0.13926921556723246"/>
    <n v="3587.68"/>
    <n v="-321.40900000000011"/>
    <s v="Bank Transfer"/>
    <x v="3"/>
  </r>
  <r>
    <s v="FIN-01722"/>
    <x v="72"/>
    <x v="1"/>
    <x v="1"/>
    <s v="Q3"/>
    <x v="0"/>
    <x v="5"/>
    <x v="3"/>
    <x v="0"/>
    <x v="0"/>
    <n v="23"/>
    <n v="147.34"/>
    <n v="0.05"/>
    <n v="84.11"/>
    <x v="1721"/>
    <n v="1934.53"/>
    <x v="1711"/>
    <x v="1721"/>
    <n v="-0.15059457118903993"/>
    <n v="3068.17"/>
    <n v="151.20899999999983"/>
    <s v="Bank Transfer"/>
    <x v="2"/>
  </r>
  <r>
    <s v="FIN-01723"/>
    <x v="833"/>
    <x v="1"/>
    <x v="1"/>
    <s v="Q3"/>
    <x v="4"/>
    <x v="0"/>
    <x v="1"/>
    <x v="3"/>
    <x v="7"/>
    <n v="12"/>
    <n v="117.24"/>
    <n v="0.1"/>
    <n v="28.45"/>
    <x v="1722"/>
    <n v="341.4"/>
    <x v="1712"/>
    <x v="1722"/>
    <n v="0.11006387656848257"/>
    <n v="1245.79"/>
    <n v="20.402000000000044"/>
    <s v="Digital Wallet"/>
    <x v="0"/>
  </r>
  <r>
    <s v="FIN-01724"/>
    <x v="790"/>
    <x v="0"/>
    <x v="11"/>
    <s v="Q2"/>
    <x v="4"/>
    <x v="5"/>
    <x v="1"/>
    <x v="3"/>
    <x v="7"/>
    <n v="13"/>
    <n v="277.25"/>
    <n v="0.03"/>
    <n v="67.83"/>
    <x v="1723"/>
    <n v="881.79"/>
    <x v="1713"/>
    <x v="1723"/>
    <n v="0.40830734620997977"/>
    <n v="3556.79"/>
    <n v="-60.667500000000018"/>
    <s v="Invoice"/>
    <x v="3"/>
  </r>
  <r>
    <s v="FIN-01725"/>
    <x v="196"/>
    <x v="2"/>
    <x v="1"/>
    <s v="Q3"/>
    <x v="3"/>
    <x v="6"/>
    <x v="0"/>
    <x v="1"/>
    <x v="2"/>
    <n v="8"/>
    <n v="544.54999999999995"/>
    <n v="0.05"/>
    <n v="253.07"/>
    <x v="1724"/>
    <n v="2024.56"/>
    <x v="1714"/>
    <x v="1724"/>
    <n v="-0.34515220196299246"/>
    <n v="3718.35"/>
    <n v="420.22999999999911"/>
    <s v="Credit Card"/>
    <x v="1"/>
  </r>
  <r>
    <s v="FIN-01726"/>
    <x v="691"/>
    <x v="0"/>
    <x v="6"/>
    <s v="Q3"/>
    <x v="0"/>
    <x v="5"/>
    <x v="3"/>
    <x v="1"/>
    <x v="3"/>
    <n v="50"/>
    <n v="1351.41"/>
    <n v="0.12"/>
    <n v="650.01"/>
    <x v="1725"/>
    <n v="32500.5"/>
    <x v="1715"/>
    <x v="1725"/>
    <n v="0.4096211633506015"/>
    <n v="65018.54"/>
    <n v="-5556.5"/>
    <s v="Invoice"/>
    <x v="3"/>
  </r>
  <r>
    <s v="FIN-01727"/>
    <x v="678"/>
    <x v="1"/>
    <x v="6"/>
    <s v="Q3"/>
    <x v="3"/>
    <x v="6"/>
    <x v="1"/>
    <x v="0"/>
    <x v="0"/>
    <n v="10"/>
    <n v="227.2"/>
    <n v="0.1"/>
    <n v="139.63"/>
    <x v="1726"/>
    <n v="1396.3"/>
    <x v="1716"/>
    <x v="1726"/>
    <n v="-0.21387910798122062"/>
    <n v="2177.62"/>
    <n v="-132.81999999999994"/>
    <s v="Credit Card"/>
    <x v="3"/>
  </r>
  <r>
    <s v="FIN-01728"/>
    <x v="834"/>
    <x v="0"/>
    <x v="10"/>
    <s v="Q1"/>
    <x v="2"/>
    <x v="0"/>
    <x v="2"/>
    <x v="3"/>
    <x v="6"/>
    <n v="9"/>
    <n v="302.45999999999998"/>
    <n v="0.08"/>
    <n v="86.31"/>
    <x v="1727"/>
    <n v="776.79"/>
    <x v="1717"/>
    <x v="1727"/>
    <n v="0.34350324121591042"/>
    <n v="2652.38"/>
    <n v="-148.01119999999992"/>
    <s v="Digital Wallet"/>
    <x v="1"/>
  </r>
  <r>
    <s v="FIN-01729"/>
    <x v="450"/>
    <x v="2"/>
    <x v="3"/>
    <s v="Q3"/>
    <x v="0"/>
    <x v="0"/>
    <x v="1"/>
    <x v="2"/>
    <x v="8"/>
    <n v="9"/>
    <n v="2639.01"/>
    <n v="0.03"/>
    <n v="1051.43"/>
    <x v="1728"/>
    <n v="9462.8700000000008"/>
    <x v="1718"/>
    <x v="1728"/>
    <n v="0.53621965729598875"/>
    <n v="24661.03"/>
    <n v="-1622.4726999999948"/>
    <s v="Bank Transfer"/>
    <x v="0"/>
  </r>
  <r>
    <s v="FIN-01730"/>
    <x v="750"/>
    <x v="0"/>
    <x v="9"/>
    <s v="Q4"/>
    <x v="4"/>
    <x v="5"/>
    <x v="2"/>
    <x v="1"/>
    <x v="3"/>
    <n v="9"/>
    <n v="1429.75"/>
    <n v="0.1"/>
    <n v="712.31"/>
    <x v="1729"/>
    <n v="6410.7899999999991"/>
    <x v="1719"/>
    <x v="1729"/>
    <n v="0.2768760834040313"/>
    <n v="12668.02"/>
    <n v="-1087.0450000000001"/>
    <s v="Digital Wallet"/>
    <x v="1"/>
  </r>
  <r>
    <s v="FIN-01731"/>
    <x v="712"/>
    <x v="2"/>
    <x v="4"/>
    <s v="Q1"/>
    <x v="0"/>
    <x v="0"/>
    <x v="2"/>
    <x v="3"/>
    <x v="6"/>
    <n v="23"/>
    <n v="397.33"/>
    <n v="0.05"/>
    <n v="121.22"/>
    <x v="1730"/>
    <n v="2788.06"/>
    <x v="1720"/>
    <x v="1730"/>
    <n v="0.57928670442710817"/>
    <n v="8251.9500000000007"/>
    <n v="429.71049999999923"/>
    <s v="Bank Transfer"/>
    <x v="0"/>
  </r>
  <r>
    <s v="FIN-01732"/>
    <x v="835"/>
    <x v="2"/>
    <x v="10"/>
    <s v="Q1"/>
    <x v="2"/>
    <x v="0"/>
    <x v="2"/>
    <x v="3"/>
    <x v="7"/>
    <n v="12"/>
    <n v="208.57"/>
    <n v="0.03"/>
    <n v="56.78"/>
    <x v="1731"/>
    <n v="681.36"/>
    <x v="1721"/>
    <x v="1731"/>
    <n v="7.0305617354767452E-2"/>
    <n v="2200.54"/>
    <n v="227.2148000000002"/>
    <s v="Digital Wallet"/>
    <x v="0"/>
  </r>
  <r>
    <s v="FIN-01733"/>
    <x v="610"/>
    <x v="2"/>
    <x v="7"/>
    <s v="Q1"/>
    <x v="4"/>
    <x v="5"/>
    <x v="1"/>
    <x v="2"/>
    <x v="8"/>
    <n v="11"/>
    <n v="2597.89"/>
    <n v="0.05"/>
    <n v="1012.4"/>
    <x v="1732"/>
    <n v="11136.4"/>
    <x v="1722"/>
    <x v="1732"/>
    <n v="0.50853895950635386"/>
    <n v="27056.52"/>
    <n v="91.430499999994936"/>
    <s v="Digital Wallet"/>
    <x v="1"/>
  </r>
  <r>
    <s v="FIN-01734"/>
    <x v="598"/>
    <x v="2"/>
    <x v="5"/>
    <s v="Q2"/>
    <x v="2"/>
    <x v="0"/>
    <x v="1"/>
    <x v="1"/>
    <x v="3"/>
    <n v="18"/>
    <n v="951.43"/>
    <n v="0.05"/>
    <n v="485.61"/>
    <x v="1733"/>
    <n v="8740.98"/>
    <x v="1723"/>
    <x v="1733"/>
    <n v="0.35331753317090614"/>
    <n v="15623.32"/>
    <n v="646.13299999999799"/>
    <s v="Credit Card"/>
    <x v="3"/>
  </r>
  <r>
    <s v="FIN-01735"/>
    <x v="332"/>
    <x v="2"/>
    <x v="3"/>
    <s v="Q3"/>
    <x v="4"/>
    <x v="5"/>
    <x v="0"/>
    <x v="2"/>
    <x v="8"/>
    <n v="19"/>
    <n v="1814.11"/>
    <n v="0.08"/>
    <n v="688.69"/>
    <x v="1734"/>
    <n v="13085.11"/>
    <x v="1724"/>
    <x v="1734"/>
    <n v="0.46828577060569704"/>
    <n v="30193.78"/>
    <n v="1516.862799999999"/>
    <s v="Bank Transfer"/>
    <x v="2"/>
  </r>
  <r>
    <s v="FIN-01736"/>
    <x v="679"/>
    <x v="1"/>
    <x v="10"/>
    <s v="Q1"/>
    <x v="2"/>
    <x v="5"/>
    <x v="1"/>
    <x v="1"/>
    <x v="2"/>
    <n v="10"/>
    <n v="980.65"/>
    <n v="0.1"/>
    <n v="396.95"/>
    <x v="1735"/>
    <n v="3969.5"/>
    <x v="1725"/>
    <x v="1735"/>
    <n v="0.40158964858908774"/>
    <n v="8009.19"/>
    <n v="816.66000000000076"/>
    <s v="Digital Wallet"/>
    <x v="1"/>
  </r>
  <r>
    <s v="FIN-01737"/>
    <x v="790"/>
    <x v="0"/>
    <x v="11"/>
    <s v="Q2"/>
    <x v="1"/>
    <x v="2"/>
    <x v="1"/>
    <x v="0"/>
    <x v="0"/>
    <n v="11"/>
    <n v="177.9"/>
    <n v="0.05"/>
    <n v="105.01"/>
    <x v="1736"/>
    <n v="1155.1100000000001"/>
    <x v="1726"/>
    <x v="1736"/>
    <n v="-9.4884228815177649E-2"/>
    <n v="1825.56"/>
    <n v="33.495000000000118"/>
    <s v="Bank Transfer"/>
    <x v="0"/>
  </r>
  <r>
    <s v="FIN-01738"/>
    <x v="621"/>
    <x v="0"/>
    <x v="5"/>
    <s v="Q2"/>
    <x v="2"/>
    <x v="0"/>
    <x v="1"/>
    <x v="3"/>
    <x v="6"/>
    <n v="7"/>
    <n v="288.60000000000002"/>
    <n v="0.1"/>
    <n v="81.08"/>
    <x v="1737"/>
    <n v="567.55999999999995"/>
    <x v="1727"/>
    <x v="1737"/>
    <n v="-5.1931051931051714E-2"/>
    <n v="1709.16"/>
    <n v="109.02000000000021"/>
    <s v="Digital Wallet"/>
    <x v="1"/>
  </r>
  <r>
    <s v="FIN-01739"/>
    <x v="646"/>
    <x v="0"/>
    <x v="7"/>
    <s v="Q1"/>
    <x v="4"/>
    <x v="0"/>
    <x v="3"/>
    <x v="1"/>
    <x v="2"/>
    <n v="21"/>
    <n v="1058.9000000000001"/>
    <n v="0.08"/>
    <n v="433.83"/>
    <x v="1738"/>
    <n v="9110.43"/>
    <x v="1728"/>
    <x v="1738"/>
    <n v="0.40111833308013117"/>
    <n v="19993.419999999998"/>
    <n v="464.5280000000057"/>
    <s v="Invoice"/>
    <x v="1"/>
  </r>
  <r>
    <s v="FIN-01740"/>
    <x v="836"/>
    <x v="1"/>
    <x v="2"/>
    <s v="Q2"/>
    <x v="2"/>
    <x v="5"/>
    <x v="0"/>
    <x v="3"/>
    <x v="6"/>
    <n v="35"/>
    <n v="314.25"/>
    <n v="0.12"/>
    <n v="89.64"/>
    <x v="1739"/>
    <n v="3137.4"/>
    <x v="1729"/>
    <x v="1739"/>
    <n v="0.53024413931335179"/>
    <n v="10395.84"/>
    <n v="-716.94000000000051"/>
    <s v="Credit Card"/>
    <x v="1"/>
  </r>
  <r>
    <s v="FIN-01741"/>
    <x v="837"/>
    <x v="1"/>
    <x v="3"/>
    <s v="Q3"/>
    <x v="4"/>
    <x v="0"/>
    <x v="1"/>
    <x v="1"/>
    <x v="3"/>
    <n v="2"/>
    <n v="929.28"/>
    <n v="0.03"/>
    <n v="427.58"/>
    <x v="1740"/>
    <n v="855.16"/>
    <x v="1730"/>
    <x v="1740"/>
    <n v="-0.55031342300701502"/>
    <n v="2009.1"/>
    <n v="-206.29680000000008"/>
    <s v="Invoice"/>
    <x v="2"/>
  </r>
  <r>
    <s v="FIN-01742"/>
    <x v="358"/>
    <x v="1"/>
    <x v="4"/>
    <s v="Q1"/>
    <x v="2"/>
    <x v="0"/>
    <x v="1"/>
    <x v="1"/>
    <x v="3"/>
    <n v="5"/>
    <n v="1002.49"/>
    <n v="0"/>
    <n v="456.1"/>
    <x v="1741"/>
    <n v="2280.5"/>
    <x v="1731"/>
    <x v="1741"/>
    <n v="0.361080908537741"/>
    <n v="4789.9399999999996"/>
    <n v="222.51000000000022"/>
    <s v="Invoice"/>
    <x v="1"/>
  </r>
  <r>
    <s v="FIN-01743"/>
    <x v="544"/>
    <x v="0"/>
    <x v="1"/>
    <s v="Q3"/>
    <x v="1"/>
    <x v="3"/>
    <x v="1"/>
    <x v="3"/>
    <x v="7"/>
    <n v="7"/>
    <n v="323.20999999999998"/>
    <n v="0.12"/>
    <n v="83.01"/>
    <x v="1742"/>
    <n v="581.07000000000005"/>
    <x v="1732"/>
    <x v="1742"/>
    <n v="0.36195035433920358"/>
    <n v="2159.59"/>
    <n v="-168.61640000000034"/>
    <s v="Invoice"/>
    <x v="0"/>
  </r>
  <r>
    <s v="FIN-01744"/>
    <x v="838"/>
    <x v="1"/>
    <x v="8"/>
    <s v="Q4"/>
    <x v="4"/>
    <x v="0"/>
    <x v="1"/>
    <x v="0"/>
    <x v="0"/>
    <n v="5"/>
    <n v="194.49"/>
    <n v="0.1"/>
    <n v="107.33"/>
    <x v="1743"/>
    <n v="536.65"/>
    <x v="1733"/>
    <x v="1743"/>
    <n v="-0.62829279997257781"/>
    <n v="899.14"/>
    <n v="-23.934999999999945"/>
    <s v="Credit Card"/>
    <x v="2"/>
  </r>
  <r>
    <s v="FIN-01745"/>
    <x v="839"/>
    <x v="1"/>
    <x v="11"/>
    <s v="Q2"/>
    <x v="4"/>
    <x v="5"/>
    <x v="2"/>
    <x v="0"/>
    <x v="0"/>
    <n v="9"/>
    <n v="235.18"/>
    <n v="0.05"/>
    <n v="131.07"/>
    <x v="1744"/>
    <n v="1179.6299999999999"/>
    <x v="1734"/>
    <x v="1744"/>
    <n v="4.8279058618283591E-2"/>
    <n v="1952.31"/>
    <n v="58.478999999999814"/>
    <s v="Credit Card"/>
    <x v="3"/>
  </r>
  <r>
    <s v="FIN-01746"/>
    <x v="542"/>
    <x v="1"/>
    <x v="5"/>
    <s v="Q2"/>
    <x v="4"/>
    <x v="5"/>
    <x v="1"/>
    <x v="3"/>
    <x v="7"/>
    <n v="7"/>
    <n v="183.31"/>
    <n v="0.05"/>
    <n v="45.83"/>
    <x v="1745"/>
    <n v="320.81"/>
    <x v="1735"/>
    <x v="1745"/>
    <n v="5.8655312111493677E-2"/>
    <n v="1308"/>
    <n v="-88.988499999999931"/>
    <s v="Digital Wallet"/>
    <x v="1"/>
  </r>
  <r>
    <s v="FIN-01747"/>
    <x v="416"/>
    <x v="1"/>
    <x v="4"/>
    <s v="Q1"/>
    <x v="4"/>
    <x v="5"/>
    <x v="2"/>
    <x v="3"/>
    <x v="7"/>
    <n v="8"/>
    <n v="148.33000000000001"/>
    <n v="0.12"/>
    <n v="38.1"/>
    <x v="1746"/>
    <n v="304.8"/>
    <x v="1736"/>
    <x v="1746"/>
    <n v="-0.5746427652102496"/>
    <n v="1008.31"/>
    <n v="35.93320000000017"/>
    <s v="Digital Wallet"/>
    <x v="3"/>
  </r>
  <r>
    <s v="FIN-01748"/>
    <x v="840"/>
    <x v="0"/>
    <x v="0"/>
    <s v="Q4"/>
    <x v="3"/>
    <x v="4"/>
    <x v="3"/>
    <x v="0"/>
    <x v="1"/>
    <n v="82"/>
    <n v="880.22"/>
    <n v="0.1"/>
    <n v="603.24"/>
    <x v="1747"/>
    <n v="49465.68"/>
    <x v="1737"/>
    <x v="1747"/>
    <n v="0.21287277958780826"/>
    <n v="70110.97"/>
    <n v="-5150.7339999999895"/>
    <s v="Invoice"/>
    <x v="1"/>
  </r>
  <r>
    <s v="FIN-01749"/>
    <x v="583"/>
    <x v="2"/>
    <x v="10"/>
    <s v="Q1"/>
    <x v="0"/>
    <x v="5"/>
    <x v="0"/>
    <x v="3"/>
    <x v="7"/>
    <n v="29"/>
    <n v="192.73"/>
    <n v="0.1"/>
    <n v="47.96"/>
    <x v="1748"/>
    <n v="1390.84"/>
    <x v="1738"/>
    <x v="1748"/>
    <n v="0.37274725545613713"/>
    <n v="5509.81"/>
    <n v="-479.55699999999979"/>
    <s v="Bank Transfer"/>
    <x v="1"/>
  </r>
  <r>
    <s v="FIN-01750"/>
    <x v="161"/>
    <x v="1"/>
    <x v="3"/>
    <s v="Q3"/>
    <x v="1"/>
    <x v="3"/>
    <x v="2"/>
    <x v="3"/>
    <x v="7"/>
    <n v="11"/>
    <n v="175.04"/>
    <n v="0.08"/>
    <n v="46.35"/>
    <x v="1749"/>
    <n v="509.85"/>
    <x v="1739"/>
    <x v="1749"/>
    <n v="0.16692107868286227"/>
    <n v="1730.73"/>
    <n v="40.674800000000005"/>
    <s v="Invoice"/>
    <x v="0"/>
  </r>
  <r>
    <s v="FIN-01751"/>
    <x v="713"/>
    <x v="2"/>
    <x v="5"/>
    <s v="Q2"/>
    <x v="3"/>
    <x v="6"/>
    <x v="3"/>
    <x v="3"/>
    <x v="7"/>
    <n v="41"/>
    <n v="279.92"/>
    <n v="0.05"/>
    <n v="74.02"/>
    <x v="1750"/>
    <n v="3034.8199999999997"/>
    <x v="1740"/>
    <x v="1750"/>
    <n v="0.51755425445230829"/>
    <n v="11425.46"/>
    <n v="-522.57599999999911"/>
    <s v="Digital Wallet"/>
    <x v="0"/>
  </r>
  <r>
    <s v="FIN-01752"/>
    <x v="520"/>
    <x v="0"/>
    <x v="0"/>
    <s v="Q4"/>
    <x v="1"/>
    <x v="1"/>
    <x v="3"/>
    <x v="0"/>
    <x v="0"/>
    <n v="61"/>
    <n v="177.93"/>
    <n v="0.08"/>
    <n v="106.95"/>
    <x v="1751"/>
    <n v="6523.95"/>
    <x v="1741"/>
    <x v="1751"/>
    <n v="0.22000967890060955"/>
    <n v="9599.01"/>
    <n v="386.42159999999967"/>
    <s v="Credit Card"/>
    <x v="0"/>
  </r>
  <r>
    <s v="FIN-01753"/>
    <x v="541"/>
    <x v="0"/>
    <x v="11"/>
    <s v="Q2"/>
    <x v="3"/>
    <x v="7"/>
    <x v="0"/>
    <x v="0"/>
    <x v="1"/>
    <n v="50"/>
    <n v="626.44000000000005"/>
    <n v="0.05"/>
    <n v="439.17"/>
    <x v="1752"/>
    <n v="21958.5"/>
    <x v="1742"/>
    <x v="1752"/>
    <n v="0.21462667907877098"/>
    <n v="29250.04"/>
    <n v="505.86000000000058"/>
    <s v="Credit Card"/>
    <x v="1"/>
  </r>
  <r>
    <s v="FIN-01754"/>
    <x v="219"/>
    <x v="1"/>
    <x v="11"/>
    <s v="Q2"/>
    <x v="3"/>
    <x v="4"/>
    <x v="2"/>
    <x v="2"/>
    <x v="8"/>
    <n v="10"/>
    <n v="2021.45"/>
    <n v="0.1"/>
    <n v="749.73"/>
    <x v="1753"/>
    <n v="7497.3"/>
    <x v="1743"/>
    <x v="1753"/>
    <n v="0.4208447731413919"/>
    <n v="19447.62"/>
    <n v="-1254.5699999999997"/>
    <s v="Credit Card"/>
    <x v="1"/>
  </r>
  <r>
    <s v="FIN-01755"/>
    <x v="763"/>
    <x v="1"/>
    <x v="9"/>
    <s v="Q4"/>
    <x v="4"/>
    <x v="0"/>
    <x v="1"/>
    <x v="0"/>
    <x v="1"/>
    <n v="8"/>
    <n v="507.45"/>
    <n v="0"/>
    <n v="357.75"/>
    <x v="1754"/>
    <n v="2862"/>
    <x v="1744"/>
    <x v="1754"/>
    <n v="0.10605232042565767"/>
    <n v="3942.23"/>
    <n v="117.36999999999989"/>
    <s v="Digital Wallet"/>
    <x v="3"/>
  </r>
  <r>
    <s v="FIN-01756"/>
    <x v="272"/>
    <x v="2"/>
    <x v="10"/>
    <s v="Q1"/>
    <x v="0"/>
    <x v="0"/>
    <x v="1"/>
    <x v="3"/>
    <x v="7"/>
    <n v="1"/>
    <n v="339.73"/>
    <n v="0.1"/>
    <n v="85.33"/>
    <x v="1755"/>
    <n v="85.33"/>
    <x v="1745"/>
    <x v="1755"/>
    <n v="-3.131319969779923"/>
    <n v="311.18"/>
    <n v="-5.4230000000000018"/>
    <s v="Credit Card"/>
    <x v="0"/>
  </r>
  <r>
    <s v="FIN-01757"/>
    <x v="474"/>
    <x v="1"/>
    <x v="2"/>
    <s v="Q2"/>
    <x v="2"/>
    <x v="5"/>
    <x v="0"/>
    <x v="2"/>
    <x v="8"/>
    <n v="28"/>
    <n v="1654.04"/>
    <n v="0.1"/>
    <n v="619.63"/>
    <x v="1756"/>
    <n v="17349.64"/>
    <x v="1746"/>
    <x v="1756"/>
    <n v="0.48085865181280041"/>
    <n v="46598.54"/>
    <n v="-4916.7320000000036"/>
    <s v="Bank Transfer"/>
    <x v="1"/>
  </r>
  <r>
    <s v="FIN-01758"/>
    <x v="639"/>
    <x v="0"/>
    <x v="9"/>
    <s v="Q4"/>
    <x v="2"/>
    <x v="5"/>
    <x v="0"/>
    <x v="0"/>
    <x v="0"/>
    <n v="37"/>
    <n v="239.57"/>
    <n v="0.03"/>
    <n v="149.79"/>
    <x v="1757"/>
    <n v="5542.23"/>
    <x v="1747"/>
    <x v="1757"/>
    <n v="0.14293712335650874"/>
    <n v="8781.06"/>
    <n v="-182.89270000000033"/>
    <s v="Invoice"/>
    <x v="0"/>
  </r>
  <r>
    <s v="FIN-01759"/>
    <x v="440"/>
    <x v="0"/>
    <x v="7"/>
    <s v="Q1"/>
    <x v="1"/>
    <x v="2"/>
    <x v="2"/>
    <x v="1"/>
    <x v="5"/>
    <n v="23"/>
    <n v="365.9"/>
    <n v="0.08"/>
    <n v="188.9"/>
    <x v="1758"/>
    <n v="4344.7"/>
    <x v="1748"/>
    <x v="1758"/>
    <n v="0.1524472117589743"/>
    <n v="7867.23"/>
    <n v="-124.78600000000006"/>
    <s v="Credit Card"/>
    <x v="3"/>
  </r>
  <r>
    <s v="FIN-01760"/>
    <x v="324"/>
    <x v="0"/>
    <x v="11"/>
    <s v="Q2"/>
    <x v="0"/>
    <x v="5"/>
    <x v="0"/>
    <x v="0"/>
    <x v="0"/>
    <n v="46"/>
    <n v="185.73"/>
    <n v="0"/>
    <n v="105.18"/>
    <x v="1759"/>
    <n v="4838.2800000000007"/>
    <x v="1749"/>
    <x v="1759"/>
    <n v="0.28348186591569335"/>
    <n v="7866.54"/>
    <n v="677.04"/>
    <s v="Credit Card"/>
    <x v="0"/>
  </r>
  <r>
    <s v="FIN-01761"/>
    <x v="827"/>
    <x v="2"/>
    <x v="10"/>
    <s v="Q1"/>
    <x v="4"/>
    <x v="5"/>
    <x v="0"/>
    <x v="1"/>
    <x v="3"/>
    <n v="22"/>
    <n v="936.28"/>
    <n v="0.05"/>
    <n v="439.84"/>
    <x v="1760"/>
    <n v="9676.48"/>
    <x v="1750"/>
    <x v="1760"/>
    <n v="0.37155807273945574"/>
    <n v="20347.3"/>
    <n v="-779.04799999999886"/>
    <s v="Digital Wallet"/>
    <x v="3"/>
  </r>
  <r>
    <s v="FIN-01762"/>
    <x v="625"/>
    <x v="1"/>
    <x v="6"/>
    <s v="Q3"/>
    <x v="2"/>
    <x v="0"/>
    <x v="1"/>
    <x v="2"/>
    <x v="4"/>
    <n v="3"/>
    <n v="2875.25"/>
    <n v="0.15"/>
    <n v="919.38"/>
    <x v="1761"/>
    <n v="2758.14"/>
    <x v="1751"/>
    <x v="1761"/>
    <n v="0.41639993794231017"/>
    <n v="6582.12"/>
    <n v="749.76749999999993"/>
    <s v="Invoice"/>
    <x v="2"/>
  </r>
  <r>
    <s v="FIN-01763"/>
    <x v="841"/>
    <x v="1"/>
    <x v="11"/>
    <s v="Q2"/>
    <x v="0"/>
    <x v="5"/>
    <x v="1"/>
    <x v="2"/>
    <x v="4"/>
    <n v="2"/>
    <n v="2974.82"/>
    <n v="0.12"/>
    <n v="969.78"/>
    <x v="1762"/>
    <n v="1939.56"/>
    <x v="1752"/>
    <x v="1762"/>
    <n v="0.12058468319855567"/>
    <n v="5730.31"/>
    <n v="-494.6268"/>
    <s v="Credit Card"/>
    <x v="0"/>
  </r>
  <r>
    <s v="FIN-01764"/>
    <x v="83"/>
    <x v="0"/>
    <x v="6"/>
    <s v="Q3"/>
    <x v="3"/>
    <x v="6"/>
    <x v="3"/>
    <x v="3"/>
    <x v="6"/>
    <n v="21"/>
    <n v="586.6"/>
    <n v="0.15"/>
    <n v="170.42"/>
    <x v="1763"/>
    <n v="3578.8199999999997"/>
    <x v="1753"/>
    <x v="1763"/>
    <n v="0.5133365995562903"/>
    <n v="9577.14"/>
    <n v="893.67000000000007"/>
    <s v="Bank Transfer"/>
    <x v="0"/>
  </r>
  <r>
    <s v="FIN-01765"/>
    <x v="842"/>
    <x v="2"/>
    <x v="6"/>
    <s v="Q3"/>
    <x v="2"/>
    <x v="5"/>
    <x v="2"/>
    <x v="0"/>
    <x v="0"/>
    <n v="9"/>
    <n v="161.91"/>
    <n v="0"/>
    <n v="93.41"/>
    <x v="1764"/>
    <n v="840.68999999999994"/>
    <x v="1754"/>
    <x v="1764"/>
    <n v="-0.24597341458560643"/>
    <n v="1626.59"/>
    <n v="-169.39999999999986"/>
    <s v="Credit Card"/>
    <x v="1"/>
  </r>
  <r>
    <s v="FIN-01766"/>
    <x v="504"/>
    <x v="2"/>
    <x v="1"/>
    <s v="Q3"/>
    <x v="1"/>
    <x v="3"/>
    <x v="1"/>
    <x v="3"/>
    <x v="6"/>
    <n v="16"/>
    <n v="285.93"/>
    <n v="0"/>
    <n v="86.1"/>
    <x v="1765"/>
    <n v="1377.6"/>
    <x v="1755"/>
    <x v="1765"/>
    <n v="0.55570637918371624"/>
    <n v="4569.95"/>
    <n v="4.930000000000291"/>
    <s v="Bank Transfer"/>
    <x v="2"/>
  </r>
  <r>
    <s v="FIN-01767"/>
    <x v="387"/>
    <x v="2"/>
    <x v="10"/>
    <s v="Q1"/>
    <x v="0"/>
    <x v="5"/>
    <x v="3"/>
    <x v="1"/>
    <x v="3"/>
    <n v="71"/>
    <n v="1012.42"/>
    <n v="0.1"/>
    <n v="459.91"/>
    <x v="1766"/>
    <n v="32653.61"/>
    <x v="1756"/>
    <x v="1766"/>
    <n v="0.43379022833744474"/>
    <n v="65015.88"/>
    <n v="-322.24200000000565"/>
    <s v="Credit Card"/>
    <x v="1"/>
  </r>
  <r>
    <s v="FIN-01768"/>
    <x v="253"/>
    <x v="1"/>
    <x v="2"/>
    <s v="Q2"/>
    <x v="4"/>
    <x v="5"/>
    <x v="0"/>
    <x v="2"/>
    <x v="8"/>
    <n v="39"/>
    <n v="1159.76"/>
    <n v="0.15"/>
    <n v="396.22"/>
    <x v="1767"/>
    <n v="15452.580000000002"/>
    <x v="1757"/>
    <x v="1767"/>
    <n v="0.47279829362937836"/>
    <n v="35799.050000000003"/>
    <n v="2646.9939999999988"/>
    <s v="Digital Wallet"/>
    <x v="1"/>
  </r>
  <r>
    <s v="FIN-01769"/>
    <x v="843"/>
    <x v="0"/>
    <x v="5"/>
    <s v="Q2"/>
    <x v="2"/>
    <x v="5"/>
    <x v="2"/>
    <x v="3"/>
    <x v="6"/>
    <n v="10"/>
    <n v="522.34"/>
    <n v="0.1"/>
    <n v="158.26"/>
    <x v="1768"/>
    <n v="1582.6"/>
    <x v="1758"/>
    <x v="1768"/>
    <n v="0.49754310729920492"/>
    <n v="4855.8"/>
    <n v="-154.73999999999978"/>
    <s v="Invoice"/>
    <x v="1"/>
  </r>
  <r>
    <s v="FIN-01770"/>
    <x v="786"/>
    <x v="1"/>
    <x v="11"/>
    <s v="Q2"/>
    <x v="3"/>
    <x v="7"/>
    <x v="0"/>
    <x v="2"/>
    <x v="4"/>
    <n v="17"/>
    <n v="1773.86"/>
    <n v="0"/>
    <n v="552.91999999999996"/>
    <x v="1769"/>
    <n v="9399.64"/>
    <x v="1759"/>
    <x v="1769"/>
    <n v="0.61382753861469264"/>
    <n v="31675.37"/>
    <n v="-1519.75"/>
    <s v="Credit Card"/>
    <x v="2"/>
  </r>
  <r>
    <s v="FIN-01771"/>
    <x v="463"/>
    <x v="1"/>
    <x v="1"/>
    <s v="Q3"/>
    <x v="2"/>
    <x v="0"/>
    <x v="2"/>
    <x v="3"/>
    <x v="6"/>
    <n v="16"/>
    <n v="424.84"/>
    <n v="0.08"/>
    <n v="123.44"/>
    <x v="1770"/>
    <n v="1975.04"/>
    <x v="1760"/>
    <x v="1770"/>
    <n v="0.51037513355411546"/>
    <n v="7001.59"/>
    <n v="-747.94520000000011"/>
    <s v="Bank Transfer"/>
    <x v="3"/>
  </r>
  <r>
    <s v="FIN-01772"/>
    <x v="844"/>
    <x v="0"/>
    <x v="2"/>
    <s v="Q2"/>
    <x v="2"/>
    <x v="0"/>
    <x v="1"/>
    <x v="2"/>
    <x v="8"/>
    <n v="3"/>
    <n v="1824.46"/>
    <n v="0.15"/>
    <n v="670.52"/>
    <x v="1771"/>
    <n v="2011.56"/>
    <x v="1761"/>
    <x v="1771"/>
    <n v="0.12713361546892296"/>
    <n v="4881.03"/>
    <n v="-228.65700000000015"/>
    <s v="Invoice"/>
    <x v="1"/>
  </r>
  <r>
    <s v="FIN-01773"/>
    <x v="147"/>
    <x v="2"/>
    <x v="6"/>
    <s v="Q3"/>
    <x v="2"/>
    <x v="5"/>
    <x v="2"/>
    <x v="2"/>
    <x v="4"/>
    <n v="3"/>
    <n v="3456.67"/>
    <n v="0.05"/>
    <n v="1174.0999999999999"/>
    <x v="1772"/>
    <n v="3522.2999999999997"/>
    <x v="1762"/>
    <x v="1772"/>
    <n v="0.36107963962274009"/>
    <n v="10396.42"/>
    <n v="-544.91049999999996"/>
    <s v="Digital Wallet"/>
    <x v="1"/>
  </r>
  <r>
    <s v="FIN-01774"/>
    <x v="504"/>
    <x v="2"/>
    <x v="1"/>
    <s v="Q3"/>
    <x v="3"/>
    <x v="7"/>
    <x v="1"/>
    <x v="2"/>
    <x v="4"/>
    <n v="6"/>
    <n v="3159"/>
    <n v="0.08"/>
    <n v="1090.01"/>
    <x v="1773"/>
    <n v="6540.0599999999995"/>
    <x v="1763"/>
    <x v="1773"/>
    <n v="0.51551639897050527"/>
    <n v="16976.14"/>
    <n v="461.54000000000087"/>
    <s v="Bank Transfer"/>
    <x v="3"/>
  </r>
  <r>
    <s v="FIN-01775"/>
    <x v="521"/>
    <x v="0"/>
    <x v="4"/>
    <s v="Q1"/>
    <x v="3"/>
    <x v="6"/>
    <x v="1"/>
    <x v="3"/>
    <x v="6"/>
    <n v="2"/>
    <n v="464.38"/>
    <n v="0"/>
    <n v="139.02000000000001"/>
    <x v="1774"/>
    <n v="278.04000000000002"/>
    <x v="1764"/>
    <x v="1774"/>
    <n v="-0.4995370170980663"/>
    <n v="878.49"/>
    <n v="50.269999999999982"/>
    <s v="Bank Transfer"/>
    <x v="0"/>
  </r>
  <r>
    <s v="FIN-01776"/>
    <x v="845"/>
    <x v="2"/>
    <x v="11"/>
    <s v="Q2"/>
    <x v="3"/>
    <x v="4"/>
    <x v="2"/>
    <x v="3"/>
    <x v="6"/>
    <n v="28"/>
    <n v="367.3"/>
    <n v="0.1"/>
    <n v="107.27"/>
    <x v="1775"/>
    <n v="3003.56"/>
    <x v="1765"/>
    <x v="1775"/>
    <n v="0.50587513342754287"/>
    <n v="10093.33"/>
    <n v="-837.3700000000008"/>
    <s v="Credit Card"/>
    <x v="2"/>
  </r>
  <r>
    <s v="FIN-01777"/>
    <x v="111"/>
    <x v="2"/>
    <x v="3"/>
    <s v="Q3"/>
    <x v="3"/>
    <x v="6"/>
    <x v="2"/>
    <x v="1"/>
    <x v="5"/>
    <n v="28"/>
    <n v="463.17"/>
    <n v="0.12"/>
    <n v="233.04"/>
    <x v="1776"/>
    <n v="6525.12"/>
    <x v="1766"/>
    <x v="1776"/>
    <n v="0.25853463525916404"/>
    <n v="10064.120000000001"/>
    <n v="1348.3887999999988"/>
    <s v="Digital Wallet"/>
    <x v="0"/>
  </r>
  <r>
    <s v="FIN-01778"/>
    <x v="846"/>
    <x v="0"/>
    <x v="2"/>
    <s v="Q2"/>
    <x v="0"/>
    <x v="0"/>
    <x v="1"/>
    <x v="0"/>
    <x v="0"/>
    <n v="18"/>
    <n v="165.87"/>
    <n v="0.03"/>
    <n v="94.76"/>
    <x v="1777"/>
    <n v="1705.68"/>
    <x v="1767"/>
    <x v="1777"/>
    <n v="0.21680270870016399"/>
    <n v="2557.71"/>
    <n v="338.3801999999996"/>
    <s v="Invoice"/>
    <x v="1"/>
  </r>
  <r>
    <s v="FIN-01779"/>
    <x v="657"/>
    <x v="2"/>
    <x v="5"/>
    <s v="Q2"/>
    <x v="4"/>
    <x v="0"/>
    <x v="1"/>
    <x v="2"/>
    <x v="4"/>
    <n v="3"/>
    <n v="1202.96"/>
    <n v="0"/>
    <n v="416.38"/>
    <x v="1778"/>
    <n v="1249.1399999999999"/>
    <x v="1768"/>
    <x v="1778"/>
    <n v="0.20937797876349459"/>
    <n v="3700.12"/>
    <n v="-91.239999999999782"/>
    <s v="Credit Card"/>
    <x v="0"/>
  </r>
  <r>
    <s v="FIN-01780"/>
    <x v="21"/>
    <x v="2"/>
    <x v="5"/>
    <s v="Q2"/>
    <x v="0"/>
    <x v="0"/>
    <x v="3"/>
    <x v="2"/>
    <x v="4"/>
    <n v="52"/>
    <n v="3099.9"/>
    <n v="0.03"/>
    <n v="1099.96"/>
    <x v="1779"/>
    <n v="57197.919999999998"/>
    <x v="1769"/>
    <x v="1779"/>
    <n v="0.60081902823654054"/>
    <n v="172406.85"/>
    <n v="-16047.894"/>
    <s v="Bank Transfer"/>
    <x v="3"/>
  </r>
  <r>
    <s v="FIN-01781"/>
    <x v="508"/>
    <x v="0"/>
    <x v="5"/>
    <s v="Q2"/>
    <x v="1"/>
    <x v="3"/>
    <x v="3"/>
    <x v="1"/>
    <x v="2"/>
    <n v="58"/>
    <n v="702.49"/>
    <n v="0.2"/>
    <n v="304.47000000000003"/>
    <x v="1780"/>
    <n v="17659.260000000002"/>
    <x v="1770"/>
    <x v="1780"/>
    <n v="0.40323362070192675"/>
    <n v="34623.01"/>
    <n v="-2027.474000000002"/>
    <s v="Bank Transfer"/>
    <x v="0"/>
  </r>
  <r>
    <s v="FIN-01782"/>
    <x v="412"/>
    <x v="2"/>
    <x v="1"/>
    <s v="Q3"/>
    <x v="1"/>
    <x v="3"/>
    <x v="0"/>
    <x v="1"/>
    <x v="2"/>
    <n v="26"/>
    <n v="571.63"/>
    <n v="0.15"/>
    <n v="258.51"/>
    <x v="1781"/>
    <n v="6721.26"/>
    <x v="1771"/>
    <x v="1781"/>
    <n v="0.28590171964382549"/>
    <n v="12030.53"/>
    <n v="602.49299999999857"/>
    <s v="Invoice"/>
    <x v="2"/>
  </r>
  <r>
    <s v="FIN-01783"/>
    <x v="448"/>
    <x v="1"/>
    <x v="2"/>
    <s v="Q2"/>
    <x v="1"/>
    <x v="3"/>
    <x v="3"/>
    <x v="2"/>
    <x v="8"/>
    <n v="64"/>
    <n v="1792.11"/>
    <n v="0.12"/>
    <n v="628.73"/>
    <x v="1782"/>
    <n v="40238.720000000001"/>
    <x v="1772"/>
    <x v="1782"/>
    <n v="0.55149106709409568"/>
    <n v="91942.09"/>
    <n v="8989.5451999999932"/>
    <s v="Credit Card"/>
    <x v="0"/>
  </r>
  <r>
    <s v="FIN-01784"/>
    <x v="737"/>
    <x v="0"/>
    <x v="0"/>
    <s v="Q4"/>
    <x v="1"/>
    <x v="1"/>
    <x v="2"/>
    <x v="0"/>
    <x v="0"/>
    <n v="27"/>
    <n v="197.11"/>
    <n v="0.05"/>
    <n v="123.95"/>
    <x v="1783"/>
    <n v="3346.65"/>
    <x v="1773"/>
    <x v="1783"/>
    <n v="0.13219313425984031"/>
    <n v="5311.13"/>
    <n v="-255.25849999999991"/>
    <s v="Credit Card"/>
    <x v="3"/>
  </r>
  <r>
    <s v="FIN-01785"/>
    <x v="833"/>
    <x v="1"/>
    <x v="1"/>
    <s v="Q3"/>
    <x v="3"/>
    <x v="4"/>
    <x v="2"/>
    <x v="1"/>
    <x v="5"/>
    <n v="10"/>
    <n v="387.55"/>
    <n v="0.12"/>
    <n v="188.72"/>
    <x v="1784"/>
    <n v="1887.2"/>
    <x v="1774"/>
    <x v="1784"/>
    <n v="-0.28761684709304369"/>
    <n v="3365.12"/>
    <n v="45.320000000000164"/>
    <s v="Bank Transfer"/>
    <x v="3"/>
  </r>
  <r>
    <s v="FIN-01786"/>
    <x v="795"/>
    <x v="0"/>
    <x v="7"/>
    <s v="Q1"/>
    <x v="1"/>
    <x v="1"/>
    <x v="1"/>
    <x v="2"/>
    <x v="8"/>
    <n v="16"/>
    <n v="2719.86"/>
    <n v="0.12"/>
    <n v="1014.75"/>
    <x v="1785"/>
    <n v="16236"/>
    <x v="1775"/>
    <x v="1785"/>
    <n v="0.53253620423644799"/>
    <n v="40760.239999999998"/>
    <n v="-2464.6111999999994"/>
    <s v="Invoice"/>
    <x v="0"/>
  </r>
  <r>
    <s v="FIN-01787"/>
    <x v="842"/>
    <x v="2"/>
    <x v="6"/>
    <s v="Q3"/>
    <x v="0"/>
    <x v="5"/>
    <x v="2"/>
    <x v="3"/>
    <x v="6"/>
    <n v="14"/>
    <n v="560.26"/>
    <n v="0.15"/>
    <n v="165.11"/>
    <x v="1786"/>
    <n v="2311.54"/>
    <x v="1776"/>
    <x v="1786"/>
    <n v="0.41888174967984548"/>
    <n v="6553.73"/>
    <n v="113.36399999999958"/>
    <s v="Digital Wallet"/>
    <x v="0"/>
  </r>
  <r>
    <s v="FIN-01788"/>
    <x v="235"/>
    <x v="1"/>
    <x v="7"/>
    <s v="Q1"/>
    <x v="3"/>
    <x v="6"/>
    <x v="2"/>
    <x v="0"/>
    <x v="0"/>
    <n v="11"/>
    <n v="210.47"/>
    <n v="0.05"/>
    <n v="127.84"/>
    <x v="1787"/>
    <n v="1406.24"/>
    <x v="1777"/>
    <x v="1787"/>
    <n v="6.3258512561201116E-2"/>
    <n v="2103.52"/>
    <n v="95.891500000000178"/>
    <s v="Digital Wallet"/>
    <x v="1"/>
  </r>
  <r>
    <s v="FIN-01789"/>
    <x v="412"/>
    <x v="2"/>
    <x v="1"/>
    <s v="Q3"/>
    <x v="4"/>
    <x v="5"/>
    <x v="0"/>
    <x v="1"/>
    <x v="2"/>
    <n v="43"/>
    <n v="911.42"/>
    <n v="0"/>
    <n v="395.07"/>
    <x v="1788"/>
    <n v="16988.009999999998"/>
    <x v="1778"/>
    <x v="1788"/>
    <n v="0.49079483943532026"/>
    <n v="39304.199999999997"/>
    <n v="-113.13999999999942"/>
    <s v="Bank Transfer"/>
    <x v="1"/>
  </r>
  <r>
    <s v="FIN-01790"/>
    <x v="314"/>
    <x v="0"/>
    <x v="7"/>
    <s v="Q1"/>
    <x v="1"/>
    <x v="1"/>
    <x v="1"/>
    <x v="3"/>
    <x v="7"/>
    <n v="15"/>
    <n v="167.34"/>
    <n v="0.12"/>
    <n v="42.88"/>
    <x v="1789"/>
    <n v="643.20000000000005"/>
    <x v="1779"/>
    <x v="1789"/>
    <n v="0.11049813299723661"/>
    <n v="2115.11"/>
    <n v="93.777999999999793"/>
    <s v="Credit Card"/>
    <x v="1"/>
  </r>
  <r>
    <s v="FIN-01791"/>
    <x v="354"/>
    <x v="0"/>
    <x v="8"/>
    <s v="Q4"/>
    <x v="4"/>
    <x v="0"/>
    <x v="0"/>
    <x v="2"/>
    <x v="4"/>
    <n v="40"/>
    <n v="1688.96"/>
    <n v="0"/>
    <n v="522.86"/>
    <x v="1790"/>
    <n v="20914.400000000001"/>
    <x v="1780"/>
    <x v="1790"/>
    <n v="0.65579809468548689"/>
    <n v="70954.23"/>
    <n v="-3395.8300000000017"/>
    <s v="Invoice"/>
    <x v="0"/>
  </r>
  <r>
    <s v="FIN-01792"/>
    <x v="134"/>
    <x v="1"/>
    <x v="9"/>
    <s v="Q4"/>
    <x v="2"/>
    <x v="0"/>
    <x v="3"/>
    <x v="3"/>
    <x v="6"/>
    <n v="55"/>
    <n v="397.43"/>
    <n v="0.05"/>
    <n v="108.37"/>
    <x v="1791"/>
    <n v="5960.35"/>
    <x v="1781"/>
    <x v="1791"/>
    <n v="0.58636054834127449"/>
    <n v="22899.599999999999"/>
    <n v="-2133.8824999999997"/>
    <s v="Digital Wallet"/>
    <x v="0"/>
  </r>
  <r>
    <s v="FIN-01793"/>
    <x v="525"/>
    <x v="0"/>
    <x v="2"/>
    <s v="Q2"/>
    <x v="1"/>
    <x v="2"/>
    <x v="1"/>
    <x v="2"/>
    <x v="4"/>
    <n v="2"/>
    <n v="2048.52"/>
    <n v="0.05"/>
    <n v="693.11"/>
    <x v="1792"/>
    <n v="1386.22"/>
    <x v="1782"/>
    <x v="1792"/>
    <n v="0.25099969477322265"/>
    <n v="3560.01"/>
    <n v="332.17799999999943"/>
    <s v="Invoice"/>
    <x v="3"/>
  </r>
  <r>
    <s v="FIN-01794"/>
    <x v="288"/>
    <x v="1"/>
    <x v="0"/>
    <s v="Q4"/>
    <x v="2"/>
    <x v="0"/>
    <x v="3"/>
    <x v="1"/>
    <x v="2"/>
    <n v="29"/>
    <n v="948.03"/>
    <n v="0.08"/>
    <n v="385.1"/>
    <x v="1793"/>
    <n v="11167.900000000001"/>
    <x v="1783"/>
    <x v="1793"/>
    <n v="0.46543333820257987"/>
    <n v="27792.32"/>
    <n v="-2498.8796000000002"/>
    <s v="Bank Transfer"/>
    <x v="1"/>
  </r>
  <r>
    <s v="FIN-01795"/>
    <x v="342"/>
    <x v="0"/>
    <x v="7"/>
    <s v="Q1"/>
    <x v="4"/>
    <x v="0"/>
    <x v="2"/>
    <x v="1"/>
    <x v="2"/>
    <n v="8"/>
    <n v="706.84"/>
    <n v="0.1"/>
    <n v="316.32"/>
    <x v="1794"/>
    <n v="2530.56"/>
    <x v="1784"/>
    <x v="1794"/>
    <n v="0.27636460239312377"/>
    <n v="4584.82"/>
    <n v="504.42800000000079"/>
    <s v="Digital Wallet"/>
    <x v="1"/>
  </r>
  <r>
    <s v="FIN-01796"/>
    <x v="425"/>
    <x v="2"/>
    <x v="7"/>
    <s v="Q1"/>
    <x v="4"/>
    <x v="0"/>
    <x v="1"/>
    <x v="0"/>
    <x v="0"/>
    <n v="13"/>
    <n v="299.97000000000003"/>
    <n v="0.1"/>
    <n v="182.13"/>
    <x v="1795"/>
    <n v="2367.69"/>
    <x v="1785"/>
    <x v="1795"/>
    <n v="1.2442554796790439E-2"/>
    <n v="3092.66"/>
    <n v="416.98900000000094"/>
    <s v="Bank Transfer"/>
    <x v="2"/>
  </r>
  <r>
    <s v="FIN-01797"/>
    <x v="584"/>
    <x v="2"/>
    <x v="11"/>
    <s v="Q2"/>
    <x v="2"/>
    <x v="0"/>
    <x v="3"/>
    <x v="1"/>
    <x v="3"/>
    <n v="76"/>
    <n v="1210.46"/>
    <n v="0"/>
    <n v="586.87"/>
    <x v="1796"/>
    <n v="44602.12"/>
    <x v="1786"/>
    <x v="1796"/>
    <n v="0.47278535693694523"/>
    <n v="88866.21"/>
    <n v="3128.75"/>
    <s v="Bank Transfer"/>
    <x v="0"/>
  </r>
  <r>
    <s v="FIN-01798"/>
    <x v="228"/>
    <x v="0"/>
    <x v="10"/>
    <s v="Q1"/>
    <x v="0"/>
    <x v="0"/>
    <x v="1"/>
    <x v="0"/>
    <x v="0"/>
    <n v="8"/>
    <n v="162.33000000000001"/>
    <n v="0.08"/>
    <n v="96.36"/>
    <x v="1797"/>
    <n v="770.88"/>
    <x v="1787"/>
    <x v="1797"/>
    <n v="-0.35687937079325788"/>
    <n v="1051.97"/>
    <n v="142.77880000000005"/>
    <s v="Credit Card"/>
    <x v="0"/>
  </r>
  <r>
    <s v="FIN-01799"/>
    <x v="756"/>
    <x v="0"/>
    <x v="1"/>
    <s v="Q3"/>
    <x v="2"/>
    <x v="5"/>
    <x v="1"/>
    <x v="0"/>
    <x v="0"/>
    <n v="13"/>
    <n v="288.33999999999997"/>
    <n v="0.1"/>
    <n v="175.06"/>
    <x v="1798"/>
    <n v="2275.7800000000002"/>
    <x v="1788"/>
    <x v="1798"/>
    <n v="5.5071499754859483E-2"/>
    <n v="3020.56"/>
    <n v="353.01799999999957"/>
    <s v="Invoice"/>
    <x v="1"/>
  </r>
  <r>
    <s v="FIN-01800"/>
    <x v="389"/>
    <x v="0"/>
    <x v="3"/>
    <s v="Q3"/>
    <x v="2"/>
    <x v="0"/>
    <x v="0"/>
    <x v="0"/>
    <x v="0"/>
    <n v="58"/>
    <n v="120.09"/>
    <n v="0.12"/>
    <n v="73.34"/>
    <x v="1799"/>
    <n v="4253.72"/>
    <x v="1789"/>
    <x v="1799"/>
    <n v="-1.4053005178195745E-2"/>
    <n v="5594.98"/>
    <n v="534.41360000000077"/>
    <s v="Bank Transfe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A43AF9-BF5D-422E-B88E-CFF65B8F11E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O21:P26" firstHeaderRow="1" firstDataRow="1" firstDataCol="1"/>
  <pivotFields count="26">
    <pivotField showAll="0"/>
    <pivotField numFmtId="164" showAll="0">
      <items count="848">
        <item x="498"/>
        <item x="195"/>
        <item x="16"/>
        <item x="686"/>
        <item x="247"/>
        <item x="416"/>
        <item x="813"/>
        <item x="227"/>
        <item x="796"/>
        <item x="286"/>
        <item x="821"/>
        <item x="261"/>
        <item x="218"/>
        <item x="499"/>
        <item x="514"/>
        <item x="78"/>
        <item x="45"/>
        <item x="97"/>
        <item x="358"/>
        <item x="685"/>
        <item x="452"/>
        <item x="310"/>
        <item x="593"/>
        <item x="807"/>
        <item x="321"/>
        <item x="825"/>
        <item x="578"/>
        <item x="451"/>
        <item x="533"/>
        <item x="637"/>
        <item x="743"/>
        <item x="569"/>
        <item x="73"/>
        <item x="470"/>
        <item x="616"/>
        <item x="268"/>
        <item x="426"/>
        <item x="79"/>
        <item x="22"/>
        <item x="127"/>
        <item x="193"/>
        <item x="462"/>
        <item x="235"/>
        <item x="810"/>
        <item x="479"/>
        <item x="568"/>
        <item x="417"/>
        <item x="601"/>
        <item x="492"/>
        <item x="473"/>
        <item x="606"/>
        <item x="697"/>
        <item x="107"/>
        <item x="49"/>
        <item x="679"/>
        <item x="112"/>
        <item x="186"/>
        <item x="38"/>
        <item x="729"/>
        <item x="347"/>
        <item x="121"/>
        <item x="213"/>
        <item x="527"/>
        <item x="211"/>
        <item x="65"/>
        <item x="372"/>
        <item x="51"/>
        <item x="469"/>
        <item x="537"/>
        <item x="682"/>
        <item x="424"/>
        <item x="367"/>
        <item x="159"/>
        <item x="800"/>
        <item x="841"/>
        <item x="680"/>
        <item x="343"/>
        <item x="96"/>
        <item x="653"/>
        <item x="700"/>
        <item x="814"/>
        <item x="535"/>
        <item x="388"/>
        <item x="238"/>
        <item x="219"/>
        <item x="771"/>
        <item x="642"/>
        <item x="649"/>
        <item x="615"/>
        <item x="507"/>
        <item x="786"/>
        <item x="478"/>
        <item x="326"/>
        <item x="839"/>
        <item x="437"/>
        <item x="780"/>
        <item x="423"/>
        <item x="173"/>
        <item x="560"/>
        <item x="253"/>
        <item x="538"/>
        <item x="736"/>
        <item x="474"/>
        <item x="660"/>
        <item x="764"/>
        <item x="448"/>
        <item x="443"/>
        <item x="836"/>
        <item x="122"/>
        <item x="328"/>
        <item x="226"/>
        <item x="670"/>
        <item x="731"/>
        <item x="382"/>
        <item x="103"/>
        <item x="7"/>
        <item x="265"/>
        <item x="739"/>
        <item x="612"/>
        <item x="629"/>
        <item x="510"/>
        <item x="587"/>
        <item x="757"/>
        <item x="559"/>
        <item x="336"/>
        <item x="556"/>
        <item x="788"/>
        <item x="295"/>
        <item x="665"/>
        <item x="488"/>
        <item x="303"/>
        <item x="793"/>
        <item x="690"/>
        <item x="542"/>
        <item x="140"/>
        <item x="376"/>
        <item x="721"/>
        <item x="481"/>
        <item x="198"/>
        <item x="39"/>
        <item x="174"/>
        <item x="160"/>
        <item x="327"/>
        <item x="734"/>
        <item x="716"/>
        <item x="209"/>
        <item x="373"/>
        <item x="136"/>
        <item x="772"/>
        <item x="259"/>
        <item x="515"/>
        <item x="204"/>
        <item x="86"/>
        <item x="383"/>
        <item x="407"/>
        <item x="609"/>
        <item x="638"/>
        <item x="109"/>
        <item x="56"/>
        <item x="410"/>
        <item x="149"/>
        <item x="650"/>
        <item x="131"/>
        <item x="322"/>
        <item x="334"/>
        <item x="230"/>
        <item x="449"/>
        <item x="804"/>
        <item x="91"/>
        <item x="681"/>
        <item x="237"/>
        <item x="758"/>
        <item x="333"/>
        <item x="617"/>
        <item x="678"/>
        <item x="645"/>
        <item x="625"/>
        <item x="216"/>
        <item x="484"/>
        <item x="298"/>
        <item x="779"/>
        <item x="258"/>
        <item x="37"/>
        <item x="702"/>
        <item x="2"/>
        <item x="306"/>
        <item x="632"/>
        <item x="463"/>
        <item x="31"/>
        <item x="829"/>
        <item x="90"/>
        <item x="563"/>
        <item x="229"/>
        <item x="234"/>
        <item x="12"/>
        <item x="71"/>
        <item x="833"/>
        <item x="221"/>
        <item x="465"/>
        <item x="558"/>
        <item x="549"/>
        <item x="545"/>
        <item x="1"/>
        <item x="72"/>
        <item x="242"/>
        <item x="430"/>
        <item x="352"/>
        <item x="304"/>
        <item x="759"/>
        <item x="205"/>
        <item x="224"/>
        <item x="317"/>
        <item x="43"/>
        <item x="516"/>
        <item x="161"/>
        <item x="446"/>
        <item x="619"/>
        <item x="554"/>
        <item x="302"/>
        <item x="252"/>
        <item x="273"/>
        <item x="82"/>
        <item x="805"/>
        <item x="589"/>
        <item x="671"/>
        <item x="781"/>
        <item x="26"/>
        <item x="818"/>
        <item x="837"/>
        <item x="129"/>
        <item x="315"/>
        <item x="490"/>
        <item x="696"/>
        <item x="728"/>
        <item x="337"/>
        <item x="398"/>
        <item x="501"/>
        <item x="33"/>
        <item x="59"/>
        <item x="684"/>
        <item x="351"/>
        <item x="126"/>
        <item x="163"/>
        <item x="100"/>
        <item x="30"/>
        <item x="394"/>
        <item x="819"/>
        <item x="135"/>
        <item x="775"/>
        <item x="540"/>
        <item x="531"/>
        <item x="288"/>
        <item x="552"/>
        <item x="3"/>
        <item x="573"/>
        <item x="369"/>
        <item x="770"/>
        <item x="215"/>
        <item x="730"/>
        <item x="667"/>
        <item x="602"/>
        <item x="88"/>
        <item x="179"/>
        <item x="119"/>
        <item x="385"/>
        <item x="812"/>
        <item x="505"/>
        <item x="187"/>
        <item x="571"/>
        <item x="528"/>
        <item x="778"/>
        <item x="524"/>
        <item x="282"/>
        <item x="776"/>
        <item x="117"/>
        <item x="838"/>
        <item x="636"/>
        <item x="80"/>
        <item x="647"/>
        <item x="640"/>
        <item x="284"/>
        <item x="588"/>
        <item x="744"/>
        <item x="787"/>
        <item x="134"/>
        <item x="644"/>
        <item x="477"/>
        <item x="76"/>
        <item x="676"/>
        <item x="706"/>
        <item x="693"/>
        <item x="768"/>
        <item x="345"/>
        <item x="319"/>
        <item x="167"/>
        <item x="146"/>
        <item x="60"/>
        <item x="256"/>
        <item x="189"/>
        <item x="329"/>
        <item x="316"/>
        <item x="620"/>
        <item x="206"/>
        <item x="441"/>
        <item x="763"/>
        <item x="803"/>
        <item x="158"/>
        <item x="291"/>
        <item x="361"/>
        <item x="264"/>
        <item x="576"/>
        <item x="521"/>
        <item x="635"/>
        <item x="427"/>
        <item x="99"/>
        <item x="718"/>
        <item x="93"/>
        <item x="643"/>
        <item x="816"/>
        <item x="662"/>
        <item x="245"/>
        <item x="404"/>
        <item x="274"/>
        <item x="269"/>
        <item x="148"/>
        <item x="754"/>
        <item x="580"/>
        <item x="50"/>
        <item x="67"/>
        <item x="783"/>
        <item x="139"/>
        <item x="183"/>
        <item x="225"/>
        <item x="749"/>
        <item x="717"/>
        <item x="603"/>
        <item x="166"/>
        <item x="342"/>
        <item x="370"/>
        <item x="440"/>
        <item x="19"/>
        <item x="275"/>
        <item x="577"/>
        <item x="314"/>
        <item x="422"/>
        <item x="285"/>
        <item x="801"/>
        <item x="795"/>
        <item x="359"/>
        <item x="200"/>
        <item x="154"/>
        <item x="278"/>
        <item x="34"/>
        <item x="270"/>
        <item x="460"/>
        <item x="646"/>
        <item x="608"/>
        <item x="378"/>
        <item x="432"/>
        <item x="755"/>
        <item x="228"/>
        <item x="457"/>
        <item x="806"/>
        <item x="631"/>
        <item x="802"/>
        <item x="834"/>
        <item x="585"/>
        <item x="497"/>
        <item x="444"/>
        <item x="41"/>
        <item x="190"/>
        <item x="162"/>
        <item x="125"/>
        <item x="455"/>
        <item x="188"/>
        <item x="42"/>
        <item x="365"/>
        <item x="725"/>
        <item x="172"/>
        <item x="338"/>
        <item x="486"/>
        <item x="431"/>
        <item x="815"/>
        <item x="419"/>
        <item x="263"/>
        <item x="324"/>
        <item x="309"/>
        <item x="46"/>
        <item x="348"/>
        <item x="471"/>
        <item x="735"/>
        <item x="541"/>
        <item x="532"/>
        <item x="596"/>
        <item x="785"/>
        <item x="659"/>
        <item x="586"/>
        <item x="784"/>
        <item x="790"/>
        <item x="467"/>
        <item x="605"/>
        <item x="292"/>
        <item x="511"/>
        <item x="411"/>
        <item x="574"/>
        <item x="582"/>
        <item x="548"/>
        <item x="11"/>
        <item x="155"/>
        <item x="561"/>
        <item x="181"/>
        <item x="551"/>
        <item x="777"/>
        <item x="439"/>
        <item x="454"/>
        <item x="386"/>
        <item x="171"/>
        <item x="13"/>
        <item x="674"/>
        <item x="393"/>
        <item x="10"/>
        <item x="323"/>
        <item x="380"/>
        <item x="466"/>
        <item x="708"/>
        <item x="820"/>
        <item x="844"/>
        <item x="525"/>
        <item x="6"/>
        <item x="828"/>
        <item x="846"/>
        <item x="267"/>
        <item x="519"/>
        <item x="434"/>
        <item x="124"/>
        <item x="607"/>
        <item x="128"/>
        <item x="723"/>
        <item x="843"/>
        <item x="271"/>
        <item x="350"/>
        <item x="150"/>
        <item x="101"/>
        <item x="257"/>
        <item x="118"/>
        <item x="130"/>
        <item x="742"/>
        <item x="277"/>
        <item x="435"/>
        <item x="305"/>
        <item x="666"/>
        <item x="811"/>
        <item x="105"/>
        <item x="503"/>
        <item x="480"/>
        <item x="621"/>
        <item x="592"/>
        <item x="508"/>
        <item x="709"/>
        <item x="594"/>
        <item x="436"/>
        <item x="164"/>
        <item x="699"/>
        <item x="255"/>
        <item x="395"/>
        <item x="98"/>
        <item x="283"/>
        <item x="513"/>
        <item x="17"/>
        <item x="137"/>
        <item x="651"/>
        <item x="349"/>
        <item x="248"/>
        <item x="346"/>
        <item x="115"/>
        <item x="266"/>
        <item x="691"/>
        <item x="656"/>
        <item x="116"/>
        <item x="733"/>
        <item x="243"/>
        <item x="824"/>
        <item x="23"/>
        <item x="251"/>
        <item x="83"/>
        <item x="182"/>
        <item x="142"/>
        <item x="320"/>
        <item x="375"/>
        <item x="87"/>
        <item x="311"/>
        <item x="628"/>
        <item x="715"/>
        <item x="94"/>
        <item x="472"/>
        <item x="132"/>
        <item x="633"/>
        <item x="312"/>
        <item x="84"/>
        <item x="447"/>
        <item x="555"/>
        <item x="536"/>
        <item x="756"/>
        <item x="675"/>
        <item x="719"/>
        <item x="403"/>
        <item x="54"/>
        <item x="438"/>
        <item x="453"/>
        <item x="544"/>
        <item x="47"/>
        <item x="722"/>
        <item x="194"/>
        <item x="741"/>
        <item x="185"/>
        <item x="52"/>
        <item x="77"/>
        <item x="254"/>
        <item x="704"/>
        <item x="389"/>
        <item x="487"/>
        <item x="53"/>
        <item x="141"/>
        <item x="522"/>
        <item x="831"/>
        <item x="591"/>
        <item x="613"/>
        <item x="782"/>
        <item x="114"/>
        <item x="165"/>
        <item x="214"/>
        <item x="493"/>
        <item x="290"/>
        <item x="260"/>
        <item x="710"/>
        <item x="732"/>
        <item x="626"/>
        <item x="769"/>
        <item x="673"/>
        <item x="399"/>
        <item x="368"/>
        <item x="92"/>
        <item x="687"/>
        <item x="746"/>
        <item x="565"/>
        <item x="313"/>
        <item x="280"/>
        <item x="520"/>
        <item x="397"/>
        <item x="840"/>
        <item x="400"/>
        <item x="0"/>
        <item x="464"/>
        <item x="737"/>
        <item x="517"/>
        <item x="623"/>
        <item x="698"/>
        <item x="301"/>
        <item x="108"/>
        <item x="371"/>
        <item x="239"/>
        <item x="113"/>
        <item x="81"/>
        <item x="648"/>
        <item x="512"/>
        <item x="74"/>
        <item x="420"/>
        <item x="655"/>
        <item x="168"/>
        <item x="184"/>
        <item x="25"/>
        <item x="110"/>
        <item x="236"/>
        <item x="566"/>
        <item x="414"/>
        <item x="534"/>
        <item x="344"/>
        <item x="28"/>
        <item x="518"/>
        <item x="789"/>
        <item x="240"/>
        <item x="340"/>
        <item x="792"/>
        <item x="191"/>
        <item x="354"/>
        <item x="66"/>
        <item x="374"/>
        <item x="546"/>
        <item x="774"/>
        <item x="415"/>
        <item x="740"/>
        <item x="353"/>
        <item x="318"/>
        <item x="406"/>
        <item x="408"/>
        <item x="567"/>
        <item x="564"/>
        <item x="300"/>
        <item x="614"/>
        <item x="765"/>
        <item x="808"/>
        <item x="330"/>
        <item x="199"/>
        <item x="48"/>
        <item x="750"/>
        <item x="581"/>
        <item x="44"/>
        <item x="639"/>
        <item x="180"/>
        <item x="658"/>
        <item x="791"/>
        <item x="95"/>
        <item x="27"/>
        <item x="442"/>
        <item x="753"/>
        <item x="175"/>
        <item x="409"/>
        <item x="570"/>
        <item x="40"/>
        <item x="58"/>
        <item x="618"/>
        <item x="491"/>
        <item x="32"/>
        <item x="212"/>
        <item x="611"/>
        <item x="9"/>
        <item x="798"/>
        <item x="652"/>
        <item x="355"/>
        <item x="689"/>
        <item x="104"/>
        <item x="144"/>
        <item x="14"/>
        <item x="683"/>
        <item x="595"/>
        <item x="106"/>
        <item x="767"/>
        <item x="392"/>
        <item x="624"/>
        <item x="711"/>
        <item x="712"/>
        <item x="461"/>
        <item x="294"/>
        <item x="823"/>
        <item x="68"/>
        <item x="133"/>
        <item x="557"/>
        <item x="176"/>
        <item x="250"/>
        <item x="610"/>
        <item x="157"/>
        <item x="766"/>
        <item x="752"/>
        <item x="727"/>
        <item x="233"/>
        <item x="669"/>
        <item x="222"/>
        <item x="64"/>
        <item x="249"/>
        <item x="543"/>
        <item x="232"/>
        <item x="356"/>
        <item x="661"/>
        <item x="307"/>
        <item x="244"/>
        <item x="695"/>
        <item x="425"/>
        <item x="421"/>
        <item x="120"/>
        <item x="748"/>
        <item x="583"/>
        <item x="272"/>
        <item x="827"/>
        <item x="835"/>
        <item x="489"/>
        <item x="797"/>
        <item x="357"/>
        <item x="590"/>
        <item x="387"/>
        <item x="830"/>
        <item x="296"/>
        <item x="634"/>
        <item x="579"/>
        <item x="692"/>
        <item x="138"/>
        <item x="826"/>
        <item x="694"/>
        <item x="177"/>
        <item x="745"/>
        <item x="707"/>
        <item x="169"/>
        <item x="495"/>
        <item x="391"/>
        <item x="341"/>
        <item x="747"/>
        <item x="366"/>
        <item x="396"/>
        <item x="799"/>
        <item x="61"/>
        <item x="822"/>
        <item x="773"/>
        <item x="335"/>
        <item x="760"/>
        <item x="456"/>
        <item x="604"/>
        <item x="845"/>
        <item x="584"/>
        <item x="363"/>
        <item x="152"/>
        <item x="688"/>
        <item x="201"/>
        <item x="246"/>
        <item x="523"/>
        <item x="402"/>
        <item x="762"/>
        <item x="496"/>
        <item x="223"/>
        <item x="29"/>
        <item x="4"/>
        <item x="153"/>
        <item x="36"/>
        <item x="539"/>
        <item x="458"/>
        <item x="672"/>
        <item x="170"/>
        <item x="600"/>
        <item x="202"/>
        <item x="331"/>
        <item x="703"/>
        <item x="817"/>
        <item x="485"/>
        <item x="360"/>
        <item x="276"/>
        <item x="714"/>
        <item x="475"/>
        <item x="63"/>
        <item x="401"/>
        <item x="208"/>
        <item x="15"/>
        <item x="231"/>
        <item x="24"/>
        <item x="483"/>
        <item x="123"/>
        <item x="657"/>
        <item x="526"/>
        <item x="381"/>
        <item x="572"/>
        <item x="641"/>
        <item x="654"/>
        <item x="70"/>
        <item x="663"/>
        <item x="713"/>
        <item x="20"/>
        <item x="598"/>
        <item x="530"/>
        <item x="293"/>
        <item x="575"/>
        <item x="325"/>
        <item x="217"/>
        <item x="429"/>
        <item x="299"/>
        <item x="794"/>
        <item x="220"/>
        <item x="21"/>
        <item x="143"/>
        <item x="494"/>
        <item x="547"/>
        <item x="178"/>
        <item x="842"/>
        <item x="297"/>
        <item x="668"/>
        <item x="809"/>
        <item x="630"/>
        <item x="599"/>
        <item x="156"/>
        <item x="627"/>
        <item x="308"/>
        <item x="69"/>
        <item x="405"/>
        <item x="262"/>
        <item x="553"/>
        <item x="203"/>
        <item x="664"/>
        <item x="62"/>
        <item x="506"/>
        <item x="192"/>
        <item x="147"/>
        <item x="384"/>
        <item x="207"/>
        <item x="445"/>
        <item x="562"/>
        <item x="622"/>
        <item x="196"/>
        <item x="738"/>
        <item x="413"/>
        <item x="720"/>
        <item x="5"/>
        <item x="412"/>
        <item x="705"/>
        <item x="377"/>
        <item x="476"/>
        <item x="102"/>
        <item x="281"/>
        <item x="550"/>
        <item x="241"/>
        <item x="151"/>
        <item x="832"/>
        <item x="145"/>
        <item x="339"/>
        <item x="504"/>
        <item x="289"/>
        <item x="18"/>
        <item x="35"/>
        <item x="433"/>
        <item x="55"/>
        <item x="459"/>
        <item x="502"/>
        <item x="89"/>
        <item x="210"/>
        <item x="677"/>
        <item x="428"/>
        <item x="450"/>
        <item x="418"/>
        <item x="724"/>
        <item x="287"/>
        <item x="751"/>
        <item x="529"/>
        <item x="509"/>
        <item x="379"/>
        <item x="761"/>
        <item x="597"/>
        <item x="701"/>
        <item x="197"/>
        <item x="362"/>
        <item x="279"/>
        <item x="726"/>
        <item x="500"/>
        <item x="482"/>
        <item x="8"/>
        <item x="468"/>
        <item x="57"/>
        <item x="85"/>
        <item x="390"/>
        <item x="364"/>
        <item x="75"/>
        <item x="332"/>
        <item x="111"/>
        <item t="default"/>
      </items>
    </pivotField>
    <pivotField showAll="0"/>
    <pivotField showAll="0"/>
    <pivotField showAll="0"/>
    <pivotField showAll="0"/>
    <pivotField showAll="0"/>
    <pivotField showAll="0">
      <items count="5">
        <item x="1"/>
        <item x="0"/>
        <item x="3"/>
        <item x="2"/>
        <item t="default"/>
      </items>
    </pivotField>
    <pivotField showAll="0">
      <items count="5">
        <item x="0"/>
        <item x="2"/>
        <item x="3"/>
        <item x="1"/>
        <item t="default"/>
      </items>
    </pivotField>
    <pivotField showAll="0"/>
    <pivotField dataField="1" showAll="0"/>
    <pivotField numFmtId="165" showAll="0"/>
    <pivotField numFmtId="9" showAll="0"/>
    <pivotField numFmtId="165" showAll="0"/>
    <pivotField numFmtId="165" showAll="0"/>
    <pivotField numFmtId="165" showAll="0"/>
    <pivotField numFmtId="165" showAll="0">
      <items count="1791">
        <item x="618"/>
        <item x="872"/>
        <item x="1474"/>
        <item x="1175"/>
        <item x="1569"/>
        <item x="1057"/>
        <item x="831"/>
        <item x="294"/>
        <item x="837"/>
        <item x="1662"/>
        <item x="482"/>
        <item x="647"/>
        <item x="1709"/>
        <item x="1471"/>
        <item x="1038"/>
        <item x="626"/>
        <item x="1693"/>
        <item x="1058"/>
        <item x="850"/>
        <item x="295"/>
        <item x="941"/>
        <item x="803"/>
        <item x="1082"/>
        <item x="452"/>
        <item x="771"/>
        <item x="171"/>
        <item x="575"/>
        <item x="1408"/>
        <item x="103"/>
        <item x="1767"/>
        <item x="1412"/>
        <item x="1159"/>
        <item x="305"/>
        <item x="551"/>
        <item x="1575"/>
        <item x="345"/>
        <item x="576"/>
        <item x="743"/>
        <item x="845"/>
        <item x="849"/>
        <item x="759"/>
        <item x="324"/>
        <item x="554"/>
        <item x="911"/>
        <item x="1557"/>
        <item x="290"/>
        <item x="39"/>
        <item x="1437"/>
        <item x="560"/>
        <item x="784"/>
        <item x="222"/>
        <item x="1167"/>
        <item x="227"/>
        <item x="528"/>
        <item x="506"/>
        <item x="677"/>
        <item x="658"/>
        <item x="1003"/>
        <item x="411"/>
        <item x="425"/>
        <item x="717"/>
        <item x="1586"/>
        <item x="1325"/>
        <item x="365"/>
        <item x="186"/>
        <item x="915"/>
        <item x="1022"/>
        <item x="472"/>
        <item x="1777"/>
        <item x="292"/>
        <item x="1755"/>
        <item x="1360"/>
        <item x="1095"/>
        <item x="202"/>
        <item x="1576"/>
        <item x="367"/>
        <item x="1143"/>
        <item x="592"/>
        <item x="1570"/>
        <item x="474"/>
        <item x="423"/>
        <item x="869"/>
        <item x="1031"/>
        <item x="703"/>
        <item x="1358"/>
        <item x="392"/>
        <item x="715"/>
        <item x="1222"/>
        <item x="27"/>
        <item x="532"/>
        <item x="1357"/>
        <item x="1595"/>
        <item x="42"/>
        <item x="970"/>
        <item x="1732"/>
        <item x="799"/>
        <item x="903"/>
        <item x="299"/>
        <item x="597"/>
        <item x="985"/>
        <item x="723"/>
        <item x="688"/>
        <item x="719"/>
        <item x="471"/>
        <item x="1431"/>
        <item x="1221"/>
        <item x="718"/>
        <item x="1413"/>
        <item x="1002"/>
        <item x="1084"/>
        <item x="813"/>
        <item x="891"/>
        <item x="1324"/>
        <item x="1710"/>
        <item x="917"/>
        <item x="1364"/>
        <item x="616"/>
        <item x="416"/>
        <item x="935"/>
        <item x="664"/>
        <item x="1577"/>
        <item x="235"/>
        <item x="1470"/>
        <item x="1492"/>
        <item x="331"/>
        <item x="1734"/>
        <item x="47"/>
        <item x="899"/>
        <item x="1660"/>
        <item x="999"/>
        <item x="1070"/>
        <item x="986"/>
        <item x="780"/>
        <item x="848"/>
        <item x="500"/>
        <item x="1525"/>
        <item x="964"/>
        <item x="882"/>
        <item x="586"/>
        <item x="1232"/>
        <item x="439"/>
        <item x="581"/>
        <item x="1156"/>
        <item x="280"/>
        <item x="1744"/>
        <item x="1037"/>
        <item x="490"/>
        <item x="776"/>
        <item x="1702"/>
        <item x="356"/>
        <item x="1243"/>
        <item x="1758"/>
        <item x="158"/>
        <item x="204"/>
        <item x="337"/>
        <item x="1218"/>
        <item x="351"/>
        <item x="991"/>
        <item x="1712"/>
        <item x="884"/>
        <item x="499"/>
        <item x="504"/>
        <item x="980"/>
        <item x="1421"/>
        <item x="1174"/>
        <item x="1649"/>
        <item x="248"/>
        <item x="1248"/>
        <item x="1680"/>
        <item x="1654"/>
        <item x="888"/>
        <item x="1236"/>
        <item x="1087"/>
        <item x="286"/>
        <item x="1629"/>
        <item x="672"/>
        <item x="1059"/>
        <item x="520"/>
        <item x="632"/>
        <item x="1507"/>
        <item x="263"/>
        <item x="413"/>
        <item x="809"/>
        <item x="620"/>
        <item x="55"/>
        <item x="873"/>
        <item x="858"/>
        <item x="173"/>
        <item x="1735"/>
        <item x="20"/>
        <item x="1346"/>
        <item x="957"/>
        <item x="156"/>
        <item x="1258"/>
        <item x="890"/>
        <item x="1542"/>
        <item x="1432"/>
        <item x="244"/>
        <item x="571"/>
        <item x="1113"/>
        <item x="1331"/>
        <item x="139"/>
        <item x="33"/>
        <item x="187"/>
        <item x="461"/>
        <item x="1041"/>
        <item x="1787"/>
        <item x="404"/>
        <item x="1381"/>
        <item x="764"/>
        <item x="989"/>
        <item x="80"/>
        <item x="1171"/>
        <item x="1720"/>
        <item x="615"/>
        <item x="1121"/>
        <item x="1717"/>
        <item x="449"/>
        <item x="1438"/>
        <item x="1043"/>
        <item x="172"/>
        <item x="349"/>
        <item x="933"/>
        <item x="513"/>
        <item x="1034"/>
        <item x="333"/>
        <item x="1241"/>
        <item x="1444"/>
        <item x="1010"/>
        <item x="1044"/>
        <item x="1726"/>
        <item x="653"/>
        <item x="1374"/>
        <item x="515"/>
        <item x="1067"/>
        <item x="133"/>
        <item x="940"/>
        <item x="355"/>
        <item x="996"/>
        <item x="1323"/>
        <item x="1733"/>
        <item x="111"/>
        <item x="930"/>
        <item x="816"/>
        <item x="1036"/>
        <item x="977"/>
        <item x="271"/>
        <item x="1012"/>
        <item x="783"/>
        <item x="681"/>
        <item x="1638"/>
        <item x="1627"/>
        <item x="624"/>
        <item x="1540"/>
        <item x="650"/>
        <item x="1558"/>
        <item x="220"/>
        <item x="467"/>
        <item x="433"/>
        <item x="685"/>
        <item x="178"/>
        <item x="1140"/>
        <item x="1278"/>
        <item x="1788"/>
        <item x="1601"/>
        <item x="53"/>
        <item x="1033"/>
        <item x="1642"/>
        <item x="599"/>
        <item x="998"/>
        <item x="1363"/>
        <item x="387"/>
        <item x="419"/>
        <item x="1731"/>
        <item x="438"/>
        <item x="203"/>
        <item x="252"/>
        <item x="453"/>
        <item x="1386"/>
        <item x="1074"/>
        <item x="983"/>
        <item x="1567"/>
        <item x="468"/>
        <item x="1549"/>
        <item x="4"/>
        <item x="1216"/>
        <item x="676"/>
        <item x="1322"/>
        <item x="1625"/>
        <item x="0"/>
        <item x="321"/>
        <item x="446"/>
        <item x="50"/>
        <item x="1066"/>
        <item x="1152"/>
        <item x="455"/>
        <item x="258"/>
        <item x="1141"/>
        <item x="431"/>
        <item x="1063"/>
        <item x="394"/>
        <item x="168"/>
        <item x="606"/>
        <item x="1483"/>
        <item x="1299"/>
        <item x="238"/>
        <item x="1277"/>
        <item x="7"/>
        <item x="627"/>
        <item x="380"/>
        <item x="1608"/>
        <item x="1502"/>
        <item x="68"/>
        <item x="534"/>
        <item x="582"/>
        <item x="1739"/>
        <item x="993"/>
        <item x="1295"/>
        <item x="360"/>
        <item x="1256"/>
        <item x="437"/>
        <item x="1754"/>
        <item x="106"/>
        <item x="984"/>
        <item x="605"/>
        <item x="1"/>
        <item x="1672"/>
        <item x="954"/>
        <item x="1185"/>
        <item x="1546"/>
        <item x="666"/>
        <item x="1126"/>
        <item x="737"/>
        <item x="1005"/>
        <item x="126"/>
        <item x="44"/>
        <item x="247"/>
        <item x="1392"/>
        <item x="1280"/>
        <item x="1017"/>
        <item x="476"/>
        <item x="1700"/>
        <item x="958"/>
        <item x="516"/>
        <item x="1495"/>
        <item x="680"/>
        <item x="1187"/>
        <item x="1027"/>
        <item x="1697"/>
        <item x="965"/>
        <item x="854"/>
        <item x="399"/>
        <item x="1385"/>
        <item x="1042"/>
        <item x="607"/>
        <item x="580"/>
        <item x="1345"/>
        <item x="1504"/>
        <item x="953"/>
        <item x="326"/>
        <item x="123"/>
        <item x="12"/>
        <item x="1594"/>
        <item x="1310"/>
        <item x="385"/>
        <item x="93"/>
        <item x="1493"/>
        <item x="1499"/>
        <item x="1054"/>
        <item x="1191"/>
        <item x="1423"/>
        <item x="1587"/>
        <item x="794"/>
        <item x="191"/>
        <item x="760"/>
        <item x="823"/>
        <item x="223"/>
        <item x="1563"/>
        <item x="348"/>
        <item x="1048"/>
        <item x="711"/>
        <item x="1356"/>
        <item x="1663"/>
        <item x="1046"/>
        <item x="779"/>
        <item x="259"/>
        <item x="287"/>
        <item x="59"/>
        <item x="1369"/>
        <item x="950"/>
        <item x="24"/>
        <item x="1773"/>
        <item x="1092"/>
        <item x="1091"/>
        <item x="707"/>
        <item x="21"/>
        <item x="590"/>
        <item x="689"/>
        <item x="900"/>
        <item x="853"/>
        <item x="127"/>
        <item x="197"/>
        <item x="1160"/>
        <item x="1599"/>
        <item x="936"/>
        <item x="1264"/>
        <item x="361"/>
        <item x="339"/>
        <item x="1032"/>
        <item x="609"/>
        <item x="278"/>
        <item x="1473"/>
        <item x="1153"/>
        <item x="262"/>
        <item x="359"/>
        <item x="1428"/>
        <item x="483"/>
        <item x="1328"/>
        <item x="793"/>
        <item x="81"/>
        <item x="17"/>
        <item x="1409"/>
        <item x="179"/>
        <item x="1079"/>
        <item x="128"/>
        <item x="89"/>
        <item x="76"/>
        <item x="107"/>
        <item x="352"/>
        <item x="1131"/>
        <item x="1657"/>
        <item x="1416"/>
        <item x="1339"/>
        <item x="1529"/>
        <item x="456"/>
        <item x="369"/>
        <item x="1482"/>
        <item x="698"/>
        <item x="769"/>
        <item x="612"/>
        <item x="1206"/>
        <item x="598"/>
        <item x="487"/>
        <item x="210"/>
        <item x="379"/>
        <item x="1585"/>
        <item x="1286"/>
        <item x="121"/>
        <item x="313"/>
        <item x="1689"/>
        <item x="1716"/>
        <item x="1076"/>
        <item x="1362"/>
        <item x="240"/>
        <item x="1760"/>
        <item x="1071"/>
        <item x="992"/>
        <item x="1572"/>
        <item x="1334"/>
        <item x="1579"/>
        <item x="1186"/>
        <item x="268"/>
        <item x="1785"/>
        <item x="441"/>
        <item x="1397"/>
        <item x="1181"/>
        <item x="547"/>
        <item x="1581"/>
        <item x="782"/>
        <item x="45"/>
        <item x="1288"/>
        <item x="1004"/>
        <item x="78"/>
        <item x="314"/>
        <item x="1062"/>
        <item x="1129"/>
        <item x="787"/>
        <item x="1764"/>
        <item x="1626"/>
        <item x="276"/>
        <item x="501"/>
        <item x="1253"/>
        <item x="918"/>
        <item x="556"/>
        <item x="569"/>
        <item x="663"/>
        <item x="1011"/>
        <item x="1429"/>
        <item x="236"/>
        <item x="943"/>
        <item x="1393"/>
        <item x="28"/>
        <item x="1094"/>
        <item x="233"/>
        <item x="587"/>
        <item x="1119"/>
        <item x="1415"/>
        <item x="86"/>
        <item x="709"/>
        <item x="11"/>
        <item x="74"/>
        <item x="212"/>
        <item x="646"/>
        <item x="1618"/>
        <item x="1102"/>
        <item x="254"/>
        <item x="1009"/>
        <item x="15"/>
        <item x="1193"/>
        <item x="100"/>
        <item x="1217"/>
        <item x="1419"/>
        <item x="716"/>
        <item x="730"/>
        <item x="91"/>
        <item x="1503"/>
        <item x="1592"/>
        <item x="1481"/>
        <item x="755"/>
        <item x="1485"/>
        <item x="46"/>
        <item x="550"/>
        <item x="529"/>
        <item x="1597"/>
        <item x="1422"/>
        <item x="1784"/>
        <item x="519"/>
        <item x="1051"/>
        <item x="926"/>
        <item x="728"/>
        <item x="475"/>
        <item x="967"/>
        <item x="492"/>
        <item x="99"/>
        <item x="1382"/>
        <item x="143"/>
        <item x="1117"/>
        <item x="149"/>
        <item x="1584"/>
        <item x="925"/>
        <item x="1745"/>
        <item x="1376"/>
        <item x="1478"/>
        <item x="593"/>
        <item x="185"/>
        <item x="1684"/>
        <item x="1040"/>
        <item x="944"/>
        <item x="1344"/>
        <item x="1713"/>
        <item x="1052"/>
        <item x="1177"/>
        <item x="835"/>
        <item x="921"/>
        <item x="357"/>
        <item x="1329"/>
        <item x="1490"/>
        <item x="1441"/>
        <item x="1127"/>
        <item x="1695"/>
        <item x="1665"/>
        <item x="878"/>
        <item x="87"/>
        <item x="811"/>
        <item x="694"/>
        <item x="232"/>
        <item x="767"/>
        <item x="798"/>
        <item x="566"/>
        <item x="1398"/>
        <item x="641"/>
        <item x="754"/>
        <item x="1135"/>
        <item x="1583"/>
        <item x="1233"/>
        <item x="765"/>
        <item x="1541"/>
        <item x="257"/>
        <item x="699"/>
        <item x="1648"/>
        <item x="377"/>
        <item x="781"/>
        <item x="919"/>
        <item x="391"/>
        <item x="1270"/>
        <item x="1075"/>
        <item x="224"/>
        <item x="1718"/>
        <item x="727"/>
        <item x="901"/>
        <item x="497"/>
        <item x="1319"/>
        <item x="611"/>
        <item x="30"/>
        <item x="589"/>
        <item x="1451"/>
        <item x="652"/>
        <item x="705"/>
        <item x="1455"/>
        <item x="1090"/>
        <item x="553"/>
        <item x="533"/>
        <item x="421"/>
        <item x="910"/>
        <item x="886"/>
        <item x="1688"/>
        <item x="1631"/>
        <item x="181"/>
        <item x="429"/>
        <item x="861"/>
        <item x="277"/>
        <item x="1169"/>
        <item x="457"/>
        <item x="1235"/>
        <item x="281"/>
        <item x="293"/>
        <item x="1055"/>
        <item x="219"/>
        <item x="1486"/>
        <item x="1613"/>
        <item x="409"/>
        <item x="1347"/>
        <item x="109"/>
        <item x="1514"/>
        <item x="270"/>
        <item x="1168"/>
        <item x="118"/>
        <item x="97"/>
        <item x="1365"/>
        <item x="1741"/>
        <item x="916"/>
        <item x="1566"/>
        <item x="1122"/>
        <item x="1610"/>
        <item x="473"/>
        <item x="1591"/>
        <item x="608"/>
        <item x="802"/>
        <item x="810"/>
        <item x="906"/>
        <item x="35"/>
        <item x="1104"/>
        <item x="505"/>
        <item x="36"/>
        <item x="740"/>
        <item x="1749"/>
        <item x="162"/>
        <item x="319"/>
        <item x="434"/>
        <item x="1707"/>
        <item x="1108"/>
        <item x="1377"/>
        <item x="217"/>
        <item x="234"/>
        <item x="559"/>
        <item x="905"/>
        <item x="190"/>
        <item x="659"/>
        <item x="751"/>
        <item x="164"/>
        <item x="687"/>
        <item x="604"/>
        <item x="1559"/>
        <item x="167"/>
        <item x="1313"/>
        <item x="525"/>
        <item x="545"/>
        <item x="1307"/>
        <item x="1224"/>
        <item x="706"/>
        <item x="1390"/>
        <item x="32"/>
        <item x="1725"/>
        <item x="422"/>
        <item x="1188"/>
        <item x="806"/>
        <item x="465"/>
        <item x="885"/>
        <item x="1203"/>
        <item x="976"/>
        <item x="797"/>
        <item x="1531"/>
        <item x="373"/>
        <item x="1779"/>
        <item x="1196"/>
        <item x="1617"/>
        <item x="1341"/>
        <item x="1260"/>
        <item x="1330"/>
        <item x="459"/>
        <item x="1445"/>
        <item x="594"/>
        <item x="1461"/>
        <item x="1349"/>
        <item x="1018"/>
        <item x="614"/>
        <item x="370"/>
        <item x="1674"/>
        <item x="1383"/>
        <item x="1035"/>
        <item x="1612"/>
        <item x="896"/>
        <item x="312"/>
        <item x="432"/>
        <item x="417"/>
        <item x="1532"/>
        <item x="1384"/>
        <item x="1645"/>
        <item x="1293"/>
        <item x="1420"/>
        <item x="1110"/>
        <item x="1506"/>
        <item x="1736"/>
        <item x="517"/>
        <item x="264"/>
        <item x="851"/>
        <item x="1727"/>
        <item x="1535"/>
        <item x="1407"/>
        <item x="619"/>
        <item x="129"/>
        <item x="469"/>
        <item x="952"/>
        <item x="52"/>
        <item x="927"/>
        <item x="229"/>
        <item x="1019"/>
        <item x="61"/>
        <item x="1197"/>
        <item x="1476"/>
        <item x="316"/>
        <item x="332"/>
        <item x="824"/>
        <item x="198"/>
        <item x="1666"/>
        <item x="115"/>
        <item x="289"/>
        <item x="479"/>
        <item x="1560"/>
        <item x="354"/>
        <item x="623"/>
        <item x="1100"/>
        <item x="206"/>
        <item x="871"/>
        <item x="1026"/>
        <item x="974"/>
        <item x="183"/>
        <item x="1212"/>
        <item x="1242"/>
        <item x="1669"/>
        <item x="1636"/>
        <item x="165"/>
        <item x="1311"/>
        <item x="1511"/>
        <item x="651"/>
        <item x="1300"/>
        <item x="335"/>
        <item x="1644"/>
        <item x="827"/>
        <item x="1245"/>
        <item x="1275"/>
        <item x="177"/>
        <item x="146"/>
        <item x="1367"/>
        <item x="731"/>
        <item x="253"/>
        <item x="1013"/>
        <item x="458"/>
        <item x="343"/>
        <item x="843"/>
        <item x="336"/>
        <item x="1106"/>
        <item x="1285"/>
        <item x="907"/>
        <item x="1190"/>
        <item x="368"/>
        <item x="1298"/>
        <item x="924"/>
        <item x="1659"/>
        <item x="893"/>
        <item x="1238"/>
        <item x="572"/>
        <item x="67"/>
        <item x="470"/>
        <item x="509"/>
        <item x="1729"/>
        <item x="947"/>
        <item x="1742"/>
        <item x="796"/>
        <item x="1105"/>
        <item x="1292"/>
        <item x="752"/>
        <item x="1516"/>
        <item x="1093"/>
        <item x="766"/>
        <item x="1155"/>
        <item x="275"/>
        <item x="973"/>
        <item x="249"/>
        <item x="639"/>
        <item x="578"/>
        <item x="16"/>
        <item x="267"/>
        <item x="265"/>
        <item x="350"/>
        <item x="1025"/>
        <item x="514"/>
        <item x="1366"/>
        <item x="25"/>
        <item x="1078"/>
        <item x="303"/>
        <item x="246"/>
        <item x="19"/>
        <item x="1699"/>
        <item x="574"/>
        <item x="817"/>
        <item x="628"/>
        <item x="159"/>
        <item x="543"/>
        <item x="744"/>
        <item x="696"/>
        <item x="1593"/>
        <item x="512"/>
        <item x="1170"/>
        <item x="188"/>
        <item x="1338"/>
        <item x="14"/>
        <item x="1227"/>
        <item x="3"/>
        <item x="1467"/>
        <item x="320"/>
        <item x="1201"/>
        <item x="836"/>
        <item x="161"/>
        <item x="686"/>
        <item x="1550"/>
        <item x="494"/>
        <item x="949"/>
        <item x="928"/>
        <item x="749"/>
        <item x="1318"/>
        <item x="695"/>
        <item x="1424"/>
        <item x="1039"/>
        <item x="401"/>
        <item x="1060"/>
        <item x="196"/>
        <item x="496"/>
        <item x="1050"/>
        <item x="897"/>
        <item x="1370"/>
        <item x="636"/>
        <item x="768"/>
        <item x="1176"/>
        <item x="642"/>
        <item x="1687"/>
        <item x="1462"/>
        <item x="630"/>
        <item x="671"/>
        <item x="1479"/>
        <item x="670"/>
        <item x="1281"/>
        <item x="58"/>
        <item x="151"/>
        <item x="427"/>
        <item x="272"/>
        <item x="741"/>
        <item x="56"/>
        <item x="325"/>
        <item x="1296"/>
        <item x="1120"/>
        <item x="720"/>
        <item x="1259"/>
        <item x="440"/>
        <item x="1198"/>
        <item x="1753"/>
        <item x="134"/>
        <item x="363"/>
        <item x="564"/>
        <item x="1751"/>
        <item x="1402"/>
        <item x="250"/>
        <item x="1484"/>
        <item x="49"/>
        <item x="26"/>
        <item x="2"/>
        <item x="1782"/>
        <item x="1554"/>
        <item x="338"/>
        <item x="1460"/>
        <item x="1266"/>
        <item x="166"/>
        <item x="322"/>
        <item x="315"/>
        <item x="778"/>
        <item x="1524"/>
        <item x="1620"/>
        <item x="37"/>
        <item x="484"/>
        <item x="400"/>
        <item x="237"/>
        <item x="478"/>
        <item x="436"/>
        <item x="510"/>
        <item x="661"/>
        <item x="51"/>
        <item x="548"/>
        <item x="1600"/>
        <item x="376"/>
        <item x="1107"/>
        <item x="1776"/>
        <item x="1635"/>
        <item x="1691"/>
        <item x="1512"/>
        <item x="214"/>
        <item x="704"/>
        <item x="1765"/>
        <item x="629"/>
        <item x="1219"/>
        <item x="674"/>
        <item x="1061"/>
        <item x="1630"/>
        <item x="261"/>
        <item x="1024"/>
        <item x="1721"/>
        <item x="125"/>
        <item x="403"/>
        <item x="241"/>
        <item x="1494"/>
        <item x="1204"/>
        <item x="1491"/>
        <item x="40"/>
        <item x="830"/>
        <item x="1124"/>
        <item x="1655"/>
        <item x="1686"/>
        <item x="963"/>
        <item x="546"/>
        <item x="1768"/>
        <item x="855"/>
        <item x="189"/>
        <item x="690"/>
        <item x="1466"/>
        <item x="1205"/>
        <item x="540"/>
        <item x="1343"/>
        <item x="1548"/>
        <item x="863"/>
        <item x="1335"/>
        <item x="603"/>
        <item x="1589"/>
        <item x="1410"/>
        <item x="1404"/>
        <item x="1622"/>
        <item x="1101"/>
        <item x="738"/>
        <item x="988"/>
        <item x="180"/>
        <item x="1430"/>
        <item x="870"/>
        <item x="398"/>
        <item x="1149"/>
        <item x="330"/>
        <item x="442"/>
        <item x="902"/>
        <item x="1440"/>
        <item x="493"/>
        <item x="256"/>
        <item x="176"/>
        <item x="1231"/>
        <item x="832"/>
        <item x="821"/>
        <item x="408"/>
        <item x="69"/>
        <item x="84"/>
        <item x="150"/>
        <item x="1708"/>
        <item x="407"/>
        <item x="95"/>
        <item x="23"/>
        <item x="71"/>
        <item x="1775"/>
        <item x="1737"/>
        <item x="522"/>
        <item x="1458"/>
        <item x="105"/>
        <item x="1614"/>
        <item x="638"/>
        <item x="428"/>
        <item x="1675"/>
        <item x="117"/>
        <item x="1683"/>
        <item x="708"/>
        <item x="960"/>
        <item x="1685"/>
        <item x="577"/>
        <item x="327"/>
        <item x="9"/>
        <item x="1209"/>
        <item x="260"/>
        <item x="542"/>
        <item x="1391"/>
        <item x="675"/>
        <item x="145"/>
        <item x="1568"/>
        <item x="678"/>
        <item x="1375"/>
        <item x="841"/>
        <item x="1527"/>
        <item x="1309"/>
        <item x="1337"/>
        <item x="584"/>
        <item x="195"/>
        <item x="424"/>
        <item x="90"/>
        <item x="48"/>
        <item x="410"/>
        <item x="1547"/>
        <item x="1138"/>
        <item x="1265"/>
        <item x="1214"/>
        <item x="1023"/>
        <item x="200"/>
        <item x="1162"/>
        <item x="393"/>
        <item x="242"/>
        <item x="1172"/>
        <item x="937"/>
        <item x="1199"/>
        <item x="396"/>
        <item x="420"/>
        <item x="296"/>
        <item x="451"/>
        <item x="856"/>
        <item x="1698"/>
        <item x="570"/>
        <item x="790"/>
        <item x="1207"/>
        <item x="1582"/>
        <item x="1215"/>
        <item x="1098"/>
        <item x="786"/>
        <item x="788"/>
        <item x="665"/>
        <item x="1521"/>
        <item x="775"/>
        <item x="1249"/>
        <item x="862"/>
        <item x="1653"/>
        <item x="1624"/>
        <item x="595"/>
        <item x="635"/>
        <item x="311"/>
        <item x="1643"/>
        <item x="840"/>
        <item x="226"/>
        <item x="1738"/>
        <item x="444"/>
        <item x="104"/>
        <item x="733"/>
        <item x="1711"/>
        <item x="1130"/>
        <item x="524"/>
        <item x="480"/>
        <item x="613"/>
        <item x="655"/>
        <item x="1551"/>
        <item x="1523"/>
        <item x="1477"/>
        <item x="1723"/>
        <item x="975"/>
        <item x="1136"/>
        <item x="1112"/>
        <item x="1133"/>
        <item x="1446"/>
        <item x="544"/>
        <item x="1770"/>
        <item x="301"/>
        <item x="1007"/>
        <item x="1109"/>
        <item x="1396"/>
        <item x="531"/>
        <item x="119"/>
        <item x="1692"/>
        <item x="481"/>
        <item x="1352"/>
        <item x="962"/>
        <item x="602"/>
        <item x="1425"/>
        <item x="898"/>
        <item x="502"/>
        <item x="1489"/>
        <item x="1237"/>
        <item x="245"/>
        <item x="838"/>
        <item x="8"/>
        <item x="1526"/>
        <item x="1208"/>
        <item x="1747"/>
        <item x="1448"/>
        <item x="79"/>
        <item x="1371"/>
        <item x="1294"/>
        <item x="300"/>
        <item x="1015"/>
        <item x="1305"/>
        <item x="1510"/>
        <item x="1561"/>
        <item x="142"/>
        <item x="1609"/>
        <item x="448"/>
        <item x="1457"/>
        <item x="1086"/>
        <item x="116"/>
        <item x="1538"/>
        <item x="762"/>
        <item x="523"/>
        <item x="1580"/>
        <item x="132"/>
        <item x="1154"/>
        <item x="298"/>
        <item x="82"/>
        <item x="83"/>
        <item x="736"/>
        <item x="174"/>
        <item x="1401"/>
        <item x="1290"/>
        <item x="889"/>
        <item x="122"/>
        <item x="805"/>
        <item x="1394"/>
        <item x="1520"/>
        <item x="683"/>
        <item x="395"/>
        <item x="323"/>
        <item x="415"/>
        <item x="378"/>
        <item x="136"/>
        <item x="791"/>
        <item x="144"/>
        <item x="1763"/>
        <item x="1518"/>
        <item x="218"/>
        <item x="625"/>
        <item x="1555"/>
        <item x="757"/>
        <item x="54"/>
        <item x="1223"/>
        <item x="1426"/>
        <item x="155"/>
        <item x="306"/>
        <item x="1053"/>
        <item x="1405"/>
        <item x="57"/>
        <item x="562"/>
        <item x="648"/>
        <item x="1332"/>
        <item x="1184"/>
        <item x="1766"/>
        <item x="702"/>
        <item x="1730"/>
        <item x="1132"/>
        <item x="1080"/>
        <item x="997"/>
        <item x="1513"/>
        <item x="1515"/>
        <item x="748"/>
        <item x="939"/>
        <item x="1607"/>
        <item x="371"/>
        <item x="1340"/>
        <item x="742"/>
        <item x="610"/>
        <item x="828"/>
        <item x="1454"/>
        <item x="1274"/>
        <item x="1706"/>
        <item x="812"/>
        <item x="721"/>
        <item x="657"/>
        <item x="684"/>
        <item x="1789"/>
        <item x="1719"/>
        <item x="561"/>
        <item x="1097"/>
        <item x="239"/>
        <item x="64"/>
        <item x="1157"/>
        <item x="1603"/>
        <item x="1267"/>
        <item x="1045"/>
        <item x="1602"/>
        <item x="874"/>
        <item x="507"/>
        <item x="160"/>
        <item x="1553"/>
        <item x="972"/>
        <item x="1030"/>
        <item x="447"/>
        <item x="822"/>
        <item x="585"/>
        <item x="815"/>
        <item x="138"/>
        <item x="912"/>
        <item x="825"/>
        <item x="978"/>
        <item x="297"/>
        <item x="968"/>
        <item x="1456"/>
        <item x="435"/>
        <item x="1545"/>
        <item x="1696"/>
        <item x="170"/>
        <item x="712"/>
        <item x="1673"/>
        <item x="966"/>
        <item x="353"/>
        <item x="221"/>
        <item x="13"/>
        <item x="735"/>
        <item x="1308"/>
        <item x="679"/>
        <item x="1539"/>
        <item x="808"/>
        <item x="1522"/>
        <item x="1678"/>
        <item x="141"/>
        <item x="1690"/>
        <item x="1282"/>
        <item x="904"/>
        <item x="1000"/>
        <item x="5"/>
        <item x="485"/>
        <item x="601"/>
        <item x="1021"/>
        <item x="1158"/>
        <item x="538"/>
        <item x="1251"/>
        <item x="1761"/>
        <item x="1487"/>
        <item x="913"/>
        <item x="938"/>
        <item x="521"/>
        <item x="65"/>
        <item x="412"/>
        <item x="1225"/>
        <item x="477"/>
        <item x="773"/>
        <item x="207"/>
        <item x="1650"/>
        <item x="114"/>
        <item x="1255"/>
        <item x="535"/>
        <item x="1230"/>
        <item x="1378"/>
        <item x="1500"/>
        <item x="1571"/>
        <item x="1443"/>
        <item x="887"/>
        <item x="1590"/>
        <item x="1353"/>
        <item x="1373"/>
        <item x="1049"/>
        <item x="1447"/>
        <item x="184"/>
        <item x="1498"/>
        <item x="75"/>
        <item x="1134"/>
        <item x="971"/>
        <item x="1150"/>
        <item x="1083"/>
        <item x="101"/>
        <item x="745"/>
        <item x="518"/>
        <item x="85"/>
        <item x="402"/>
        <item x="112"/>
        <item x="725"/>
        <item x="761"/>
        <item x="488"/>
        <item x="1637"/>
        <item x="995"/>
        <item x="304"/>
        <item x="1530"/>
        <item x="555"/>
        <item x="987"/>
        <item x="753"/>
        <item x="1459"/>
        <item x="1679"/>
        <item x="948"/>
        <item x="714"/>
        <item x="328"/>
        <item x="1632"/>
        <item x="364"/>
        <item x="1388"/>
        <item x="792"/>
        <item x="1667"/>
        <item x="867"/>
        <item x="596"/>
        <item x="1269"/>
        <item x="865"/>
        <item x="844"/>
        <item x="1588"/>
        <item x="208"/>
        <item x="1453"/>
        <item x="463"/>
        <item x="1722"/>
        <item x="1111"/>
        <item x="1400"/>
        <item x="877"/>
        <item x="274"/>
        <item x="558"/>
        <item x="1748"/>
        <item x="880"/>
        <item x="1202"/>
        <item x="1372"/>
        <item x="1611"/>
        <item x="43"/>
        <item x="1740"/>
        <item x="1544"/>
        <item x="640"/>
        <item x="1118"/>
        <item x="266"/>
        <item x="1399"/>
        <item x="1759"/>
        <item x="1128"/>
        <item x="140"/>
        <item x="1414"/>
        <item x="495"/>
        <item x="1125"/>
        <item x="131"/>
        <item x="1189"/>
        <item x="643"/>
        <item x="255"/>
        <item x="1194"/>
        <item x="273"/>
        <item x="397"/>
        <item x="645"/>
        <item x="1166"/>
        <item x="1142"/>
        <item x="201"/>
        <item x="785"/>
        <item x="366"/>
        <item x="34"/>
        <item x="374"/>
        <item x="1652"/>
        <item x="662"/>
        <item x="969"/>
        <item x="1001"/>
        <item x="537"/>
        <item x="1099"/>
        <item x="807"/>
        <item x="1139"/>
        <item x="633"/>
        <item x="511"/>
        <item x="309"/>
        <item x="859"/>
        <item x="961"/>
        <item x="1771"/>
        <item x="713"/>
        <item x="758"/>
        <item x="340"/>
        <item x="153"/>
        <item x="120"/>
        <item x="1180"/>
        <item x="1183"/>
        <item x="756"/>
        <item x="1682"/>
        <item x="1628"/>
        <item x="864"/>
        <item x="549"/>
        <item x="1616"/>
        <item x="621"/>
        <item x="1615"/>
        <item x="583"/>
        <item x="98"/>
        <item x="1195"/>
        <item x="362"/>
        <item x="1239"/>
        <item x="135"/>
        <item x="1780"/>
        <item x="875"/>
        <item x="1389"/>
        <item x="1302"/>
        <item x="1284"/>
        <item x="199"/>
        <item x="746"/>
        <item x="430"/>
        <item x="1783"/>
        <item x="1263"/>
        <item x="1676"/>
        <item x="6"/>
        <item x="729"/>
        <item x="1213"/>
        <item x="541"/>
        <item x="1006"/>
        <item x="914"/>
        <item x="382"/>
        <item x="1677"/>
        <item x="1137"/>
        <item x="1240"/>
        <item x="1262"/>
        <item x="692"/>
        <item x="691"/>
        <item x="1020"/>
        <item x="445"/>
        <item x="211"/>
        <item x="334"/>
        <item x="307"/>
        <item x="567"/>
        <item x="1029"/>
        <item x="908"/>
        <item x="693"/>
        <item x="22"/>
        <item x="60"/>
        <item x="750"/>
        <item x="73"/>
        <item x="1528"/>
        <item x="1619"/>
        <item x="1651"/>
        <item x="405"/>
        <item x="390"/>
        <item x="1073"/>
        <item x="491"/>
        <item x="881"/>
        <item x="852"/>
        <item x="839"/>
        <item x="1161"/>
        <item x="1151"/>
        <item x="1047"/>
        <item x="1008"/>
        <item x="1333"/>
        <item x="1257"/>
        <item x="386"/>
        <item x="1089"/>
        <item x="308"/>
        <item x="1639"/>
        <item x="1065"/>
        <item x="1774"/>
        <item x="1178"/>
        <item x="1508"/>
        <item x="732"/>
        <item x="800"/>
        <item x="1272"/>
        <item x="1537"/>
        <item x="1271"/>
        <item x="1435"/>
        <item x="1320"/>
        <item x="1146"/>
        <item x="777"/>
        <item x="389"/>
        <item x="1250"/>
        <item x="536"/>
        <item x="527"/>
        <item x="1355"/>
        <item x="1210"/>
        <item x="1072"/>
        <item x="18"/>
        <item x="285"/>
        <item x="631"/>
        <item x="1433"/>
        <item x="588"/>
        <item x="460"/>
        <item x="1656"/>
        <item x="1703"/>
        <item x="1200"/>
        <item x="1348"/>
        <item x="1661"/>
        <item x="418"/>
        <item x="498"/>
        <item x="801"/>
        <item x="194"/>
        <item x="383"/>
        <item x="1192"/>
        <item x="1562"/>
        <item x="1501"/>
        <item x="956"/>
        <item x="318"/>
        <item x="701"/>
        <item x="1014"/>
        <item x="1519"/>
        <item x="375"/>
        <item x="1715"/>
        <item x="667"/>
        <item x="637"/>
        <item x="1681"/>
        <item x="1452"/>
        <item x="1750"/>
        <item x="1465"/>
        <item x="1781"/>
        <item x="565"/>
        <item x="1145"/>
        <item x="1658"/>
        <item x="1439"/>
        <item x="942"/>
        <item x="1469"/>
        <item x="1552"/>
        <item x="225"/>
        <item x="1449"/>
        <item x="644"/>
        <item x="1165"/>
        <item x="137"/>
        <item x="834"/>
        <item x="1623"/>
        <item x="724"/>
        <item x="1752"/>
        <item x="1116"/>
        <item x="1064"/>
        <item x="464"/>
        <item x="1289"/>
        <item x="108"/>
        <item x="656"/>
        <item x="1273"/>
        <item x="868"/>
        <item x="1351"/>
        <item x="1314"/>
        <item x="66"/>
        <item x="1303"/>
        <item x="1497"/>
        <item x="819"/>
        <item x="1641"/>
        <item x="649"/>
        <item x="1565"/>
        <item x="1085"/>
        <item x="726"/>
        <item x="279"/>
        <item x="381"/>
        <item x="763"/>
        <item x="1403"/>
        <item x="770"/>
        <item x="772"/>
        <item x="1496"/>
        <item x="192"/>
        <item x="747"/>
        <item x="842"/>
        <item x="113"/>
        <item x="920"/>
        <item x="110"/>
        <item x="157"/>
        <item x="1379"/>
        <item x="1762"/>
        <item x="154"/>
        <item x="454"/>
        <item x="1509"/>
        <item x="847"/>
        <item x="1395"/>
        <item x="829"/>
        <item x="489"/>
        <item x="205"/>
        <item x="1182"/>
        <item x="231"/>
        <item x="486"/>
        <item x="1418"/>
        <item x="895"/>
        <item x="622"/>
        <item x="1246"/>
        <item x="1148"/>
        <item x="282"/>
        <item x="804"/>
        <item x="883"/>
        <item x="1380"/>
        <item x="1342"/>
        <item x="372"/>
        <item x="291"/>
        <item x="243"/>
        <item x="1144"/>
        <item x="1573"/>
        <item x="945"/>
        <item x="1634"/>
        <item x="1315"/>
        <item x="1276"/>
        <item x="284"/>
        <item x="1361"/>
        <item x="1327"/>
        <item x="1417"/>
        <item x="213"/>
        <item x="879"/>
        <item x="1778"/>
        <item x="539"/>
        <item x="1647"/>
        <item x="426"/>
        <item x="722"/>
        <item x="1605"/>
        <item x="1533"/>
        <item x="1574"/>
        <item x="1114"/>
        <item x="1179"/>
        <item x="673"/>
        <item x="414"/>
        <item x="1671"/>
        <item x="1368"/>
        <item x="617"/>
        <item x="1297"/>
        <item x="1226"/>
        <item x="1743"/>
        <item x="1283"/>
        <item x="833"/>
        <item x="982"/>
        <item x="41"/>
        <item x="894"/>
        <item x="124"/>
        <item x="462"/>
        <item x="1147"/>
        <item x="1450"/>
        <item x="63"/>
        <item x="1670"/>
        <item x="388"/>
        <item x="1427"/>
        <item x="88"/>
        <item x="795"/>
        <item x="251"/>
        <item x="734"/>
        <item x="31"/>
        <item x="1096"/>
        <item x="1211"/>
        <item x="1728"/>
        <item x="1336"/>
        <item x="1640"/>
        <item x="1606"/>
        <item x="1244"/>
        <item x="302"/>
        <item x="230"/>
        <item x="892"/>
        <item x="1464"/>
        <item x="72"/>
        <item x="92"/>
        <item x="1480"/>
        <item x="1056"/>
        <item x="77"/>
        <item x="96"/>
        <item x="1701"/>
        <item x="406"/>
        <item x="1069"/>
        <item x="70"/>
        <item x="152"/>
        <item x="600"/>
        <item x="1517"/>
        <item x="876"/>
        <item x="955"/>
        <item x="1077"/>
        <item x="1316"/>
        <item x="818"/>
        <item x="552"/>
        <item x="175"/>
        <item x="29"/>
        <item x="1442"/>
        <item x="1411"/>
        <item x="1704"/>
        <item x="269"/>
        <item x="1312"/>
        <item x="102"/>
        <item x="857"/>
        <item x="1488"/>
        <item x="1254"/>
        <item x="310"/>
        <item x="1664"/>
        <item x="1406"/>
        <item x="344"/>
        <item x="1261"/>
        <item x="1279"/>
        <item x="317"/>
        <item x="1564"/>
        <item x="826"/>
        <item x="288"/>
        <item x="148"/>
        <item x="1536"/>
        <item x="1436"/>
        <item x="169"/>
        <item x="1350"/>
        <item x="1229"/>
        <item x="1463"/>
        <item x="530"/>
        <item x="346"/>
        <item x="1234"/>
        <item x="1621"/>
        <item x="443"/>
        <item x="634"/>
        <item x="660"/>
        <item x="697"/>
        <item x="1228"/>
        <item x="591"/>
        <item x="669"/>
        <item x="1173"/>
        <item x="981"/>
        <item x="466"/>
        <item x="1326"/>
        <item x="739"/>
        <item x="1714"/>
        <item x="1301"/>
        <item x="1252"/>
        <item x="163"/>
        <item x="932"/>
        <item x="568"/>
        <item x="579"/>
        <item x="1596"/>
        <item x="1287"/>
        <item x="1556"/>
        <item x="710"/>
        <item x="342"/>
        <item x="94"/>
        <item x="1705"/>
        <item x="946"/>
        <item x="814"/>
        <item x="384"/>
        <item x="1304"/>
        <item x="215"/>
        <item x="1468"/>
        <item x="1115"/>
        <item x="526"/>
        <item x="1359"/>
        <item x="38"/>
        <item x="1016"/>
        <item x="866"/>
        <item x="668"/>
        <item x="1543"/>
        <item x="341"/>
        <item x="1578"/>
        <item x="1164"/>
        <item x="1354"/>
        <item x="774"/>
        <item x="1068"/>
        <item x="1724"/>
        <item x="10"/>
        <item x="700"/>
        <item x="931"/>
        <item x="1103"/>
        <item x="1317"/>
        <item x="450"/>
        <item x="979"/>
        <item x="1633"/>
        <item x="1247"/>
        <item x="182"/>
        <item x="1786"/>
        <item x="1475"/>
        <item x="563"/>
        <item x="1123"/>
        <item x="990"/>
        <item x="1646"/>
        <item x="909"/>
        <item x="216"/>
        <item x="1756"/>
        <item x="1598"/>
        <item x="1434"/>
        <item x="1505"/>
        <item x="1291"/>
        <item x="922"/>
        <item x="557"/>
        <item x="283"/>
        <item x="959"/>
        <item x="573"/>
        <item x="147"/>
        <item x="503"/>
        <item x="228"/>
        <item x="846"/>
        <item x="1220"/>
        <item x="934"/>
        <item x="1746"/>
        <item x="1387"/>
        <item x="62"/>
        <item x="193"/>
        <item x="1268"/>
        <item x="1668"/>
        <item x="358"/>
        <item x="654"/>
        <item x="347"/>
        <item x="209"/>
        <item x="1604"/>
        <item x="951"/>
        <item x="1028"/>
        <item x="1163"/>
        <item x="1694"/>
        <item x="1757"/>
        <item x="1081"/>
        <item x="994"/>
        <item x="923"/>
        <item x="1534"/>
        <item x="929"/>
        <item x="789"/>
        <item x="1306"/>
        <item x="130"/>
        <item x="1772"/>
        <item x="329"/>
        <item x="1321"/>
        <item x="682"/>
        <item x="860"/>
        <item x="1769"/>
        <item x="1088"/>
        <item x="1472"/>
        <item x="820"/>
        <item x="508"/>
        <item t="default"/>
      </items>
    </pivotField>
    <pivotField numFmtId="165" showAll="0"/>
    <pivotField numFmtId="166" showAll="0"/>
    <pivotField numFmtId="165" showAll="0"/>
    <pivotField numFmtId="165" showAll="0"/>
    <pivotField showAll="0"/>
    <pivotField axis="axisRow" showAll="0">
      <items count="5">
        <item x="1"/>
        <item x="0"/>
        <item x="3"/>
        <item x="2"/>
        <item t="default"/>
      </items>
    </pivotField>
    <pivotField showAll="0" defaultSubtotal="0"/>
    <pivotField showAll="0" defaultSubtotal="0"/>
    <pivotField showAll="0" defaultSubtotal="0">
      <items count="5">
        <item x="0"/>
        <item x="1"/>
        <item x="2"/>
        <item x="3"/>
        <item x="4"/>
      </items>
    </pivotField>
  </pivotFields>
  <rowFields count="1">
    <field x="22"/>
  </rowFields>
  <rowItems count="5">
    <i>
      <x/>
    </i>
    <i>
      <x v="1"/>
    </i>
    <i>
      <x v="2"/>
    </i>
    <i>
      <x v="3"/>
    </i>
    <i t="grand">
      <x/>
    </i>
  </rowItems>
  <colItems count="1">
    <i/>
  </colItems>
  <dataFields count="1">
    <dataField name="Count of Units Sold" fld="10" subtotal="count" baseField="8" baseItem="0"/>
  </dataFields>
  <chartFormats count="11">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0" format="6" series="1">
      <pivotArea type="data" outline="0" fieldPosition="0">
        <references count="1">
          <reference field="4294967294" count="1" selected="0">
            <x v="0"/>
          </reference>
        </references>
      </pivotArea>
    </chartFormat>
    <chartFormat chart="10" format="7">
      <pivotArea type="data" outline="0" fieldPosition="0">
        <references count="2">
          <reference field="4294967294" count="1" selected="0">
            <x v="0"/>
          </reference>
          <reference field="22" count="1" selected="0">
            <x v="0"/>
          </reference>
        </references>
      </pivotArea>
    </chartFormat>
    <chartFormat chart="10" format="8">
      <pivotArea type="data" outline="0" fieldPosition="0">
        <references count="2">
          <reference field="4294967294" count="1" selected="0">
            <x v="0"/>
          </reference>
          <reference field="22" count="1" selected="0">
            <x v="1"/>
          </reference>
        </references>
      </pivotArea>
    </chartFormat>
    <chartFormat chart="10" format="9">
      <pivotArea type="data" outline="0" fieldPosition="0">
        <references count="2">
          <reference field="4294967294" count="1" selected="0">
            <x v="0"/>
          </reference>
          <reference field="22" count="1" selected="0">
            <x v="2"/>
          </reference>
        </references>
      </pivotArea>
    </chartFormat>
    <chartFormat chart="10" format="10">
      <pivotArea type="data" outline="0" fieldPosition="0">
        <references count="2">
          <reference field="4294967294" count="1" selected="0">
            <x v="0"/>
          </reference>
          <reference field="22" count="1" selected="0">
            <x v="3"/>
          </reference>
        </references>
      </pivotArea>
    </chartFormat>
    <chartFormat chart="2" format="1">
      <pivotArea type="data" outline="0" fieldPosition="0">
        <references count="2">
          <reference field="4294967294" count="1" selected="0">
            <x v="0"/>
          </reference>
          <reference field="22" count="1" selected="0">
            <x v="0"/>
          </reference>
        </references>
      </pivotArea>
    </chartFormat>
    <chartFormat chart="2" format="2">
      <pivotArea type="data" outline="0" fieldPosition="0">
        <references count="2">
          <reference field="4294967294" count="1" selected="0">
            <x v="0"/>
          </reference>
          <reference field="22" count="1" selected="0">
            <x v="1"/>
          </reference>
        </references>
      </pivotArea>
    </chartFormat>
    <chartFormat chart="2" format="3">
      <pivotArea type="data" outline="0" fieldPosition="0">
        <references count="2">
          <reference field="4294967294" count="1" selected="0">
            <x v="0"/>
          </reference>
          <reference field="22" count="1" selected="0">
            <x v="2"/>
          </reference>
        </references>
      </pivotArea>
    </chartFormat>
    <chartFormat chart="2" format="4">
      <pivotArea type="data" outline="0" fieldPosition="0">
        <references count="2">
          <reference field="4294967294" count="1" selected="0">
            <x v="0"/>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FEDB848-1800-465F-9115-46C8278201CC}" name="PivotTable1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O14:Q15" firstHeaderRow="0" firstDataRow="1" firstDataCol="0"/>
  <pivotFields count="26">
    <pivotField showAll="0"/>
    <pivotField numFmtId="164" showAll="0">
      <items count="848">
        <item x="498"/>
        <item x="195"/>
        <item x="16"/>
        <item x="686"/>
        <item x="247"/>
        <item x="416"/>
        <item x="813"/>
        <item x="227"/>
        <item x="796"/>
        <item x="286"/>
        <item x="821"/>
        <item x="261"/>
        <item x="218"/>
        <item x="499"/>
        <item x="514"/>
        <item x="78"/>
        <item x="45"/>
        <item x="97"/>
        <item x="358"/>
        <item x="685"/>
        <item x="452"/>
        <item x="310"/>
        <item x="593"/>
        <item x="807"/>
        <item x="321"/>
        <item x="825"/>
        <item x="578"/>
        <item x="451"/>
        <item x="533"/>
        <item x="637"/>
        <item x="743"/>
        <item x="569"/>
        <item x="73"/>
        <item x="470"/>
        <item x="616"/>
        <item x="268"/>
        <item x="426"/>
        <item x="79"/>
        <item x="22"/>
        <item x="127"/>
        <item x="193"/>
        <item x="462"/>
        <item x="235"/>
        <item x="810"/>
        <item x="479"/>
        <item x="568"/>
        <item x="417"/>
        <item x="601"/>
        <item x="492"/>
        <item x="473"/>
        <item x="606"/>
        <item x="697"/>
        <item x="107"/>
        <item x="49"/>
        <item x="679"/>
        <item x="112"/>
        <item x="186"/>
        <item x="38"/>
        <item x="729"/>
        <item x="347"/>
        <item x="121"/>
        <item x="213"/>
        <item x="527"/>
        <item x="211"/>
        <item x="65"/>
        <item x="372"/>
        <item x="51"/>
        <item x="469"/>
        <item x="537"/>
        <item x="682"/>
        <item x="424"/>
        <item x="367"/>
        <item x="159"/>
        <item x="800"/>
        <item x="841"/>
        <item x="680"/>
        <item x="343"/>
        <item x="96"/>
        <item x="653"/>
        <item x="700"/>
        <item x="814"/>
        <item x="535"/>
        <item x="388"/>
        <item x="238"/>
        <item x="219"/>
        <item x="771"/>
        <item x="642"/>
        <item x="649"/>
        <item x="615"/>
        <item x="507"/>
        <item x="786"/>
        <item x="478"/>
        <item x="326"/>
        <item x="839"/>
        <item x="437"/>
        <item x="780"/>
        <item x="423"/>
        <item x="173"/>
        <item x="560"/>
        <item x="253"/>
        <item x="538"/>
        <item x="736"/>
        <item x="474"/>
        <item x="660"/>
        <item x="764"/>
        <item x="448"/>
        <item x="443"/>
        <item x="836"/>
        <item x="122"/>
        <item x="328"/>
        <item x="226"/>
        <item x="670"/>
        <item x="731"/>
        <item x="382"/>
        <item x="103"/>
        <item x="7"/>
        <item x="265"/>
        <item x="739"/>
        <item x="612"/>
        <item x="629"/>
        <item x="510"/>
        <item x="587"/>
        <item x="757"/>
        <item x="559"/>
        <item x="336"/>
        <item x="556"/>
        <item x="788"/>
        <item x="295"/>
        <item x="665"/>
        <item x="488"/>
        <item x="303"/>
        <item x="793"/>
        <item x="690"/>
        <item x="542"/>
        <item x="140"/>
        <item x="376"/>
        <item x="721"/>
        <item x="481"/>
        <item x="198"/>
        <item x="39"/>
        <item x="174"/>
        <item x="160"/>
        <item x="327"/>
        <item x="734"/>
        <item x="716"/>
        <item x="209"/>
        <item x="373"/>
        <item x="136"/>
        <item x="772"/>
        <item x="259"/>
        <item x="515"/>
        <item x="204"/>
        <item x="86"/>
        <item x="383"/>
        <item x="407"/>
        <item x="609"/>
        <item x="638"/>
        <item x="109"/>
        <item x="56"/>
        <item x="410"/>
        <item x="149"/>
        <item x="650"/>
        <item x="131"/>
        <item x="322"/>
        <item x="334"/>
        <item x="230"/>
        <item x="449"/>
        <item x="804"/>
        <item x="91"/>
        <item x="681"/>
        <item x="237"/>
        <item x="758"/>
        <item x="333"/>
        <item x="617"/>
        <item x="678"/>
        <item x="645"/>
        <item x="625"/>
        <item x="216"/>
        <item x="484"/>
        <item x="298"/>
        <item x="779"/>
        <item x="258"/>
        <item x="37"/>
        <item x="702"/>
        <item x="2"/>
        <item x="306"/>
        <item x="632"/>
        <item x="463"/>
        <item x="31"/>
        <item x="829"/>
        <item x="90"/>
        <item x="563"/>
        <item x="229"/>
        <item x="234"/>
        <item x="12"/>
        <item x="71"/>
        <item x="833"/>
        <item x="221"/>
        <item x="465"/>
        <item x="558"/>
        <item x="549"/>
        <item x="545"/>
        <item x="1"/>
        <item x="72"/>
        <item x="242"/>
        <item x="430"/>
        <item x="352"/>
        <item x="304"/>
        <item x="759"/>
        <item x="205"/>
        <item x="224"/>
        <item x="317"/>
        <item x="43"/>
        <item x="516"/>
        <item x="161"/>
        <item x="446"/>
        <item x="619"/>
        <item x="554"/>
        <item x="302"/>
        <item x="252"/>
        <item x="273"/>
        <item x="82"/>
        <item x="805"/>
        <item x="589"/>
        <item x="671"/>
        <item x="781"/>
        <item x="26"/>
        <item x="818"/>
        <item x="837"/>
        <item x="129"/>
        <item x="315"/>
        <item x="490"/>
        <item x="696"/>
        <item x="728"/>
        <item x="337"/>
        <item x="398"/>
        <item x="501"/>
        <item x="33"/>
        <item x="59"/>
        <item x="684"/>
        <item x="351"/>
        <item x="126"/>
        <item x="163"/>
        <item x="100"/>
        <item x="30"/>
        <item x="394"/>
        <item x="819"/>
        <item x="135"/>
        <item x="775"/>
        <item x="540"/>
        <item x="531"/>
        <item x="288"/>
        <item x="552"/>
        <item x="3"/>
        <item x="573"/>
        <item x="369"/>
        <item x="770"/>
        <item x="215"/>
        <item x="730"/>
        <item x="667"/>
        <item x="602"/>
        <item x="88"/>
        <item x="179"/>
        <item x="119"/>
        <item x="385"/>
        <item x="812"/>
        <item x="505"/>
        <item x="187"/>
        <item x="571"/>
        <item x="528"/>
        <item x="778"/>
        <item x="524"/>
        <item x="282"/>
        <item x="776"/>
        <item x="117"/>
        <item x="838"/>
        <item x="636"/>
        <item x="80"/>
        <item x="647"/>
        <item x="640"/>
        <item x="284"/>
        <item x="588"/>
        <item x="744"/>
        <item x="787"/>
        <item x="134"/>
        <item x="644"/>
        <item x="477"/>
        <item x="76"/>
        <item x="676"/>
        <item x="706"/>
        <item x="693"/>
        <item x="768"/>
        <item x="345"/>
        <item x="319"/>
        <item x="167"/>
        <item x="146"/>
        <item x="60"/>
        <item x="256"/>
        <item x="189"/>
        <item x="329"/>
        <item x="316"/>
        <item x="620"/>
        <item x="206"/>
        <item x="441"/>
        <item x="763"/>
        <item x="803"/>
        <item x="158"/>
        <item x="291"/>
        <item x="361"/>
        <item x="264"/>
        <item x="576"/>
        <item x="521"/>
        <item x="635"/>
        <item x="427"/>
        <item x="99"/>
        <item x="718"/>
        <item x="93"/>
        <item x="643"/>
        <item x="816"/>
        <item x="662"/>
        <item x="245"/>
        <item x="404"/>
        <item x="274"/>
        <item x="269"/>
        <item x="148"/>
        <item x="754"/>
        <item x="580"/>
        <item x="50"/>
        <item x="67"/>
        <item x="783"/>
        <item x="139"/>
        <item x="183"/>
        <item x="225"/>
        <item x="749"/>
        <item x="717"/>
        <item x="603"/>
        <item x="166"/>
        <item x="342"/>
        <item x="370"/>
        <item x="440"/>
        <item x="19"/>
        <item x="275"/>
        <item x="577"/>
        <item x="314"/>
        <item x="422"/>
        <item x="285"/>
        <item x="801"/>
        <item x="795"/>
        <item x="359"/>
        <item x="200"/>
        <item x="154"/>
        <item x="278"/>
        <item x="34"/>
        <item x="270"/>
        <item x="460"/>
        <item x="646"/>
        <item x="608"/>
        <item x="378"/>
        <item x="432"/>
        <item x="755"/>
        <item x="228"/>
        <item x="457"/>
        <item x="806"/>
        <item x="631"/>
        <item x="802"/>
        <item x="834"/>
        <item x="585"/>
        <item x="497"/>
        <item x="444"/>
        <item x="41"/>
        <item x="190"/>
        <item x="162"/>
        <item x="125"/>
        <item x="455"/>
        <item x="188"/>
        <item x="42"/>
        <item x="365"/>
        <item x="725"/>
        <item x="172"/>
        <item x="338"/>
        <item x="486"/>
        <item x="431"/>
        <item x="815"/>
        <item x="419"/>
        <item x="263"/>
        <item x="324"/>
        <item x="309"/>
        <item x="46"/>
        <item x="348"/>
        <item x="471"/>
        <item x="735"/>
        <item x="541"/>
        <item x="532"/>
        <item x="596"/>
        <item x="785"/>
        <item x="659"/>
        <item x="586"/>
        <item x="784"/>
        <item x="790"/>
        <item x="467"/>
        <item x="605"/>
        <item x="292"/>
        <item x="511"/>
        <item x="411"/>
        <item x="574"/>
        <item x="582"/>
        <item x="548"/>
        <item x="11"/>
        <item x="155"/>
        <item x="561"/>
        <item x="181"/>
        <item x="551"/>
        <item x="777"/>
        <item x="439"/>
        <item x="454"/>
        <item x="386"/>
        <item x="171"/>
        <item x="13"/>
        <item x="674"/>
        <item x="393"/>
        <item x="10"/>
        <item x="323"/>
        <item x="380"/>
        <item x="466"/>
        <item x="708"/>
        <item x="820"/>
        <item x="844"/>
        <item x="525"/>
        <item x="6"/>
        <item x="828"/>
        <item x="846"/>
        <item x="267"/>
        <item x="519"/>
        <item x="434"/>
        <item x="124"/>
        <item x="607"/>
        <item x="128"/>
        <item x="723"/>
        <item x="843"/>
        <item x="271"/>
        <item x="350"/>
        <item x="150"/>
        <item x="101"/>
        <item x="257"/>
        <item x="118"/>
        <item x="130"/>
        <item x="742"/>
        <item x="277"/>
        <item x="435"/>
        <item x="305"/>
        <item x="666"/>
        <item x="811"/>
        <item x="105"/>
        <item x="503"/>
        <item x="480"/>
        <item x="621"/>
        <item x="592"/>
        <item x="508"/>
        <item x="709"/>
        <item x="594"/>
        <item x="436"/>
        <item x="164"/>
        <item x="699"/>
        <item x="255"/>
        <item x="395"/>
        <item x="98"/>
        <item x="283"/>
        <item x="513"/>
        <item x="17"/>
        <item x="137"/>
        <item x="651"/>
        <item x="349"/>
        <item x="248"/>
        <item x="346"/>
        <item x="115"/>
        <item x="266"/>
        <item x="691"/>
        <item x="656"/>
        <item x="116"/>
        <item x="733"/>
        <item x="243"/>
        <item x="824"/>
        <item x="23"/>
        <item x="251"/>
        <item x="83"/>
        <item x="182"/>
        <item x="142"/>
        <item x="320"/>
        <item x="375"/>
        <item x="87"/>
        <item x="311"/>
        <item x="628"/>
        <item x="715"/>
        <item x="94"/>
        <item x="472"/>
        <item x="132"/>
        <item x="633"/>
        <item x="312"/>
        <item x="84"/>
        <item x="447"/>
        <item x="555"/>
        <item x="536"/>
        <item x="756"/>
        <item x="675"/>
        <item x="719"/>
        <item x="403"/>
        <item x="54"/>
        <item x="438"/>
        <item x="453"/>
        <item x="544"/>
        <item x="47"/>
        <item x="722"/>
        <item x="194"/>
        <item x="741"/>
        <item x="185"/>
        <item x="52"/>
        <item x="77"/>
        <item x="254"/>
        <item x="704"/>
        <item x="389"/>
        <item x="487"/>
        <item x="53"/>
        <item x="141"/>
        <item x="522"/>
        <item x="831"/>
        <item x="591"/>
        <item x="613"/>
        <item x="782"/>
        <item x="114"/>
        <item x="165"/>
        <item x="214"/>
        <item x="493"/>
        <item x="290"/>
        <item x="260"/>
        <item x="710"/>
        <item x="732"/>
        <item x="626"/>
        <item x="769"/>
        <item x="673"/>
        <item x="399"/>
        <item x="368"/>
        <item x="92"/>
        <item x="687"/>
        <item x="746"/>
        <item x="565"/>
        <item x="313"/>
        <item x="280"/>
        <item x="520"/>
        <item x="397"/>
        <item x="840"/>
        <item x="400"/>
        <item x="0"/>
        <item x="464"/>
        <item x="737"/>
        <item x="517"/>
        <item x="623"/>
        <item x="698"/>
        <item x="301"/>
        <item x="108"/>
        <item x="371"/>
        <item x="239"/>
        <item x="113"/>
        <item x="81"/>
        <item x="648"/>
        <item x="512"/>
        <item x="74"/>
        <item x="420"/>
        <item x="655"/>
        <item x="168"/>
        <item x="184"/>
        <item x="25"/>
        <item x="110"/>
        <item x="236"/>
        <item x="566"/>
        <item x="414"/>
        <item x="534"/>
        <item x="344"/>
        <item x="28"/>
        <item x="518"/>
        <item x="789"/>
        <item x="240"/>
        <item x="340"/>
        <item x="792"/>
        <item x="191"/>
        <item x="354"/>
        <item x="66"/>
        <item x="374"/>
        <item x="546"/>
        <item x="774"/>
        <item x="415"/>
        <item x="740"/>
        <item x="353"/>
        <item x="318"/>
        <item x="406"/>
        <item x="408"/>
        <item x="567"/>
        <item x="564"/>
        <item x="300"/>
        <item x="614"/>
        <item x="765"/>
        <item x="808"/>
        <item x="330"/>
        <item x="199"/>
        <item x="48"/>
        <item x="750"/>
        <item x="581"/>
        <item x="44"/>
        <item x="639"/>
        <item x="180"/>
        <item x="658"/>
        <item x="791"/>
        <item x="95"/>
        <item x="27"/>
        <item x="442"/>
        <item x="753"/>
        <item x="175"/>
        <item x="409"/>
        <item x="570"/>
        <item x="40"/>
        <item x="58"/>
        <item x="618"/>
        <item x="491"/>
        <item x="32"/>
        <item x="212"/>
        <item x="611"/>
        <item x="9"/>
        <item x="798"/>
        <item x="652"/>
        <item x="355"/>
        <item x="689"/>
        <item x="104"/>
        <item x="144"/>
        <item x="14"/>
        <item x="683"/>
        <item x="595"/>
        <item x="106"/>
        <item x="767"/>
        <item x="392"/>
        <item x="624"/>
        <item x="711"/>
        <item x="712"/>
        <item x="461"/>
        <item x="294"/>
        <item x="823"/>
        <item x="68"/>
        <item x="133"/>
        <item x="557"/>
        <item x="176"/>
        <item x="250"/>
        <item x="610"/>
        <item x="157"/>
        <item x="766"/>
        <item x="752"/>
        <item x="727"/>
        <item x="233"/>
        <item x="669"/>
        <item x="222"/>
        <item x="64"/>
        <item x="249"/>
        <item x="543"/>
        <item x="232"/>
        <item x="356"/>
        <item x="661"/>
        <item x="307"/>
        <item x="244"/>
        <item x="695"/>
        <item x="425"/>
        <item x="421"/>
        <item x="120"/>
        <item x="748"/>
        <item x="583"/>
        <item x="272"/>
        <item x="827"/>
        <item x="835"/>
        <item x="489"/>
        <item x="797"/>
        <item x="357"/>
        <item x="590"/>
        <item x="387"/>
        <item x="830"/>
        <item x="296"/>
        <item x="634"/>
        <item x="579"/>
        <item x="692"/>
        <item x="138"/>
        <item x="826"/>
        <item x="694"/>
        <item x="177"/>
        <item x="745"/>
        <item x="707"/>
        <item x="169"/>
        <item x="495"/>
        <item x="391"/>
        <item x="341"/>
        <item x="747"/>
        <item x="366"/>
        <item x="396"/>
        <item x="799"/>
        <item x="61"/>
        <item x="822"/>
        <item x="773"/>
        <item x="335"/>
        <item x="760"/>
        <item x="456"/>
        <item x="604"/>
        <item x="845"/>
        <item x="584"/>
        <item x="363"/>
        <item x="152"/>
        <item x="688"/>
        <item x="201"/>
        <item x="246"/>
        <item x="523"/>
        <item x="402"/>
        <item x="762"/>
        <item x="496"/>
        <item x="223"/>
        <item x="29"/>
        <item x="4"/>
        <item x="153"/>
        <item x="36"/>
        <item x="539"/>
        <item x="458"/>
        <item x="672"/>
        <item x="170"/>
        <item x="600"/>
        <item x="202"/>
        <item x="331"/>
        <item x="703"/>
        <item x="817"/>
        <item x="485"/>
        <item x="360"/>
        <item x="276"/>
        <item x="714"/>
        <item x="475"/>
        <item x="63"/>
        <item x="401"/>
        <item x="208"/>
        <item x="15"/>
        <item x="231"/>
        <item x="24"/>
        <item x="483"/>
        <item x="123"/>
        <item x="657"/>
        <item x="526"/>
        <item x="381"/>
        <item x="572"/>
        <item x="641"/>
        <item x="654"/>
        <item x="70"/>
        <item x="663"/>
        <item x="713"/>
        <item x="20"/>
        <item x="598"/>
        <item x="530"/>
        <item x="293"/>
        <item x="575"/>
        <item x="325"/>
        <item x="217"/>
        <item x="429"/>
        <item x="299"/>
        <item x="794"/>
        <item x="220"/>
        <item x="21"/>
        <item x="143"/>
        <item x="494"/>
        <item x="547"/>
        <item x="178"/>
        <item x="842"/>
        <item x="297"/>
        <item x="668"/>
        <item x="809"/>
        <item x="630"/>
        <item x="599"/>
        <item x="156"/>
        <item x="627"/>
        <item x="308"/>
        <item x="69"/>
        <item x="405"/>
        <item x="262"/>
        <item x="553"/>
        <item x="203"/>
        <item x="664"/>
        <item x="62"/>
        <item x="506"/>
        <item x="192"/>
        <item x="147"/>
        <item x="384"/>
        <item x="207"/>
        <item x="445"/>
        <item x="562"/>
        <item x="622"/>
        <item x="196"/>
        <item x="738"/>
        <item x="413"/>
        <item x="720"/>
        <item x="5"/>
        <item x="412"/>
        <item x="705"/>
        <item x="377"/>
        <item x="476"/>
        <item x="102"/>
        <item x="281"/>
        <item x="550"/>
        <item x="241"/>
        <item x="151"/>
        <item x="832"/>
        <item x="145"/>
        <item x="339"/>
        <item x="504"/>
        <item x="289"/>
        <item x="18"/>
        <item x="35"/>
        <item x="433"/>
        <item x="55"/>
        <item x="459"/>
        <item x="502"/>
        <item x="89"/>
        <item x="210"/>
        <item x="677"/>
        <item x="428"/>
        <item x="450"/>
        <item x="418"/>
        <item x="724"/>
        <item x="287"/>
        <item x="751"/>
        <item x="529"/>
        <item x="509"/>
        <item x="379"/>
        <item x="761"/>
        <item x="597"/>
        <item x="701"/>
        <item x="197"/>
        <item x="362"/>
        <item x="279"/>
        <item x="726"/>
        <item x="500"/>
        <item x="482"/>
        <item x="8"/>
        <item x="468"/>
        <item x="57"/>
        <item x="85"/>
        <item x="390"/>
        <item x="364"/>
        <item x="75"/>
        <item x="332"/>
        <item x="111"/>
        <item t="default"/>
      </items>
    </pivotField>
    <pivotField showAll="0">
      <items count="4">
        <item x="1"/>
        <item x="0"/>
        <item x="2"/>
        <item t="default"/>
      </items>
    </pivotField>
    <pivotField showAll="0">
      <items count="13">
        <item x="4"/>
        <item x="7"/>
        <item x="10"/>
        <item x="11"/>
        <item x="2"/>
        <item x="5"/>
        <item x="6"/>
        <item x="1"/>
        <item x="3"/>
        <item x="0"/>
        <item x="8"/>
        <item x="9"/>
        <item t="default"/>
      </items>
    </pivotField>
    <pivotField showAll="0"/>
    <pivotField showAll="0">
      <items count="6">
        <item x="1"/>
        <item x="2"/>
        <item x="0"/>
        <item x="3"/>
        <item x="4"/>
        <item t="default"/>
      </items>
    </pivotField>
    <pivotField showAll="0">
      <items count="9">
        <item x="3"/>
        <item x="0"/>
        <item x="6"/>
        <item x="4"/>
        <item x="2"/>
        <item x="1"/>
        <item x="7"/>
        <item x="5"/>
        <item t="default"/>
      </items>
    </pivotField>
    <pivotField showAll="0"/>
    <pivotField showAll="0">
      <items count="5">
        <item x="0"/>
        <item x="2"/>
        <item x="3"/>
        <item x="1"/>
        <item t="default"/>
      </items>
    </pivotField>
    <pivotField showAll="0"/>
    <pivotField dataField="1" showAll="0"/>
    <pivotField numFmtId="165" showAll="0"/>
    <pivotField numFmtId="9" showAll="0"/>
    <pivotField numFmtId="165" showAll="0"/>
    <pivotField dataField="1" numFmtId="165" showAll="0"/>
    <pivotField dataField="1" numFmtId="165" showAll="0"/>
    <pivotField numFmtId="165" showAll="0"/>
    <pivotField numFmtId="165" showAll="0"/>
    <pivotField numFmtId="166" showAll="0"/>
    <pivotField numFmtId="165" showAll="0"/>
    <pivotField numFmtId="165" showAll="0"/>
    <pivotField showAll="0"/>
    <pivotField showAll="0"/>
    <pivotField showAll="0" defaultSubtotal="0"/>
    <pivotField showAll="0" defaultSubtotal="0"/>
    <pivotField showAll="0" defaultSubtotal="0">
      <items count="5">
        <item x="0"/>
        <item x="1"/>
        <item x="2"/>
        <item x="3"/>
        <item x="4"/>
      </items>
    </pivotField>
  </pivotFields>
  <rowItems count="1">
    <i/>
  </rowItems>
  <colFields count="1">
    <field x="-2"/>
  </colFields>
  <colItems count="3">
    <i>
      <x/>
    </i>
    <i i="1">
      <x v="1"/>
    </i>
    <i i="2">
      <x v="2"/>
    </i>
  </colItems>
  <dataFields count="3">
    <dataField name="Sum of Revenue" fld="14" baseField="0" baseItem="0" numFmtId="165"/>
    <dataField name="Count of Units Sold" fld="10" subtotal="count" baseField="0" baseItem="1"/>
    <dataField name="Sum of COGS" fld="1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786DF2D-5303-4A34-B86A-B3DFF3688EF9}"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41:B51" firstHeaderRow="1" firstDataRow="1" firstDataCol="1"/>
  <pivotFields count="26">
    <pivotField showAll="0"/>
    <pivotField numFmtId="164" showAll="0">
      <items count="848">
        <item x="498"/>
        <item x="195"/>
        <item x="16"/>
        <item x="686"/>
        <item x="247"/>
        <item x="416"/>
        <item x="813"/>
        <item x="227"/>
        <item x="796"/>
        <item x="286"/>
        <item x="821"/>
        <item x="261"/>
        <item x="218"/>
        <item x="499"/>
        <item x="514"/>
        <item x="78"/>
        <item x="45"/>
        <item x="97"/>
        <item x="358"/>
        <item x="685"/>
        <item x="452"/>
        <item x="310"/>
        <item x="593"/>
        <item x="807"/>
        <item x="321"/>
        <item x="825"/>
        <item x="578"/>
        <item x="451"/>
        <item x="533"/>
        <item x="637"/>
        <item x="743"/>
        <item x="569"/>
        <item x="73"/>
        <item x="470"/>
        <item x="616"/>
        <item x="268"/>
        <item x="426"/>
        <item x="79"/>
        <item x="22"/>
        <item x="127"/>
        <item x="193"/>
        <item x="462"/>
        <item x="235"/>
        <item x="810"/>
        <item x="479"/>
        <item x="568"/>
        <item x="417"/>
        <item x="601"/>
        <item x="492"/>
        <item x="473"/>
        <item x="606"/>
        <item x="697"/>
        <item x="107"/>
        <item x="49"/>
        <item x="679"/>
        <item x="112"/>
        <item x="186"/>
        <item x="38"/>
        <item x="729"/>
        <item x="347"/>
        <item x="121"/>
        <item x="213"/>
        <item x="527"/>
        <item x="211"/>
        <item x="65"/>
        <item x="372"/>
        <item x="51"/>
        <item x="469"/>
        <item x="537"/>
        <item x="682"/>
        <item x="424"/>
        <item x="367"/>
        <item x="159"/>
        <item x="800"/>
        <item x="841"/>
        <item x="680"/>
        <item x="343"/>
        <item x="96"/>
        <item x="653"/>
        <item x="700"/>
        <item x="814"/>
        <item x="535"/>
        <item x="388"/>
        <item x="238"/>
        <item x="219"/>
        <item x="771"/>
        <item x="642"/>
        <item x="649"/>
        <item x="615"/>
        <item x="507"/>
        <item x="786"/>
        <item x="478"/>
        <item x="326"/>
        <item x="839"/>
        <item x="437"/>
        <item x="780"/>
        <item x="423"/>
        <item x="173"/>
        <item x="560"/>
        <item x="253"/>
        <item x="538"/>
        <item x="736"/>
        <item x="474"/>
        <item x="660"/>
        <item x="764"/>
        <item x="448"/>
        <item x="443"/>
        <item x="836"/>
        <item x="122"/>
        <item x="328"/>
        <item x="226"/>
        <item x="670"/>
        <item x="731"/>
        <item x="382"/>
        <item x="103"/>
        <item x="7"/>
        <item x="265"/>
        <item x="739"/>
        <item x="612"/>
        <item x="629"/>
        <item x="510"/>
        <item x="587"/>
        <item x="757"/>
        <item x="559"/>
        <item x="336"/>
        <item x="556"/>
        <item x="788"/>
        <item x="295"/>
        <item x="665"/>
        <item x="488"/>
        <item x="303"/>
        <item x="793"/>
        <item x="690"/>
        <item x="542"/>
        <item x="140"/>
        <item x="376"/>
        <item x="721"/>
        <item x="481"/>
        <item x="198"/>
        <item x="39"/>
        <item x="174"/>
        <item x="160"/>
        <item x="327"/>
        <item x="734"/>
        <item x="716"/>
        <item x="209"/>
        <item x="373"/>
        <item x="136"/>
        <item x="772"/>
        <item x="259"/>
        <item x="515"/>
        <item x="204"/>
        <item x="86"/>
        <item x="383"/>
        <item x="407"/>
        <item x="609"/>
        <item x="638"/>
        <item x="109"/>
        <item x="56"/>
        <item x="410"/>
        <item x="149"/>
        <item x="650"/>
        <item x="131"/>
        <item x="322"/>
        <item x="334"/>
        <item x="230"/>
        <item x="449"/>
        <item x="804"/>
        <item x="91"/>
        <item x="681"/>
        <item x="237"/>
        <item x="758"/>
        <item x="333"/>
        <item x="617"/>
        <item x="678"/>
        <item x="645"/>
        <item x="625"/>
        <item x="216"/>
        <item x="484"/>
        <item x="298"/>
        <item x="779"/>
        <item x="258"/>
        <item x="37"/>
        <item x="702"/>
        <item x="2"/>
        <item x="306"/>
        <item x="632"/>
        <item x="463"/>
        <item x="31"/>
        <item x="829"/>
        <item x="90"/>
        <item x="563"/>
        <item x="229"/>
        <item x="234"/>
        <item x="12"/>
        <item x="71"/>
        <item x="833"/>
        <item x="221"/>
        <item x="465"/>
        <item x="558"/>
        <item x="549"/>
        <item x="545"/>
        <item x="1"/>
        <item x="72"/>
        <item x="242"/>
        <item x="430"/>
        <item x="352"/>
        <item x="304"/>
        <item x="759"/>
        <item x="205"/>
        <item x="224"/>
        <item x="317"/>
        <item x="43"/>
        <item x="516"/>
        <item x="161"/>
        <item x="446"/>
        <item x="619"/>
        <item x="554"/>
        <item x="302"/>
        <item x="252"/>
        <item x="273"/>
        <item x="82"/>
        <item x="805"/>
        <item x="589"/>
        <item x="671"/>
        <item x="781"/>
        <item x="26"/>
        <item x="818"/>
        <item x="837"/>
        <item x="129"/>
        <item x="315"/>
        <item x="490"/>
        <item x="696"/>
        <item x="728"/>
        <item x="337"/>
        <item x="398"/>
        <item x="501"/>
        <item x="33"/>
        <item x="59"/>
        <item x="684"/>
        <item x="351"/>
        <item x="126"/>
        <item x="163"/>
        <item x="100"/>
        <item x="30"/>
        <item x="394"/>
        <item x="819"/>
        <item x="135"/>
        <item x="775"/>
        <item x="540"/>
        <item x="531"/>
        <item x="288"/>
        <item x="552"/>
        <item x="3"/>
        <item x="573"/>
        <item x="369"/>
        <item x="770"/>
        <item x="215"/>
        <item x="730"/>
        <item x="667"/>
        <item x="602"/>
        <item x="88"/>
        <item x="179"/>
        <item x="119"/>
        <item x="385"/>
        <item x="812"/>
        <item x="505"/>
        <item x="187"/>
        <item x="571"/>
        <item x="528"/>
        <item x="778"/>
        <item x="524"/>
        <item x="282"/>
        <item x="776"/>
        <item x="117"/>
        <item x="838"/>
        <item x="636"/>
        <item x="80"/>
        <item x="647"/>
        <item x="640"/>
        <item x="284"/>
        <item x="588"/>
        <item x="744"/>
        <item x="787"/>
        <item x="134"/>
        <item x="644"/>
        <item x="477"/>
        <item x="76"/>
        <item x="676"/>
        <item x="706"/>
        <item x="693"/>
        <item x="768"/>
        <item x="345"/>
        <item x="319"/>
        <item x="167"/>
        <item x="146"/>
        <item x="60"/>
        <item x="256"/>
        <item x="189"/>
        <item x="329"/>
        <item x="316"/>
        <item x="620"/>
        <item x="206"/>
        <item x="441"/>
        <item x="763"/>
        <item x="803"/>
        <item x="158"/>
        <item x="291"/>
        <item x="361"/>
        <item x="264"/>
        <item x="576"/>
        <item x="521"/>
        <item x="635"/>
        <item x="427"/>
        <item x="99"/>
        <item x="718"/>
        <item x="93"/>
        <item x="643"/>
        <item x="816"/>
        <item x="662"/>
        <item x="245"/>
        <item x="404"/>
        <item x="274"/>
        <item x="269"/>
        <item x="148"/>
        <item x="754"/>
        <item x="580"/>
        <item x="50"/>
        <item x="67"/>
        <item x="783"/>
        <item x="139"/>
        <item x="183"/>
        <item x="225"/>
        <item x="749"/>
        <item x="717"/>
        <item x="603"/>
        <item x="166"/>
        <item x="342"/>
        <item x="370"/>
        <item x="440"/>
        <item x="19"/>
        <item x="275"/>
        <item x="577"/>
        <item x="314"/>
        <item x="422"/>
        <item x="285"/>
        <item x="801"/>
        <item x="795"/>
        <item x="359"/>
        <item x="200"/>
        <item x="154"/>
        <item x="278"/>
        <item x="34"/>
        <item x="270"/>
        <item x="460"/>
        <item x="646"/>
        <item x="608"/>
        <item x="378"/>
        <item x="432"/>
        <item x="755"/>
        <item x="228"/>
        <item x="457"/>
        <item x="806"/>
        <item x="631"/>
        <item x="802"/>
        <item x="834"/>
        <item x="585"/>
        <item x="497"/>
        <item x="444"/>
        <item x="41"/>
        <item x="190"/>
        <item x="162"/>
        <item x="125"/>
        <item x="455"/>
        <item x="188"/>
        <item x="42"/>
        <item x="365"/>
        <item x="725"/>
        <item x="172"/>
        <item x="338"/>
        <item x="486"/>
        <item x="431"/>
        <item x="815"/>
        <item x="419"/>
        <item x="263"/>
        <item x="324"/>
        <item x="309"/>
        <item x="46"/>
        <item x="348"/>
        <item x="471"/>
        <item x="735"/>
        <item x="541"/>
        <item x="532"/>
        <item x="596"/>
        <item x="785"/>
        <item x="659"/>
        <item x="586"/>
        <item x="784"/>
        <item x="790"/>
        <item x="467"/>
        <item x="605"/>
        <item x="292"/>
        <item x="511"/>
        <item x="411"/>
        <item x="574"/>
        <item x="582"/>
        <item x="548"/>
        <item x="11"/>
        <item x="155"/>
        <item x="561"/>
        <item x="181"/>
        <item x="551"/>
        <item x="777"/>
        <item x="439"/>
        <item x="454"/>
        <item x="386"/>
        <item x="171"/>
        <item x="13"/>
        <item x="674"/>
        <item x="393"/>
        <item x="10"/>
        <item x="323"/>
        <item x="380"/>
        <item x="466"/>
        <item x="708"/>
        <item x="820"/>
        <item x="844"/>
        <item x="525"/>
        <item x="6"/>
        <item x="828"/>
        <item x="846"/>
        <item x="267"/>
        <item x="519"/>
        <item x="434"/>
        <item x="124"/>
        <item x="607"/>
        <item x="128"/>
        <item x="723"/>
        <item x="843"/>
        <item x="271"/>
        <item x="350"/>
        <item x="150"/>
        <item x="101"/>
        <item x="257"/>
        <item x="118"/>
        <item x="130"/>
        <item x="742"/>
        <item x="277"/>
        <item x="435"/>
        <item x="305"/>
        <item x="666"/>
        <item x="811"/>
        <item x="105"/>
        <item x="503"/>
        <item x="480"/>
        <item x="621"/>
        <item x="592"/>
        <item x="508"/>
        <item x="709"/>
        <item x="594"/>
        <item x="436"/>
        <item x="164"/>
        <item x="699"/>
        <item x="255"/>
        <item x="395"/>
        <item x="98"/>
        <item x="283"/>
        <item x="513"/>
        <item x="17"/>
        <item x="137"/>
        <item x="651"/>
        <item x="349"/>
        <item x="248"/>
        <item x="346"/>
        <item x="115"/>
        <item x="266"/>
        <item x="691"/>
        <item x="656"/>
        <item x="116"/>
        <item x="733"/>
        <item x="243"/>
        <item x="824"/>
        <item x="23"/>
        <item x="251"/>
        <item x="83"/>
        <item x="182"/>
        <item x="142"/>
        <item x="320"/>
        <item x="375"/>
        <item x="87"/>
        <item x="311"/>
        <item x="628"/>
        <item x="715"/>
        <item x="94"/>
        <item x="472"/>
        <item x="132"/>
        <item x="633"/>
        <item x="312"/>
        <item x="84"/>
        <item x="447"/>
        <item x="555"/>
        <item x="536"/>
        <item x="756"/>
        <item x="675"/>
        <item x="719"/>
        <item x="403"/>
        <item x="54"/>
        <item x="438"/>
        <item x="453"/>
        <item x="544"/>
        <item x="47"/>
        <item x="722"/>
        <item x="194"/>
        <item x="741"/>
        <item x="185"/>
        <item x="52"/>
        <item x="77"/>
        <item x="254"/>
        <item x="704"/>
        <item x="389"/>
        <item x="487"/>
        <item x="53"/>
        <item x="141"/>
        <item x="522"/>
        <item x="831"/>
        <item x="591"/>
        <item x="613"/>
        <item x="782"/>
        <item x="114"/>
        <item x="165"/>
        <item x="214"/>
        <item x="493"/>
        <item x="290"/>
        <item x="260"/>
        <item x="710"/>
        <item x="732"/>
        <item x="626"/>
        <item x="769"/>
        <item x="673"/>
        <item x="399"/>
        <item x="368"/>
        <item x="92"/>
        <item x="687"/>
        <item x="746"/>
        <item x="565"/>
        <item x="313"/>
        <item x="280"/>
        <item x="520"/>
        <item x="397"/>
        <item x="840"/>
        <item x="400"/>
        <item x="0"/>
        <item x="464"/>
        <item x="737"/>
        <item x="517"/>
        <item x="623"/>
        <item x="698"/>
        <item x="301"/>
        <item x="108"/>
        <item x="371"/>
        <item x="239"/>
        <item x="113"/>
        <item x="81"/>
        <item x="648"/>
        <item x="512"/>
        <item x="74"/>
        <item x="420"/>
        <item x="655"/>
        <item x="168"/>
        <item x="184"/>
        <item x="25"/>
        <item x="110"/>
        <item x="236"/>
        <item x="566"/>
        <item x="414"/>
        <item x="534"/>
        <item x="344"/>
        <item x="28"/>
        <item x="518"/>
        <item x="789"/>
        <item x="240"/>
        <item x="340"/>
        <item x="792"/>
        <item x="191"/>
        <item x="354"/>
        <item x="66"/>
        <item x="374"/>
        <item x="546"/>
        <item x="774"/>
        <item x="415"/>
        <item x="740"/>
        <item x="353"/>
        <item x="318"/>
        <item x="406"/>
        <item x="408"/>
        <item x="567"/>
        <item x="564"/>
        <item x="300"/>
        <item x="614"/>
        <item x="765"/>
        <item x="808"/>
        <item x="330"/>
        <item x="199"/>
        <item x="48"/>
        <item x="750"/>
        <item x="581"/>
        <item x="44"/>
        <item x="639"/>
        <item x="180"/>
        <item x="658"/>
        <item x="791"/>
        <item x="95"/>
        <item x="27"/>
        <item x="442"/>
        <item x="753"/>
        <item x="175"/>
        <item x="409"/>
        <item x="570"/>
        <item x="40"/>
        <item x="58"/>
        <item x="618"/>
        <item x="491"/>
        <item x="32"/>
        <item x="212"/>
        <item x="611"/>
        <item x="9"/>
        <item x="798"/>
        <item x="652"/>
        <item x="355"/>
        <item x="689"/>
        <item x="104"/>
        <item x="144"/>
        <item x="14"/>
        <item x="683"/>
        <item x="595"/>
        <item x="106"/>
        <item x="767"/>
        <item x="392"/>
        <item x="624"/>
        <item x="711"/>
        <item x="712"/>
        <item x="461"/>
        <item x="294"/>
        <item x="823"/>
        <item x="68"/>
        <item x="133"/>
        <item x="557"/>
        <item x="176"/>
        <item x="250"/>
        <item x="610"/>
        <item x="157"/>
        <item x="766"/>
        <item x="752"/>
        <item x="727"/>
        <item x="233"/>
        <item x="669"/>
        <item x="222"/>
        <item x="64"/>
        <item x="249"/>
        <item x="543"/>
        <item x="232"/>
        <item x="356"/>
        <item x="661"/>
        <item x="307"/>
        <item x="244"/>
        <item x="695"/>
        <item x="425"/>
        <item x="421"/>
        <item x="120"/>
        <item x="748"/>
        <item x="583"/>
        <item x="272"/>
        <item x="827"/>
        <item x="835"/>
        <item x="489"/>
        <item x="797"/>
        <item x="357"/>
        <item x="590"/>
        <item x="387"/>
        <item x="830"/>
        <item x="296"/>
        <item x="634"/>
        <item x="579"/>
        <item x="692"/>
        <item x="138"/>
        <item x="826"/>
        <item x="694"/>
        <item x="177"/>
        <item x="745"/>
        <item x="707"/>
        <item x="169"/>
        <item x="495"/>
        <item x="391"/>
        <item x="341"/>
        <item x="747"/>
        <item x="366"/>
        <item x="396"/>
        <item x="799"/>
        <item x="61"/>
        <item x="822"/>
        <item x="773"/>
        <item x="335"/>
        <item x="760"/>
        <item x="456"/>
        <item x="604"/>
        <item x="845"/>
        <item x="584"/>
        <item x="363"/>
        <item x="152"/>
        <item x="688"/>
        <item x="201"/>
        <item x="246"/>
        <item x="523"/>
        <item x="402"/>
        <item x="762"/>
        <item x="496"/>
        <item x="223"/>
        <item x="29"/>
        <item x="4"/>
        <item x="153"/>
        <item x="36"/>
        <item x="539"/>
        <item x="458"/>
        <item x="672"/>
        <item x="170"/>
        <item x="600"/>
        <item x="202"/>
        <item x="331"/>
        <item x="703"/>
        <item x="817"/>
        <item x="485"/>
        <item x="360"/>
        <item x="276"/>
        <item x="714"/>
        <item x="475"/>
        <item x="63"/>
        <item x="401"/>
        <item x="208"/>
        <item x="15"/>
        <item x="231"/>
        <item x="24"/>
        <item x="483"/>
        <item x="123"/>
        <item x="657"/>
        <item x="526"/>
        <item x="381"/>
        <item x="572"/>
        <item x="641"/>
        <item x="654"/>
        <item x="70"/>
        <item x="663"/>
        <item x="713"/>
        <item x="20"/>
        <item x="598"/>
        <item x="530"/>
        <item x="293"/>
        <item x="575"/>
        <item x="325"/>
        <item x="217"/>
        <item x="429"/>
        <item x="299"/>
        <item x="794"/>
        <item x="220"/>
        <item x="21"/>
        <item x="143"/>
        <item x="494"/>
        <item x="547"/>
        <item x="178"/>
        <item x="842"/>
        <item x="297"/>
        <item x="668"/>
        <item x="809"/>
        <item x="630"/>
        <item x="599"/>
        <item x="156"/>
        <item x="627"/>
        <item x="308"/>
        <item x="69"/>
        <item x="405"/>
        <item x="262"/>
        <item x="553"/>
        <item x="203"/>
        <item x="664"/>
        <item x="62"/>
        <item x="506"/>
        <item x="192"/>
        <item x="147"/>
        <item x="384"/>
        <item x="207"/>
        <item x="445"/>
        <item x="562"/>
        <item x="622"/>
        <item x="196"/>
        <item x="738"/>
        <item x="413"/>
        <item x="720"/>
        <item x="5"/>
        <item x="412"/>
        <item x="705"/>
        <item x="377"/>
        <item x="476"/>
        <item x="102"/>
        <item x="281"/>
        <item x="550"/>
        <item x="241"/>
        <item x="151"/>
        <item x="832"/>
        <item x="145"/>
        <item x="339"/>
        <item x="504"/>
        <item x="289"/>
        <item x="18"/>
        <item x="35"/>
        <item x="433"/>
        <item x="55"/>
        <item x="459"/>
        <item x="502"/>
        <item x="89"/>
        <item x="210"/>
        <item x="677"/>
        <item x="428"/>
        <item x="450"/>
        <item x="418"/>
        <item x="724"/>
        <item x="287"/>
        <item x="751"/>
        <item x="529"/>
        <item x="509"/>
        <item x="379"/>
        <item x="761"/>
        <item x="597"/>
        <item x="701"/>
        <item x="197"/>
        <item x="362"/>
        <item x="279"/>
        <item x="726"/>
        <item x="500"/>
        <item x="482"/>
        <item x="8"/>
        <item x="468"/>
        <item x="57"/>
        <item x="85"/>
        <item x="390"/>
        <item x="364"/>
        <item x="75"/>
        <item x="332"/>
        <item x="111"/>
        <item t="default"/>
      </items>
    </pivotField>
    <pivotField showAll="0">
      <items count="4">
        <item x="1"/>
        <item x="0"/>
        <item x="2"/>
        <item t="default"/>
      </items>
    </pivotField>
    <pivotField showAll="0">
      <items count="13">
        <item x="4"/>
        <item x="7"/>
        <item x="10"/>
        <item x="11"/>
        <item x="2"/>
        <item x="5"/>
        <item x="6"/>
        <item x="1"/>
        <item x="3"/>
        <item x="0"/>
        <item x="8"/>
        <item x="9"/>
        <item t="default"/>
      </items>
    </pivotField>
    <pivotField showAll="0"/>
    <pivotField showAll="0">
      <items count="6">
        <item x="1"/>
        <item x="2"/>
        <item x="0"/>
        <item x="3"/>
        <item x="4"/>
        <item t="default"/>
      </items>
    </pivotField>
    <pivotField showAll="0">
      <items count="9">
        <item x="3"/>
        <item x="0"/>
        <item x="6"/>
        <item x="4"/>
        <item x="2"/>
        <item x="1"/>
        <item x="7"/>
        <item x="5"/>
        <item t="default"/>
      </items>
    </pivotField>
    <pivotField showAll="0"/>
    <pivotField showAll="0">
      <items count="5">
        <item x="0"/>
        <item x="2"/>
        <item x="3"/>
        <item x="1"/>
        <item t="default"/>
      </items>
    </pivotField>
    <pivotField axis="axisRow" showAll="0" sortType="descending">
      <items count="10">
        <item x="3"/>
        <item x="2"/>
        <item x="4"/>
        <item x="1"/>
        <item x="8"/>
        <item x="0"/>
        <item x="6"/>
        <item x="5"/>
        <item x="7"/>
        <item t="default"/>
      </items>
      <autoSortScope>
        <pivotArea dataOnly="0" outline="0" fieldPosition="0">
          <references count="1">
            <reference field="4294967294" count="1" selected="0">
              <x v="0"/>
            </reference>
          </references>
        </pivotArea>
      </autoSortScope>
    </pivotField>
    <pivotField dataField="1" showAll="0"/>
    <pivotField numFmtId="165" showAll="0"/>
    <pivotField numFmtId="9" showAll="0"/>
    <pivotField numFmtId="165" showAll="0"/>
    <pivotField numFmtId="165" showAll="0"/>
    <pivotField numFmtId="165" showAll="0"/>
    <pivotField numFmtId="165" showAll="0"/>
    <pivotField numFmtId="165" showAll="0"/>
    <pivotField numFmtId="166" showAll="0"/>
    <pivotField numFmtId="165" showAll="0"/>
    <pivotField numFmtId="165" showAll="0"/>
    <pivotField showAll="0"/>
    <pivotField showAll="0"/>
    <pivotField showAll="0" defaultSubtotal="0"/>
    <pivotField showAll="0" defaultSubtotal="0"/>
    <pivotField showAll="0" defaultSubtotal="0">
      <items count="5">
        <item x="0"/>
        <item x="1"/>
        <item x="2"/>
        <item x="3"/>
        <item x="4"/>
      </items>
    </pivotField>
  </pivotFields>
  <rowFields count="1">
    <field x="9"/>
  </rowFields>
  <rowItems count="10">
    <i>
      <x v="5"/>
    </i>
    <i>
      <x v="3"/>
    </i>
    <i>
      <x v="4"/>
    </i>
    <i>
      <x v="8"/>
    </i>
    <i>
      <x v="2"/>
    </i>
    <i>
      <x v="6"/>
    </i>
    <i>
      <x v="1"/>
    </i>
    <i>
      <x v="7"/>
    </i>
    <i>
      <x/>
    </i>
    <i t="grand">
      <x/>
    </i>
  </rowItems>
  <colItems count="1">
    <i/>
  </colItems>
  <dataFields count="1">
    <dataField name="Count of Units Sold" fld="10" subtotal="count" baseField="8" baseItem="2"/>
  </dataField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7F766B-2917-4167-8789-7FB20A1F2C32}" name="PivotTable1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N36:N37" firstHeaderRow="1" firstDataRow="1" firstDataCol="0"/>
  <pivotFields count="26">
    <pivotField showAll="0"/>
    <pivotField numFmtId="164" showAll="0">
      <items count="848">
        <item x="498"/>
        <item x="195"/>
        <item x="16"/>
        <item x="686"/>
        <item x="247"/>
        <item x="416"/>
        <item x="813"/>
        <item x="227"/>
        <item x="796"/>
        <item x="286"/>
        <item x="821"/>
        <item x="261"/>
        <item x="218"/>
        <item x="499"/>
        <item x="514"/>
        <item x="78"/>
        <item x="45"/>
        <item x="97"/>
        <item x="358"/>
        <item x="685"/>
        <item x="452"/>
        <item x="310"/>
        <item x="593"/>
        <item x="807"/>
        <item x="321"/>
        <item x="825"/>
        <item x="578"/>
        <item x="451"/>
        <item x="533"/>
        <item x="637"/>
        <item x="743"/>
        <item x="569"/>
        <item x="73"/>
        <item x="470"/>
        <item x="616"/>
        <item x="268"/>
        <item x="426"/>
        <item x="79"/>
        <item x="22"/>
        <item x="127"/>
        <item x="193"/>
        <item x="462"/>
        <item x="235"/>
        <item x="810"/>
        <item x="479"/>
        <item x="568"/>
        <item x="417"/>
        <item x="601"/>
        <item x="492"/>
        <item x="473"/>
        <item x="606"/>
        <item x="697"/>
        <item x="107"/>
        <item x="49"/>
        <item x="679"/>
        <item x="112"/>
        <item x="186"/>
        <item x="38"/>
        <item x="729"/>
        <item x="347"/>
        <item x="121"/>
        <item x="213"/>
        <item x="527"/>
        <item x="211"/>
        <item x="65"/>
        <item x="372"/>
        <item x="51"/>
        <item x="469"/>
        <item x="537"/>
        <item x="682"/>
        <item x="424"/>
        <item x="367"/>
        <item x="159"/>
        <item x="800"/>
        <item x="841"/>
        <item x="680"/>
        <item x="343"/>
        <item x="96"/>
        <item x="653"/>
        <item x="700"/>
        <item x="814"/>
        <item x="535"/>
        <item x="388"/>
        <item x="238"/>
        <item x="219"/>
        <item x="771"/>
        <item x="642"/>
        <item x="649"/>
        <item x="615"/>
        <item x="507"/>
        <item x="786"/>
        <item x="478"/>
        <item x="326"/>
        <item x="839"/>
        <item x="437"/>
        <item x="780"/>
        <item x="423"/>
        <item x="173"/>
        <item x="560"/>
        <item x="253"/>
        <item x="538"/>
        <item x="736"/>
        <item x="474"/>
        <item x="660"/>
        <item x="764"/>
        <item x="448"/>
        <item x="443"/>
        <item x="836"/>
        <item x="122"/>
        <item x="328"/>
        <item x="226"/>
        <item x="670"/>
        <item x="731"/>
        <item x="382"/>
        <item x="103"/>
        <item x="7"/>
        <item x="265"/>
        <item x="739"/>
        <item x="612"/>
        <item x="629"/>
        <item x="510"/>
        <item x="587"/>
        <item x="757"/>
        <item x="559"/>
        <item x="336"/>
        <item x="556"/>
        <item x="788"/>
        <item x="295"/>
        <item x="665"/>
        <item x="488"/>
        <item x="303"/>
        <item x="793"/>
        <item x="690"/>
        <item x="542"/>
        <item x="140"/>
        <item x="376"/>
        <item x="721"/>
        <item x="481"/>
        <item x="198"/>
        <item x="39"/>
        <item x="174"/>
        <item x="160"/>
        <item x="327"/>
        <item x="734"/>
        <item x="716"/>
        <item x="209"/>
        <item x="373"/>
        <item x="136"/>
        <item x="772"/>
        <item x="259"/>
        <item x="515"/>
        <item x="204"/>
        <item x="86"/>
        <item x="383"/>
        <item x="407"/>
        <item x="609"/>
        <item x="638"/>
        <item x="109"/>
        <item x="56"/>
        <item x="410"/>
        <item x="149"/>
        <item x="650"/>
        <item x="131"/>
        <item x="322"/>
        <item x="334"/>
        <item x="230"/>
        <item x="449"/>
        <item x="804"/>
        <item x="91"/>
        <item x="681"/>
        <item x="237"/>
        <item x="758"/>
        <item x="333"/>
        <item x="617"/>
        <item x="678"/>
        <item x="645"/>
        <item x="625"/>
        <item x="216"/>
        <item x="484"/>
        <item x="298"/>
        <item x="779"/>
        <item x="258"/>
        <item x="37"/>
        <item x="702"/>
        <item x="2"/>
        <item x="306"/>
        <item x="632"/>
        <item x="463"/>
        <item x="31"/>
        <item x="829"/>
        <item x="90"/>
        <item x="563"/>
        <item x="229"/>
        <item x="234"/>
        <item x="12"/>
        <item x="71"/>
        <item x="833"/>
        <item x="221"/>
        <item x="465"/>
        <item x="558"/>
        <item x="549"/>
        <item x="545"/>
        <item x="1"/>
        <item x="72"/>
        <item x="242"/>
        <item x="430"/>
        <item x="352"/>
        <item x="304"/>
        <item x="759"/>
        <item x="205"/>
        <item x="224"/>
        <item x="317"/>
        <item x="43"/>
        <item x="516"/>
        <item x="161"/>
        <item x="446"/>
        <item x="619"/>
        <item x="554"/>
        <item x="302"/>
        <item x="252"/>
        <item x="273"/>
        <item x="82"/>
        <item x="805"/>
        <item x="589"/>
        <item x="671"/>
        <item x="781"/>
        <item x="26"/>
        <item x="818"/>
        <item x="837"/>
        <item x="129"/>
        <item x="315"/>
        <item x="490"/>
        <item x="696"/>
        <item x="728"/>
        <item x="337"/>
        <item x="398"/>
        <item x="501"/>
        <item x="33"/>
        <item x="59"/>
        <item x="684"/>
        <item x="351"/>
        <item x="126"/>
        <item x="163"/>
        <item x="100"/>
        <item x="30"/>
        <item x="394"/>
        <item x="819"/>
        <item x="135"/>
        <item x="775"/>
        <item x="540"/>
        <item x="531"/>
        <item x="288"/>
        <item x="552"/>
        <item x="3"/>
        <item x="573"/>
        <item x="369"/>
        <item x="770"/>
        <item x="215"/>
        <item x="730"/>
        <item x="667"/>
        <item x="602"/>
        <item x="88"/>
        <item x="179"/>
        <item x="119"/>
        <item x="385"/>
        <item x="812"/>
        <item x="505"/>
        <item x="187"/>
        <item x="571"/>
        <item x="528"/>
        <item x="778"/>
        <item x="524"/>
        <item x="282"/>
        <item x="776"/>
        <item x="117"/>
        <item x="838"/>
        <item x="636"/>
        <item x="80"/>
        <item x="647"/>
        <item x="640"/>
        <item x="284"/>
        <item x="588"/>
        <item x="744"/>
        <item x="787"/>
        <item x="134"/>
        <item x="644"/>
        <item x="477"/>
        <item x="76"/>
        <item x="676"/>
        <item x="706"/>
        <item x="693"/>
        <item x="768"/>
        <item x="345"/>
        <item x="319"/>
        <item x="167"/>
        <item x="146"/>
        <item x="60"/>
        <item x="256"/>
        <item x="189"/>
        <item x="329"/>
        <item x="316"/>
        <item x="620"/>
        <item x="206"/>
        <item x="441"/>
        <item x="763"/>
        <item x="803"/>
        <item x="158"/>
        <item x="291"/>
        <item x="361"/>
        <item x="264"/>
        <item x="576"/>
        <item x="521"/>
        <item x="635"/>
        <item x="427"/>
        <item x="99"/>
        <item x="718"/>
        <item x="93"/>
        <item x="643"/>
        <item x="816"/>
        <item x="662"/>
        <item x="245"/>
        <item x="404"/>
        <item x="274"/>
        <item x="269"/>
        <item x="148"/>
        <item x="754"/>
        <item x="580"/>
        <item x="50"/>
        <item x="67"/>
        <item x="783"/>
        <item x="139"/>
        <item x="183"/>
        <item x="225"/>
        <item x="749"/>
        <item x="717"/>
        <item x="603"/>
        <item x="166"/>
        <item x="342"/>
        <item x="370"/>
        <item x="440"/>
        <item x="19"/>
        <item x="275"/>
        <item x="577"/>
        <item x="314"/>
        <item x="422"/>
        <item x="285"/>
        <item x="801"/>
        <item x="795"/>
        <item x="359"/>
        <item x="200"/>
        <item x="154"/>
        <item x="278"/>
        <item x="34"/>
        <item x="270"/>
        <item x="460"/>
        <item x="646"/>
        <item x="608"/>
        <item x="378"/>
        <item x="432"/>
        <item x="755"/>
        <item x="228"/>
        <item x="457"/>
        <item x="806"/>
        <item x="631"/>
        <item x="802"/>
        <item x="834"/>
        <item x="585"/>
        <item x="497"/>
        <item x="444"/>
        <item x="41"/>
        <item x="190"/>
        <item x="162"/>
        <item x="125"/>
        <item x="455"/>
        <item x="188"/>
        <item x="42"/>
        <item x="365"/>
        <item x="725"/>
        <item x="172"/>
        <item x="338"/>
        <item x="486"/>
        <item x="431"/>
        <item x="815"/>
        <item x="419"/>
        <item x="263"/>
        <item x="324"/>
        <item x="309"/>
        <item x="46"/>
        <item x="348"/>
        <item x="471"/>
        <item x="735"/>
        <item x="541"/>
        <item x="532"/>
        <item x="596"/>
        <item x="785"/>
        <item x="659"/>
        <item x="586"/>
        <item x="784"/>
        <item x="790"/>
        <item x="467"/>
        <item x="605"/>
        <item x="292"/>
        <item x="511"/>
        <item x="411"/>
        <item x="574"/>
        <item x="582"/>
        <item x="548"/>
        <item x="11"/>
        <item x="155"/>
        <item x="561"/>
        <item x="181"/>
        <item x="551"/>
        <item x="777"/>
        <item x="439"/>
        <item x="454"/>
        <item x="386"/>
        <item x="171"/>
        <item x="13"/>
        <item x="674"/>
        <item x="393"/>
        <item x="10"/>
        <item x="323"/>
        <item x="380"/>
        <item x="466"/>
        <item x="708"/>
        <item x="820"/>
        <item x="844"/>
        <item x="525"/>
        <item x="6"/>
        <item x="828"/>
        <item x="846"/>
        <item x="267"/>
        <item x="519"/>
        <item x="434"/>
        <item x="124"/>
        <item x="607"/>
        <item x="128"/>
        <item x="723"/>
        <item x="843"/>
        <item x="271"/>
        <item x="350"/>
        <item x="150"/>
        <item x="101"/>
        <item x="257"/>
        <item x="118"/>
        <item x="130"/>
        <item x="742"/>
        <item x="277"/>
        <item x="435"/>
        <item x="305"/>
        <item x="666"/>
        <item x="811"/>
        <item x="105"/>
        <item x="503"/>
        <item x="480"/>
        <item x="621"/>
        <item x="592"/>
        <item x="508"/>
        <item x="709"/>
        <item x="594"/>
        <item x="436"/>
        <item x="164"/>
        <item x="699"/>
        <item x="255"/>
        <item x="395"/>
        <item x="98"/>
        <item x="283"/>
        <item x="513"/>
        <item x="17"/>
        <item x="137"/>
        <item x="651"/>
        <item x="349"/>
        <item x="248"/>
        <item x="346"/>
        <item x="115"/>
        <item x="266"/>
        <item x="691"/>
        <item x="656"/>
        <item x="116"/>
        <item x="733"/>
        <item x="243"/>
        <item x="824"/>
        <item x="23"/>
        <item x="251"/>
        <item x="83"/>
        <item x="182"/>
        <item x="142"/>
        <item x="320"/>
        <item x="375"/>
        <item x="87"/>
        <item x="311"/>
        <item x="628"/>
        <item x="715"/>
        <item x="94"/>
        <item x="472"/>
        <item x="132"/>
        <item x="633"/>
        <item x="312"/>
        <item x="84"/>
        <item x="447"/>
        <item x="555"/>
        <item x="536"/>
        <item x="756"/>
        <item x="675"/>
        <item x="719"/>
        <item x="403"/>
        <item x="54"/>
        <item x="438"/>
        <item x="453"/>
        <item x="544"/>
        <item x="47"/>
        <item x="722"/>
        <item x="194"/>
        <item x="741"/>
        <item x="185"/>
        <item x="52"/>
        <item x="77"/>
        <item x="254"/>
        <item x="704"/>
        <item x="389"/>
        <item x="487"/>
        <item x="53"/>
        <item x="141"/>
        <item x="522"/>
        <item x="831"/>
        <item x="591"/>
        <item x="613"/>
        <item x="782"/>
        <item x="114"/>
        <item x="165"/>
        <item x="214"/>
        <item x="493"/>
        <item x="290"/>
        <item x="260"/>
        <item x="710"/>
        <item x="732"/>
        <item x="626"/>
        <item x="769"/>
        <item x="673"/>
        <item x="399"/>
        <item x="368"/>
        <item x="92"/>
        <item x="687"/>
        <item x="746"/>
        <item x="565"/>
        <item x="313"/>
        <item x="280"/>
        <item x="520"/>
        <item x="397"/>
        <item x="840"/>
        <item x="400"/>
        <item x="0"/>
        <item x="464"/>
        <item x="737"/>
        <item x="517"/>
        <item x="623"/>
        <item x="698"/>
        <item x="301"/>
        <item x="108"/>
        <item x="371"/>
        <item x="239"/>
        <item x="113"/>
        <item x="81"/>
        <item x="648"/>
        <item x="512"/>
        <item x="74"/>
        <item x="420"/>
        <item x="655"/>
        <item x="168"/>
        <item x="184"/>
        <item x="25"/>
        <item x="110"/>
        <item x="236"/>
        <item x="566"/>
        <item x="414"/>
        <item x="534"/>
        <item x="344"/>
        <item x="28"/>
        <item x="518"/>
        <item x="789"/>
        <item x="240"/>
        <item x="340"/>
        <item x="792"/>
        <item x="191"/>
        <item x="354"/>
        <item x="66"/>
        <item x="374"/>
        <item x="546"/>
        <item x="774"/>
        <item x="415"/>
        <item x="740"/>
        <item x="353"/>
        <item x="318"/>
        <item x="406"/>
        <item x="408"/>
        <item x="567"/>
        <item x="564"/>
        <item x="300"/>
        <item x="614"/>
        <item x="765"/>
        <item x="808"/>
        <item x="330"/>
        <item x="199"/>
        <item x="48"/>
        <item x="750"/>
        <item x="581"/>
        <item x="44"/>
        <item x="639"/>
        <item x="180"/>
        <item x="658"/>
        <item x="791"/>
        <item x="95"/>
        <item x="27"/>
        <item x="442"/>
        <item x="753"/>
        <item x="175"/>
        <item x="409"/>
        <item x="570"/>
        <item x="40"/>
        <item x="58"/>
        <item x="618"/>
        <item x="491"/>
        <item x="32"/>
        <item x="212"/>
        <item x="611"/>
        <item x="9"/>
        <item x="798"/>
        <item x="652"/>
        <item x="355"/>
        <item x="689"/>
        <item x="104"/>
        <item x="144"/>
        <item x="14"/>
        <item x="683"/>
        <item x="595"/>
        <item x="106"/>
        <item x="767"/>
        <item x="392"/>
        <item x="624"/>
        <item x="711"/>
        <item x="712"/>
        <item x="461"/>
        <item x="294"/>
        <item x="823"/>
        <item x="68"/>
        <item x="133"/>
        <item x="557"/>
        <item x="176"/>
        <item x="250"/>
        <item x="610"/>
        <item x="157"/>
        <item x="766"/>
        <item x="752"/>
        <item x="727"/>
        <item x="233"/>
        <item x="669"/>
        <item x="222"/>
        <item x="64"/>
        <item x="249"/>
        <item x="543"/>
        <item x="232"/>
        <item x="356"/>
        <item x="661"/>
        <item x="307"/>
        <item x="244"/>
        <item x="695"/>
        <item x="425"/>
        <item x="421"/>
        <item x="120"/>
        <item x="748"/>
        <item x="583"/>
        <item x="272"/>
        <item x="827"/>
        <item x="835"/>
        <item x="489"/>
        <item x="797"/>
        <item x="357"/>
        <item x="590"/>
        <item x="387"/>
        <item x="830"/>
        <item x="296"/>
        <item x="634"/>
        <item x="579"/>
        <item x="692"/>
        <item x="138"/>
        <item x="826"/>
        <item x="694"/>
        <item x="177"/>
        <item x="745"/>
        <item x="707"/>
        <item x="169"/>
        <item x="495"/>
        <item x="391"/>
        <item x="341"/>
        <item x="747"/>
        <item x="366"/>
        <item x="396"/>
        <item x="799"/>
        <item x="61"/>
        <item x="822"/>
        <item x="773"/>
        <item x="335"/>
        <item x="760"/>
        <item x="456"/>
        <item x="604"/>
        <item x="845"/>
        <item x="584"/>
        <item x="363"/>
        <item x="152"/>
        <item x="688"/>
        <item x="201"/>
        <item x="246"/>
        <item x="523"/>
        <item x="402"/>
        <item x="762"/>
        <item x="496"/>
        <item x="223"/>
        <item x="29"/>
        <item x="4"/>
        <item x="153"/>
        <item x="36"/>
        <item x="539"/>
        <item x="458"/>
        <item x="672"/>
        <item x="170"/>
        <item x="600"/>
        <item x="202"/>
        <item x="331"/>
        <item x="703"/>
        <item x="817"/>
        <item x="485"/>
        <item x="360"/>
        <item x="276"/>
        <item x="714"/>
        <item x="475"/>
        <item x="63"/>
        <item x="401"/>
        <item x="208"/>
        <item x="15"/>
        <item x="231"/>
        <item x="24"/>
        <item x="483"/>
        <item x="123"/>
        <item x="657"/>
        <item x="526"/>
        <item x="381"/>
        <item x="572"/>
        <item x="641"/>
        <item x="654"/>
        <item x="70"/>
        <item x="663"/>
        <item x="713"/>
        <item x="20"/>
        <item x="598"/>
        <item x="530"/>
        <item x="293"/>
        <item x="575"/>
        <item x="325"/>
        <item x="217"/>
        <item x="429"/>
        <item x="299"/>
        <item x="794"/>
        <item x="220"/>
        <item x="21"/>
        <item x="143"/>
        <item x="494"/>
        <item x="547"/>
        <item x="178"/>
        <item x="842"/>
        <item x="297"/>
        <item x="668"/>
        <item x="809"/>
        <item x="630"/>
        <item x="599"/>
        <item x="156"/>
        <item x="627"/>
        <item x="308"/>
        <item x="69"/>
        <item x="405"/>
        <item x="262"/>
        <item x="553"/>
        <item x="203"/>
        <item x="664"/>
        <item x="62"/>
        <item x="506"/>
        <item x="192"/>
        <item x="147"/>
        <item x="384"/>
        <item x="207"/>
        <item x="445"/>
        <item x="562"/>
        <item x="622"/>
        <item x="196"/>
        <item x="738"/>
        <item x="413"/>
        <item x="720"/>
        <item x="5"/>
        <item x="412"/>
        <item x="705"/>
        <item x="377"/>
        <item x="476"/>
        <item x="102"/>
        <item x="281"/>
        <item x="550"/>
        <item x="241"/>
        <item x="151"/>
        <item x="832"/>
        <item x="145"/>
        <item x="339"/>
        <item x="504"/>
        <item x="289"/>
        <item x="18"/>
        <item x="35"/>
        <item x="433"/>
        <item x="55"/>
        <item x="459"/>
        <item x="502"/>
        <item x="89"/>
        <item x="210"/>
        <item x="677"/>
        <item x="428"/>
        <item x="450"/>
        <item x="418"/>
        <item x="724"/>
        <item x="287"/>
        <item x="751"/>
        <item x="529"/>
        <item x="509"/>
        <item x="379"/>
        <item x="761"/>
        <item x="597"/>
        <item x="701"/>
        <item x="197"/>
        <item x="362"/>
        <item x="279"/>
        <item x="726"/>
        <item x="500"/>
        <item x="482"/>
        <item x="8"/>
        <item x="468"/>
        <item x="57"/>
        <item x="85"/>
        <item x="390"/>
        <item x="364"/>
        <item x="75"/>
        <item x="332"/>
        <item x="111"/>
        <item t="default"/>
      </items>
    </pivotField>
    <pivotField showAll="0">
      <items count="4">
        <item x="1"/>
        <item x="0"/>
        <item x="2"/>
        <item t="default"/>
      </items>
    </pivotField>
    <pivotField showAll="0">
      <items count="13">
        <item x="4"/>
        <item x="7"/>
        <item x="10"/>
        <item x="11"/>
        <item x="2"/>
        <item x="5"/>
        <item x="6"/>
        <item x="1"/>
        <item x="3"/>
        <item x="0"/>
        <item x="8"/>
        <item x="9"/>
        <item t="default"/>
      </items>
    </pivotField>
    <pivotField showAll="0"/>
    <pivotField showAll="0">
      <items count="6">
        <item x="1"/>
        <item x="2"/>
        <item x="0"/>
        <item x="3"/>
        <item x="4"/>
        <item t="default"/>
      </items>
    </pivotField>
    <pivotField showAll="0">
      <items count="9">
        <item x="3"/>
        <item x="0"/>
        <item x="6"/>
        <item x="4"/>
        <item x="2"/>
        <item x="1"/>
        <item x="7"/>
        <item x="5"/>
        <item t="default"/>
      </items>
    </pivotField>
    <pivotField showAll="0"/>
    <pivotField showAll="0">
      <items count="5">
        <item x="0"/>
        <item x="2"/>
        <item x="3"/>
        <item x="1"/>
        <item t="default"/>
      </items>
    </pivotField>
    <pivotField showAll="0"/>
    <pivotField showAll="0"/>
    <pivotField numFmtId="165" showAll="0"/>
    <pivotField numFmtId="9" showAll="0"/>
    <pivotField numFmtId="165" showAll="0"/>
    <pivotField numFmtId="165" showAll="0"/>
    <pivotField numFmtId="165" showAll="0"/>
    <pivotField numFmtId="165" showAll="0"/>
    <pivotField dataField="1" numFmtId="165" showAll="0"/>
    <pivotField numFmtId="166" showAll="0"/>
    <pivotField numFmtId="165" showAll="0"/>
    <pivotField numFmtId="165" showAll="0"/>
    <pivotField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Profit"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396426-D4BF-4D9B-A129-2A277838CC08}"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26:C35" firstHeaderRow="0" firstDataRow="1" firstDataCol="1"/>
  <pivotFields count="26">
    <pivotField showAll="0"/>
    <pivotField numFmtId="164" showAll="0">
      <items count="848">
        <item x="498"/>
        <item x="195"/>
        <item x="16"/>
        <item x="686"/>
        <item x="247"/>
        <item x="416"/>
        <item x="813"/>
        <item x="227"/>
        <item x="796"/>
        <item x="286"/>
        <item x="821"/>
        <item x="261"/>
        <item x="218"/>
        <item x="499"/>
        <item x="514"/>
        <item x="78"/>
        <item x="45"/>
        <item x="97"/>
        <item x="358"/>
        <item x="685"/>
        <item x="452"/>
        <item x="310"/>
        <item x="593"/>
        <item x="807"/>
        <item x="321"/>
        <item x="825"/>
        <item x="578"/>
        <item x="451"/>
        <item x="533"/>
        <item x="637"/>
        <item x="743"/>
        <item x="569"/>
        <item x="73"/>
        <item x="470"/>
        <item x="616"/>
        <item x="268"/>
        <item x="426"/>
        <item x="79"/>
        <item x="22"/>
        <item x="127"/>
        <item x="193"/>
        <item x="462"/>
        <item x="235"/>
        <item x="810"/>
        <item x="479"/>
        <item x="568"/>
        <item x="417"/>
        <item x="601"/>
        <item x="492"/>
        <item x="473"/>
        <item x="606"/>
        <item x="697"/>
        <item x="107"/>
        <item x="49"/>
        <item x="679"/>
        <item x="112"/>
        <item x="186"/>
        <item x="38"/>
        <item x="729"/>
        <item x="347"/>
        <item x="121"/>
        <item x="213"/>
        <item x="527"/>
        <item x="211"/>
        <item x="65"/>
        <item x="372"/>
        <item x="51"/>
        <item x="469"/>
        <item x="537"/>
        <item x="682"/>
        <item x="424"/>
        <item x="367"/>
        <item x="159"/>
        <item x="800"/>
        <item x="841"/>
        <item x="680"/>
        <item x="343"/>
        <item x="96"/>
        <item x="653"/>
        <item x="700"/>
        <item x="814"/>
        <item x="535"/>
        <item x="388"/>
        <item x="238"/>
        <item x="219"/>
        <item x="771"/>
        <item x="642"/>
        <item x="649"/>
        <item x="615"/>
        <item x="507"/>
        <item x="786"/>
        <item x="478"/>
        <item x="326"/>
        <item x="839"/>
        <item x="437"/>
        <item x="780"/>
        <item x="423"/>
        <item x="173"/>
        <item x="560"/>
        <item x="253"/>
        <item x="538"/>
        <item x="736"/>
        <item x="474"/>
        <item x="660"/>
        <item x="764"/>
        <item x="448"/>
        <item x="443"/>
        <item x="836"/>
        <item x="122"/>
        <item x="328"/>
        <item x="226"/>
        <item x="670"/>
        <item x="731"/>
        <item x="382"/>
        <item x="103"/>
        <item x="7"/>
        <item x="265"/>
        <item x="739"/>
        <item x="612"/>
        <item x="629"/>
        <item x="510"/>
        <item x="587"/>
        <item x="757"/>
        <item x="559"/>
        <item x="336"/>
        <item x="556"/>
        <item x="788"/>
        <item x="295"/>
        <item x="665"/>
        <item x="488"/>
        <item x="303"/>
        <item x="793"/>
        <item x="690"/>
        <item x="542"/>
        <item x="140"/>
        <item x="376"/>
        <item x="721"/>
        <item x="481"/>
        <item x="198"/>
        <item x="39"/>
        <item x="174"/>
        <item x="160"/>
        <item x="327"/>
        <item x="734"/>
        <item x="716"/>
        <item x="209"/>
        <item x="373"/>
        <item x="136"/>
        <item x="772"/>
        <item x="259"/>
        <item x="515"/>
        <item x="204"/>
        <item x="86"/>
        <item x="383"/>
        <item x="407"/>
        <item x="609"/>
        <item x="638"/>
        <item x="109"/>
        <item x="56"/>
        <item x="410"/>
        <item x="149"/>
        <item x="650"/>
        <item x="131"/>
        <item x="322"/>
        <item x="334"/>
        <item x="230"/>
        <item x="449"/>
        <item x="804"/>
        <item x="91"/>
        <item x="681"/>
        <item x="237"/>
        <item x="758"/>
        <item x="333"/>
        <item x="617"/>
        <item x="678"/>
        <item x="645"/>
        <item x="625"/>
        <item x="216"/>
        <item x="484"/>
        <item x="298"/>
        <item x="779"/>
        <item x="258"/>
        <item x="37"/>
        <item x="702"/>
        <item x="2"/>
        <item x="306"/>
        <item x="632"/>
        <item x="463"/>
        <item x="31"/>
        <item x="829"/>
        <item x="90"/>
        <item x="563"/>
        <item x="229"/>
        <item x="234"/>
        <item x="12"/>
        <item x="71"/>
        <item x="833"/>
        <item x="221"/>
        <item x="465"/>
        <item x="558"/>
        <item x="549"/>
        <item x="545"/>
        <item x="1"/>
        <item x="72"/>
        <item x="242"/>
        <item x="430"/>
        <item x="352"/>
        <item x="304"/>
        <item x="759"/>
        <item x="205"/>
        <item x="224"/>
        <item x="317"/>
        <item x="43"/>
        <item x="516"/>
        <item x="161"/>
        <item x="446"/>
        <item x="619"/>
        <item x="554"/>
        <item x="302"/>
        <item x="252"/>
        <item x="273"/>
        <item x="82"/>
        <item x="805"/>
        <item x="589"/>
        <item x="671"/>
        <item x="781"/>
        <item x="26"/>
        <item x="818"/>
        <item x="837"/>
        <item x="129"/>
        <item x="315"/>
        <item x="490"/>
        <item x="696"/>
        <item x="728"/>
        <item x="337"/>
        <item x="398"/>
        <item x="501"/>
        <item x="33"/>
        <item x="59"/>
        <item x="684"/>
        <item x="351"/>
        <item x="126"/>
        <item x="163"/>
        <item x="100"/>
        <item x="30"/>
        <item x="394"/>
        <item x="819"/>
        <item x="135"/>
        <item x="775"/>
        <item x="540"/>
        <item x="531"/>
        <item x="288"/>
        <item x="552"/>
        <item x="3"/>
        <item x="573"/>
        <item x="369"/>
        <item x="770"/>
        <item x="215"/>
        <item x="730"/>
        <item x="667"/>
        <item x="602"/>
        <item x="88"/>
        <item x="179"/>
        <item x="119"/>
        <item x="385"/>
        <item x="812"/>
        <item x="505"/>
        <item x="187"/>
        <item x="571"/>
        <item x="528"/>
        <item x="778"/>
        <item x="524"/>
        <item x="282"/>
        <item x="776"/>
        <item x="117"/>
        <item x="838"/>
        <item x="636"/>
        <item x="80"/>
        <item x="647"/>
        <item x="640"/>
        <item x="284"/>
        <item x="588"/>
        <item x="744"/>
        <item x="787"/>
        <item x="134"/>
        <item x="644"/>
        <item x="477"/>
        <item x="76"/>
        <item x="676"/>
        <item x="706"/>
        <item x="693"/>
        <item x="768"/>
        <item x="345"/>
        <item x="319"/>
        <item x="167"/>
        <item x="146"/>
        <item x="60"/>
        <item x="256"/>
        <item x="189"/>
        <item x="329"/>
        <item x="316"/>
        <item x="620"/>
        <item x="206"/>
        <item x="441"/>
        <item x="763"/>
        <item x="803"/>
        <item x="158"/>
        <item x="291"/>
        <item x="361"/>
        <item x="264"/>
        <item x="576"/>
        <item x="521"/>
        <item x="635"/>
        <item x="427"/>
        <item x="99"/>
        <item x="718"/>
        <item x="93"/>
        <item x="643"/>
        <item x="816"/>
        <item x="662"/>
        <item x="245"/>
        <item x="404"/>
        <item x="274"/>
        <item x="269"/>
        <item x="148"/>
        <item x="754"/>
        <item x="580"/>
        <item x="50"/>
        <item x="67"/>
        <item x="783"/>
        <item x="139"/>
        <item x="183"/>
        <item x="225"/>
        <item x="749"/>
        <item x="717"/>
        <item x="603"/>
        <item x="166"/>
        <item x="342"/>
        <item x="370"/>
        <item x="440"/>
        <item x="19"/>
        <item x="275"/>
        <item x="577"/>
        <item x="314"/>
        <item x="422"/>
        <item x="285"/>
        <item x="801"/>
        <item x="795"/>
        <item x="359"/>
        <item x="200"/>
        <item x="154"/>
        <item x="278"/>
        <item x="34"/>
        <item x="270"/>
        <item x="460"/>
        <item x="646"/>
        <item x="608"/>
        <item x="378"/>
        <item x="432"/>
        <item x="755"/>
        <item x="228"/>
        <item x="457"/>
        <item x="806"/>
        <item x="631"/>
        <item x="802"/>
        <item x="834"/>
        <item x="585"/>
        <item x="497"/>
        <item x="444"/>
        <item x="41"/>
        <item x="190"/>
        <item x="162"/>
        <item x="125"/>
        <item x="455"/>
        <item x="188"/>
        <item x="42"/>
        <item x="365"/>
        <item x="725"/>
        <item x="172"/>
        <item x="338"/>
        <item x="486"/>
        <item x="431"/>
        <item x="815"/>
        <item x="419"/>
        <item x="263"/>
        <item x="324"/>
        <item x="309"/>
        <item x="46"/>
        <item x="348"/>
        <item x="471"/>
        <item x="735"/>
        <item x="541"/>
        <item x="532"/>
        <item x="596"/>
        <item x="785"/>
        <item x="659"/>
        <item x="586"/>
        <item x="784"/>
        <item x="790"/>
        <item x="467"/>
        <item x="605"/>
        <item x="292"/>
        <item x="511"/>
        <item x="411"/>
        <item x="574"/>
        <item x="582"/>
        <item x="548"/>
        <item x="11"/>
        <item x="155"/>
        <item x="561"/>
        <item x="181"/>
        <item x="551"/>
        <item x="777"/>
        <item x="439"/>
        <item x="454"/>
        <item x="386"/>
        <item x="171"/>
        <item x="13"/>
        <item x="674"/>
        <item x="393"/>
        <item x="10"/>
        <item x="323"/>
        <item x="380"/>
        <item x="466"/>
        <item x="708"/>
        <item x="820"/>
        <item x="844"/>
        <item x="525"/>
        <item x="6"/>
        <item x="828"/>
        <item x="846"/>
        <item x="267"/>
        <item x="519"/>
        <item x="434"/>
        <item x="124"/>
        <item x="607"/>
        <item x="128"/>
        <item x="723"/>
        <item x="843"/>
        <item x="271"/>
        <item x="350"/>
        <item x="150"/>
        <item x="101"/>
        <item x="257"/>
        <item x="118"/>
        <item x="130"/>
        <item x="742"/>
        <item x="277"/>
        <item x="435"/>
        <item x="305"/>
        <item x="666"/>
        <item x="811"/>
        <item x="105"/>
        <item x="503"/>
        <item x="480"/>
        <item x="621"/>
        <item x="592"/>
        <item x="508"/>
        <item x="709"/>
        <item x="594"/>
        <item x="436"/>
        <item x="164"/>
        <item x="699"/>
        <item x="255"/>
        <item x="395"/>
        <item x="98"/>
        <item x="283"/>
        <item x="513"/>
        <item x="17"/>
        <item x="137"/>
        <item x="651"/>
        <item x="349"/>
        <item x="248"/>
        <item x="346"/>
        <item x="115"/>
        <item x="266"/>
        <item x="691"/>
        <item x="656"/>
        <item x="116"/>
        <item x="733"/>
        <item x="243"/>
        <item x="824"/>
        <item x="23"/>
        <item x="251"/>
        <item x="83"/>
        <item x="182"/>
        <item x="142"/>
        <item x="320"/>
        <item x="375"/>
        <item x="87"/>
        <item x="311"/>
        <item x="628"/>
        <item x="715"/>
        <item x="94"/>
        <item x="472"/>
        <item x="132"/>
        <item x="633"/>
        <item x="312"/>
        <item x="84"/>
        <item x="447"/>
        <item x="555"/>
        <item x="536"/>
        <item x="756"/>
        <item x="675"/>
        <item x="719"/>
        <item x="403"/>
        <item x="54"/>
        <item x="438"/>
        <item x="453"/>
        <item x="544"/>
        <item x="47"/>
        <item x="722"/>
        <item x="194"/>
        <item x="741"/>
        <item x="185"/>
        <item x="52"/>
        <item x="77"/>
        <item x="254"/>
        <item x="704"/>
        <item x="389"/>
        <item x="487"/>
        <item x="53"/>
        <item x="141"/>
        <item x="522"/>
        <item x="831"/>
        <item x="591"/>
        <item x="613"/>
        <item x="782"/>
        <item x="114"/>
        <item x="165"/>
        <item x="214"/>
        <item x="493"/>
        <item x="290"/>
        <item x="260"/>
        <item x="710"/>
        <item x="732"/>
        <item x="626"/>
        <item x="769"/>
        <item x="673"/>
        <item x="399"/>
        <item x="368"/>
        <item x="92"/>
        <item x="687"/>
        <item x="746"/>
        <item x="565"/>
        <item x="313"/>
        <item x="280"/>
        <item x="520"/>
        <item x="397"/>
        <item x="840"/>
        <item x="400"/>
        <item x="0"/>
        <item x="464"/>
        <item x="737"/>
        <item x="517"/>
        <item x="623"/>
        <item x="698"/>
        <item x="301"/>
        <item x="108"/>
        <item x="371"/>
        <item x="239"/>
        <item x="113"/>
        <item x="81"/>
        <item x="648"/>
        <item x="512"/>
        <item x="74"/>
        <item x="420"/>
        <item x="655"/>
        <item x="168"/>
        <item x="184"/>
        <item x="25"/>
        <item x="110"/>
        <item x="236"/>
        <item x="566"/>
        <item x="414"/>
        <item x="534"/>
        <item x="344"/>
        <item x="28"/>
        <item x="518"/>
        <item x="789"/>
        <item x="240"/>
        <item x="340"/>
        <item x="792"/>
        <item x="191"/>
        <item x="354"/>
        <item x="66"/>
        <item x="374"/>
        <item x="546"/>
        <item x="774"/>
        <item x="415"/>
        <item x="740"/>
        <item x="353"/>
        <item x="318"/>
        <item x="406"/>
        <item x="408"/>
        <item x="567"/>
        <item x="564"/>
        <item x="300"/>
        <item x="614"/>
        <item x="765"/>
        <item x="808"/>
        <item x="330"/>
        <item x="199"/>
        <item x="48"/>
        <item x="750"/>
        <item x="581"/>
        <item x="44"/>
        <item x="639"/>
        <item x="180"/>
        <item x="658"/>
        <item x="791"/>
        <item x="95"/>
        <item x="27"/>
        <item x="442"/>
        <item x="753"/>
        <item x="175"/>
        <item x="409"/>
        <item x="570"/>
        <item x="40"/>
        <item x="58"/>
        <item x="618"/>
        <item x="491"/>
        <item x="32"/>
        <item x="212"/>
        <item x="611"/>
        <item x="9"/>
        <item x="798"/>
        <item x="652"/>
        <item x="355"/>
        <item x="689"/>
        <item x="104"/>
        <item x="144"/>
        <item x="14"/>
        <item x="683"/>
        <item x="595"/>
        <item x="106"/>
        <item x="767"/>
        <item x="392"/>
        <item x="624"/>
        <item x="711"/>
        <item x="712"/>
        <item x="461"/>
        <item x="294"/>
        <item x="823"/>
        <item x="68"/>
        <item x="133"/>
        <item x="557"/>
        <item x="176"/>
        <item x="250"/>
        <item x="610"/>
        <item x="157"/>
        <item x="766"/>
        <item x="752"/>
        <item x="727"/>
        <item x="233"/>
        <item x="669"/>
        <item x="222"/>
        <item x="64"/>
        <item x="249"/>
        <item x="543"/>
        <item x="232"/>
        <item x="356"/>
        <item x="661"/>
        <item x="307"/>
        <item x="244"/>
        <item x="695"/>
        <item x="425"/>
        <item x="421"/>
        <item x="120"/>
        <item x="748"/>
        <item x="583"/>
        <item x="272"/>
        <item x="827"/>
        <item x="835"/>
        <item x="489"/>
        <item x="797"/>
        <item x="357"/>
        <item x="590"/>
        <item x="387"/>
        <item x="830"/>
        <item x="296"/>
        <item x="634"/>
        <item x="579"/>
        <item x="692"/>
        <item x="138"/>
        <item x="826"/>
        <item x="694"/>
        <item x="177"/>
        <item x="745"/>
        <item x="707"/>
        <item x="169"/>
        <item x="495"/>
        <item x="391"/>
        <item x="341"/>
        <item x="747"/>
        <item x="366"/>
        <item x="396"/>
        <item x="799"/>
        <item x="61"/>
        <item x="822"/>
        <item x="773"/>
        <item x="335"/>
        <item x="760"/>
        <item x="456"/>
        <item x="604"/>
        <item x="845"/>
        <item x="584"/>
        <item x="363"/>
        <item x="152"/>
        <item x="688"/>
        <item x="201"/>
        <item x="246"/>
        <item x="523"/>
        <item x="402"/>
        <item x="762"/>
        <item x="496"/>
        <item x="223"/>
        <item x="29"/>
        <item x="4"/>
        <item x="153"/>
        <item x="36"/>
        <item x="539"/>
        <item x="458"/>
        <item x="672"/>
        <item x="170"/>
        <item x="600"/>
        <item x="202"/>
        <item x="331"/>
        <item x="703"/>
        <item x="817"/>
        <item x="485"/>
        <item x="360"/>
        <item x="276"/>
        <item x="714"/>
        <item x="475"/>
        <item x="63"/>
        <item x="401"/>
        <item x="208"/>
        <item x="15"/>
        <item x="231"/>
        <item x="24"/>
        <item x="483"/>
        <item x="123"/>
        <item x="657"/>
        <item x="526"/>
        <item x="381"/>
        <item x="572"/>
        <item x="641"/>
        <item x="654"/>
        <item x="70"/>
        <item x="663"/>
        <item x="713"/>
        <item x="20"/>
        <item x="598"/>
        <item x="530"/>
        <item x="293"/>
        <item x="575"/>
        <item x="325"/>
        <item x="217"/>
        <item x="429"/>
        <item x="299"/>
        <item x="794"/>
        <item x="220"/>
        <item x="21"/>
        <item x="143"/>
        <item x="494"/>
        <item x="547"/>
        <item x="178"/>
        <item x="842"/>
        <item x="297"/>
        <item x="668"/>
        <item x="809"/>
        <item x="630"/>
        <item x="599"/>
        <item x="156"/>
        <item x="627"/>
        <item x="308"/>
        <item x="69"/>
        <item x="405"/>
        <item x="262"/>
        <item x="553"/>
        <item x="203"/>
        <item x="664"/>
        <item x="62"/>
        <item x="506"/>
        <item x="192"/>
        <item x="147"/>
        <item x="384"/>
        <item x="207"/>
        <item x="445"/>
        <item x="562"/>
        <item x="622"/>
        <item x="196"/>
        <item x="738"/>
        <item x="413"/>
        <item x="720"/>
        <item x="5"/>
        <item x="412"/>
        <item x="705"/>
        <item x="377"/>
        <item x="476"/>
        <item x="102"/>
        <item x="281"/>
        <item x="550"/>
        <item x="241"/>
        <item x="151"/>
        <item x="832"/>
        <item x="145"/>
        <item x="339"/>
        <item x="504"/>
        <item x="289"/>
        <item x="18"/>
        <item x="35"/>
        <item x="433"/>
        <item x="55"/>
        <item x="459"/>
        <item x="502"/>
        <item x="89"/>
        <item x="210"/>
        <item x="677"/>
        <item x="428"/>
        <item x="450"/>
        <item x="418"/>
        <item x="724"/>
        <item x="287"/>
        <item x="751"/>
        <item x="529"/>
        <item x="509"/>
        <item x="379"/>
        <item x="761"/>
        <item x="597"/>
        <item x="701"/>
        <item x="197"/>
        <item x="362"/>
        <item x="279"/>
        <item x="726"/>
        <item x="500"/>
        <item x="482"/>
        <item x="8"/>
        <item x="468"/>
        <item x="57"/>
        <item x="85"/>
        <item x="390"/>
        <item x="364"/>
        <item x="75"/>
        <item x="332"/>
        <item x="111"/>
        <item t="default"/>
      </items>
    </pivotField>
    <pivotField showAll="0">
      <items count="4">
        <item x="1"/>
        <item x="0"/>
        <item x="2"/>
        <item t="default"/>
      </items>
    </pivotField>
    <pivotField showAll="0">
      <items count="13">
        <item x="4"/>
        <item x="7"/>
        <item x="10"/>
        <item x="11"/>
        <item x="2"/>
        <item x="5"/>
        <item x="6"/>
        <item x="1"/>
        <item x="3"/>
        <item x="0"/>
        <item x="8"/>
        <item x="9"/>
        <item t="default"/>
      </items>
    </pivotField>
    <pivotField showAll="0"/>
    <pivotField showAll="0">
      <items count="6">
        <item x="1"/>
        <item x="2"/>
        <item x="0"/>
        <item x="3"/>
        <item x="4"/>
        <item t="default"/>
      </items>
    </pivotField>
    <pivotField axis="axisRow" showAll="0" sortType="descending">
      <items count="9">
        <item x="3"/>
        <item x="0"/>
        <item x="6"/>
        <item x="4"/>
        <item x="2"/>
        <item x="1"/>
        <item x="7"/>
        <item x="5"/>
        <item t="default"/>
      </items>
      <autoSortScope>
        <pivotArea dataOnly="0" outline="0" fieldPosition="0">
          <references count="1">
            <reference field="4294967294" count="1" selected="0">
              <x v="0"/>
            </reference>
          </references>
        </pivotArea>
      </autoSortScope>
    </pivotField>
    <pivotField showAll="0"/>
    <pivotField showAll="0">
      <items count="5">
        <item x="0"/>
        <item x="2"/>
        <item x="3"/>
        <item x="1"/>
        <item t="default"/>
      </items>
    </pivotField>
    <pivotField showAll="0"/>
    <pivotField showAll="0"/>
    <pivotField numFmtId="165" showAll="0"/>
    <pivotField numFmtId="9" showAll="0"/>
    <pivotField numFmtId="165" showAll="0"/>
    <pivotField dataField="1" numFmtId="165" showAll="0"/>
    <pivotField numFmtId="165" showAll="0"/>
    <pivotField numFmtId="165" showAll="0"/>
    <pivotField dataField="1" numFmtId="165" showAll="0"/>
    <pivotField numFmtId="166" showAll="0"/>
    <pivotField numFmtId="165" showAll="0"/>
    <pivotField numFmtId="165" showAll="0"/>
    <pivotField showAll="0"/>
    <pivotField showAll="0"/>
    <pivotField showAll="0" defaultSubtotal="0"/>
    <pivotField showAll="0" defaultSubtotal="0"/>
    <pivotField showAll="0" defaultSubtotal="0">
      <items count="5">
        <item x="0"/>
        <item x="1"/>
        <item x="2"/>
        <item x="3"/>
        <item x="4"/>
      </items>
    </pivotField>
  </pivotFields>
  <rowFields count="1">
    <field x="6"/>
  </rowFields>
  <rowItems count="9">
    <i>
      <x v="7"/>
    </i>
    <i>
      <x v="1"/>
    </i>
    <i>
      <x/>
    </i>
    <i>
      <x v="5"/>
    </i>
    <i>
      <x v="3"/>
    </i>
    <i>
      <x v="2"/>
    </i>
    <i>
      <x v="6"/>
    </i>
    <i>
      <x v="4"/>
    </i>
    <i t="grand">
      <x/>
    </i>
  </rowItems>
  <colFields count="1">
    <field x="-2"/>
  </colFields>
  <colItems count="2">
    <i>
      <x/>
    </i>
    <i i="1">
      <x v="1"/>
    </i>
  </colItems>
  <dataFields count="2">
    <dataField name="Sum of Profit" fld="17" baseField="0" baseItem="0" numFmtId="165"/>
    <dataField name="Sum of Revenue" fld="14"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F261327-929A-4980-B6DD-F6E8C33C495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C16" firstHeaderRow="0" firstDataRow="1" firstDataCol="1"/>
  <pivotFields count="26">
    <pivotField showAll="0"/>
    <pivotField numFmtId="164" showAll="0">
      <items count="848">
        <item x="498"/>
        <item x="195"/>
        <item x="16"/>
        <item x="686"/>
        <item x="247"/>
        <item x="416"/>
        <item x="813"/>
        <item x="227"/>
        <item x="796"/>
        <item x="286"/>
        <item x="821"/>
        <item x="261"/>
        <item x="218"/>
        <item x="499"/>
        <item x="514"/>
        <item x="78"/>
        <item x="45"/>
        <item x="97"/>
        <item x="358"/>
        <item x="685"/>
        <item x="452"/>
        <item x="310"/>
        <item x="593"/>
        <item x="807"/>
        <item x="321"/>
        <item x="825"/>
        <item x="578"/>
        <item x="451"/>
        <item x="533"/>
        <item x="637"/>
        <item x="743"/>
        <item x="569"/>
        <item x="73"/>
        <item x="470"/>
        <item x="616"/>
        <item x="268"/>
        <item x="426"/>
        <item x="79"/>
        <item x="22"/>
        <item x="127"/>
        <item x="193"/>
        <item x="462"/>
        <item x="235"/>
        <item x="810"/>
        <item x="479"/>
        <item x="568"/>
        <item x="417"/>
        <item x="601"/>
        <item x="492"/>
        <item x="473"/>
        <item x="606"/>
        <item x="697"/>
        <item x="107"/>
        <item x="49"/>
        <item x="679"/>
        <item x="112"/>
        <item x="186"/>
        <item x="38"/>
        <item x="729"/>
        <item x="347"/>
        <item x="121"/>
        <item x="213"/>
        <item x="527"/>
        <item x="211"/>
        <item x="65"/>
        <item x="372"/>
        <item x="51"/>
        <item x="469"/>
        <item x="537"/>
        <item x="682"/>
        <item x="424"/>
        <item x="367"/>
        <item x="159"/>
        <item x="800"/>
        <item x="841"/>
        <item x="680"/>
        <item x="343"/>
        <item x="96"/>
        <item x="653"/>
        <item x="700"/>
        <item x="814"/>
        <item x="535"/>
        <item x="388"/>
        <item x="238"/>
        <item x="219"/>
        <item x="771"/>
        <item x="642"/>
        <item x="649"/>
        <item x="615"/>
        <item x="507"/>
        <item x="786"/>
        <item x="478"/>
        <item x="326"/>
        <item x="839"/>
        <item x="437"/>
        <item x="780"/>
        <item x="423"/>
        <item x="173"/>
        <item x="560"/>
        <item x="253"/>
        <item x="538"/>
        <item x="736"/>
        <item x="474"/>
        <item x="660"/>
        <item x="764"/>
        <item x="448"/>
        <item x="443"/>
        <item x="836"/>
        <item x="122"/>
        <item x="328"/>
        <item x="226"/>
        <item x="670"/>
        <item x="731"/>
        <item x="382"/>
        <item x="103"/>
        <item x="7"/>
        <item x="265"/>
        <item x="739"/>
        <item x="612"/>
        <item x="629"/>
        <item x="510"/>
        <item x="587"/>
        <item x="757"/>
        <item x="559"/>
        <item x="336"/>
        <item x="556"/>
        <item x="788"/>
        <item x="295"/>
        <item x="665"/>
        <item x="488"/>
        <item x="303"/>
        <item x="793"/>
        <item x="690"/>
        <item x="542"/>
        <item x="140"/>
        <item x="376"/>
        <item x="721"/>
        <item x="481"/>
        <item x="198"/>
        <item x="39"/>
        <item x="174"/>
        <item x="160"/>
        <item x="327"/>
        <item x="734"/>
        <item x="716"/>
        <item x="209"/>
        <item x="373"/>
        <item x="136"/>
        <item x="772"/>
        <item x="259"/>
        <item x="515"/>
        <item x="204"/>
        <item x="86"/>
        <item x="383"/>
        <item x="407"/>
        <item x="609"/>
        <item x="638"/>
        <item x="109"/>
        <item x="56"/>
        <item x="410"/>
        <item x="149"/>
        <item x="650"/>
        <item x="131"/>
        <item x="322"/>
        <item x="334"/>
        <item x="230"/>
        <item x="449"/>
        <item x="804"/>
        <item x="91"/>
        <item x="681"/>
        <item x="237"/>
        <item x="758"/>
        <item x="333"/>
        <item x="617"/>
        <item x="678"/>
        <item x="645"/>
        <item x="625"/>
        <item x="216"/>
        <item x="484"/>
        <item x="298"/>
        <item x="779"/>
        <item x="258"/>
        <item x="37"/>
        <item x="702"/>
        <item x="2"/>
        <item x="306"/>
        <item x="632"/>
        <item x="463"/>
        <item x="31"/>
        <item x="829"/>
        <item x="90"/>
        <item x="563"/>
        <item x="229"/>
        <item x="234"/>
        <item x="12"/>
        <item x="71"/>
        <item x="833"/>
        <item x="221"/>
        <item x="465"/>
        <item x="558"/>
        <item x="549"/>
        <item x="545"/>
        <item x="1"/>
        <item x="72"/>
        <item x="242"/>
        <item x="430"/>
        <item x="352"/>
        <item x="304"/>
        <item x="759"/>
        <item x="205"/>
        <item x="224"/>
        <item x="317"/>
        <item x="43"/>
        <item x="516"/>
        <item x="161"/>
        <item x="446"/>
        <item x="619"/>
        <item x="554"/>
        <item x="302"/>
        <item x="252"/>
        <item x="273"/>
        <item x="82"/>
        <item x="805"/>
        <item x="589"/>
        <item x="671"/>
        <item x="781"/>
        <item x="26"/>
        <item x="818"/>
        <item x="837"/>
        <item x="129"/>
        <item x="315"/>
        <item x="490"/>
        <item x="696"/>
        <item x="728"/>
        <item x="337"/>
        <item x="398"/>
        <item x="501"/>
        <item x="33"/>
        <item x="59"/>
        <item x="684"/>
        <item x="351"/>
        <item x="126"/>
        <item x="163"/>
        <item x="100"/>
        <item x="30"/>
        <item x="394"/>
        <item x="819"/>
        <item x="135"/>
        <item x="775"/>
        <item x="540"/>
        <item x="531"/>
        <item x="288"/>
        <item x="552"/>
        <item x="3"/>
        <item x="573"/>
        <item x="369"/>
        <item x="770"/>
        <item x="215"/>
        <item x="730"/>
        <item x="667"/>
        <item x="602"/>
        <item x="88"/>
        <item x="179"/>
        <item x="119"/>
        <item x="385"/>
        <item x="812"/>
        <item x="505"/>
        <item x="187"/>
        <item x="571"/>
        <item x="528"/>
        <item x="778"/>
        <item x="524"/>
        <item x="282"/>
        <item x="776"/>
        <item x="117"/>
        <item x="838"/>
        <item x="636"/>
        <item x="80"/>
        <item x="647"/>
        <item x="640"/>
        <item x="284"/>
        <item x="588"/>
        <item x="744"/>
        <item x="787"/>
        <item x="134"/>
        <item x="644"/>
        <item x="477"/>
        <item x="76"/>
        <item x="676"/>
        <item x="706"/>
        <item x="693"/>
        <item x="768"/>
        <item x="345"/>
        <item x="319"/>
        <item x="167"/>
        <item x="146"/>
        <item x="60"/>
        <item x="256"/>
        <item x="189"/>
        <item x="329"/>
        <item x="316"/>
        <item x="620"/>
        <item x="206"/>
        <item x="441"/>
        <item x="763"/>
        <item x="803"/>
        <item x="158"/>
        <item x="291"/>
        <item x="361"/>
        <item x="264"/>
        <item x="576"/>
        <item x="521"/>
        <item x="635"/>
        <item x="427"/>
        <item x="99"/>
        <item x="718"/>
        <item x="93"/>
        <item x="643"/>
        <item x="816"/>
        <item x="662"/>
        <item x="245"/>
        <item x="404"/>
        <item x="274"/>
        <item x="269"/>
        <item x="148"/>
        <item x="754"/>
        <item x="580"/>
        <item x="50"/>
        <item x="67"/>
        <item x="783"/>
        <item x="139"/>
        <item x="183"/>
        <item x="225"/>
        <item x="749"/>
        <item x="717"/>
        <item x="603"/>
        <item x="166"/>
        <item x="342"/>
        <item x="370"/>
        <item x="440"/>
        <item x="19"/>
        <item x="275"/>
        <item x="577"/>
        <item x="314"/>
        <item x="422"/>
        <item x="285"/>
        <item x="801"/>
        <item x="795"/>
        <item x="359"/>
        <item x="200"/>
        <item x="154"/>
        <item x="278"/>
        <item x="34"/>
        <item x="270"/>
        <item x="460"/>
        <item x="646"/>
        <item x="608"/>
        <item x="378"/>
        <item x="432"/>
        <item x="755"/>
        <item x="228"/>
        <item x="457"/>
        <item x="806"/>
        <item x="631"/>
        <item x="802"/>
        <item x="834"/>
        <item x="585"/>
        <item x="497"/>
        <item x="444"/>
        <item x="41"/>
        <item x="190"/>
        <item x="162"/>
        <item x="125"/>
        <item x="455"/>
        <item x="188"/>
        <item x="42"/>
        <item x="365"/>
        <item x="725"/>
        <item x="172"/>
        <item x="338"/>
        <item x="486"/>
        <item x="431"/>
        <item x="815"/>
        <item x="419"/>
        <item x="263"/>
        <item x="324"/>
        <item x="309"/>
        <item x="46"/>
        <item x="348"/>
        <item x="471"/>
        <item x="735"/>
        <item x="541"/>
        <item x="532"/>
        <item x="596"/>
        <item x="785"/>
        <item x="659"/>
        <item x="586"/>
        <item x="784"/>
        <item x="790"/>
        <item x="467"/>
        <item x="605"/>
        <item x="292"/>
        <item x="511"/>
        <item x="411"/>
        <item x="574"/>
        <item x="582"/>
        <item x="548"/>
        <item x="11"/>
        <item x="155"/>
        <item x="561"/>
        <item x="181"/>
        <item x="551"/>
        <item x="777"/>
        <item x="439"/>
        <item x="454"/>
        <item x="386"/>
        <item x="171"/>
        <item x="13"/>
        <item x="674"/>
        <item x="393"/>
        <item x="10"/>
        <item x="323"/>
        <item x="380"/>
        <item x="466"/>
        <item x="708"/>
        <item x="820"/>
        <item x="844"/>
        <item x="525"/>
        <item x="6"/>
        <item x="828"/>
        <item x="846"/>
        <item x="267"/>
        <item x="519"/>
        <item x="434"/>
        <item x="124"/>
        <item x="607"/>
        <item x="128"/>
        <item x="723"/>
        <item x="843"/>
        <item x="271"/>
        <item x="350"/>
        <item x="150"/>
        <item x="101"/>
        <item x="257"/>
        <item x="118"/>
        <item x="130"/>
        <item x="742"/>
        <item x="277"/>
        <item x="435"/>
        <item x="305"/>
        <item x="666"/>
        <item x="811"/>
        <item x="105"/>
        <item x="503"/>
        <item x="480"/>
        <item x="621"/>
        <item x="592"/>
        <item x="508"/>
        <item x="709"/>
        <item x="594"/>
        <item x="436"/>
        <item x="164"/>
        <item x="699"/>
        <item x="255"/>
        <item x="395"/>
        <item x="98"/>
        <item x="283"/>
        <item x="513"/>
        <item x="17"/>
        <item x="137"/>
        <item x="651"/>
        <item x="349"/>
        <item x="248"/>
        <item x="346"/>
        <item x="115"/>
        <item x="266"/>
        <item x="691"/>
        <item x="656"/>
        <item x="116"/>
        <item x="733"/>
        <item x="243"/>
        <item x="824"/>
        <item x="23"/>
        <item x="251"/>
        <item x="83"/>
        <item x="182"/>
        <item x="142"/>
        <item x="320"/>
        <item x="375"/>
        <item x="87"/>
        <item x="311"/>
        <item x="628"/>
        <item x="715"/>
        <item x="94"/>
        <item x="472"/>
        <item x="132"/>
        <item x="633"/>
        <item x="312"/>
        <item x="84"/>
        <item x="447"/>
        <item x="555"/>
        <item x="536"/>
        <item x="756"/>
        <item x="675"/>
        <item x="719"/>
        <item x="403"/>
        <item x="54"/>
        <item x="438"/>
        <item x="453"/>
        <item x="544"/>
        <item x="47"/>
        <item x="722"/>
        <item x="194"/>
        <item x="741"/>
        <item x="185"/>
        <item x="52"/>
        <item x="77"/>
        <item x="254"/>
        <item x="704"/>
        <item x="389"/>
        <item x="487"/>
        <item x="53"/>
        <item x="141"/>
        <item x="522"/>
        <item x="831"/>
        <item x="591"/>
        <item x="613"/>
        <item x="782"/>
        <item x="114"/>
        <item x="165"/>
        <item x="214"/>
        <item x="493"/>
        <item x="290"/>
        <item x="260"/>
        <item x="710"/>
        <item x="732"/>
        <item x="626"/>
        <item x="769"/>
        <item x="673"/>
        <item x="399"/>
        <item x="368"/>
        <item x="92"/>
        <item x="687"/>
        <item x="746"/>
        <item x="565"/>
        <item x="313"/>
        <item x="280"/>
        <item x="520"/>
        <item x="397"/>
        <item x="840"/>
        <item x="400"/>
        <item x="0"/>
        <item x="464"/>
        <item x="737"/>
        <item x="517"/>
        <item x="623"/>
        <item x="698"/>
        <item x="301"/>
        <item x="108"/>
        <item x="371"/>
        <item x="239"/>
        <item x="113"/>
        <item x="81"/>
        <item x="648"/>
        <item x="512"/>
        <item x="74"/>
        <item x="420"/>
        <item x="655"/>
        <item x="168"/>
        <item x="184"/>
        <item x="25"/>
        <item x="110"/>
        <item x="236"/>
        <item x="566"/>
        <item x="414"/>
        <item x="534"/>
        <item x="344"/>
        <item x="28"/>
        <item x="518"/>
        <item x="789"/>
        <item x="240"/>
        <item x="340"/>
        <item x="792"/>
        <item x="191"/>
        <item x="354"/>
        <item x="66"/>
        <item x="374"/>
        <item x="546"/>
        <item x="774"/>
        <item x="415"/>
        <item x="740"/>
        <item x="353"/>
        <item x="318"/>
        <item x="406"/>
        <item x="408"/>
        <item x="567"/>
        <item x="564"/>
        <item x="300"/>
        <item x="614"/>
        <item x="765"/>
        <item x="808"/>
        <item x="330"/>
        <item x="199"/>
        <item x="48"/>
        <item x="750"/>
        <item x="581"/>
        <item x="44"/>
        <item x="639"/>
        <item x="180"/>
        <item x="658"/>
        <item x="791"/>
        <item x="95"/>
        <item x="27"/>
        <item x="442"/>
        <item x="753"/>
        <item x="175"/>
        <item x="409"/>
        <item x="570"/>
        <item x="40"/>
        <item x="58"/>
        <item x="618"/>
        <item x="491"/>
        <item x="32"/>
        <item x="212"/>
        <item x="611"/>
        <item x="9"/>
        <item x="798"/>
        <item x="652"/>
        <item x="355"/>
        <item x="689"/>
        <item x="104"/>
        <item x="144"/>
        <item x="14"/>
        <item x="683"/>
        <item x="595"/>
        <item x="106"/>
        <item x="767"/>
        <item x="392"/>
        <item x="624"/>
        <item x="711"/>
        <item x="712"/>
        <item x="461"/>
        <item x="294"/>
        <item x="823"/>
        <item x="68"/>
        <item x="133"/>
        <item x="557"/>
        <item x="176"/>
        <item x="250"/>
        <item x="610"/>
        <item x="157"/>
        <item x="766"/>
        <item x="752"/>
        <item x="727"/>
        <item x="233"/>
        <item x="669"/>
        <item x="222"/>
        <item x="64"/>
        <item x="249"/>
        <item x="543"/>
        <item x="232"/>
        <item x="356"/>
        <item x="661"/>
        <item x="307"/>
        <item x="244"/>
        <item x="695"/>
        <item x="425"/>
        <item x="421"/>
        <item x="120"/>
        <item x="748"/>
        <item x="583"/>
        <item x="272"/>
        <item x="827"/>
        <item x="835"/>
        <item x="489"/>
        <item x="797"/>
        <item x="357"/>
        <item x="590"/>
        <item x="387"/>
        <item x="830"/>
        <item x="296"/>
        <item x="634"/>
        <item x="579"/>
        <item x="692"/>
        <item x="138"/>
        <item x="826"/>
        <item x="694"/>
        <item x="177"/>
        <item x="745"/>
        <item x="707"/>
        <item x="169"/>
        <item x="495"/>
        <item x="391"/>
        <item x="341"/>
        <item x="747"/>
        <item x="366"/>
        <item x="396"/>
        <item x="799"/>
        <item x="61"/>
        <item x="822"/>
        <item x="773"/>
        <item x="335"/>
        <item x="760"/>
        <item x="456"/>
        <item x="604"/>
        <item x="845"/>
        <item x="584"/>
        <item x="363"/>
        <item x="152"/>
        <item x="688"/>
        <item x="201"/>
        <item x="246"/>
        <item x="523"/>
        <item x="402"/>
        <item x="762"/>
        <item x="496"/>
        <item x="223"/>
        <item x="29"/>
        <item x="4"/>
        <item x="153"/>
        <item x="36"/>
        <item x="539"/>
        <item x="458"/>
        <item x="672"/>
        <item x="170"/>
        <item x="600"/>
        <item x="202"/>
        <item x="331"/>
        <item x="703"/>
        <item x="817"/>
        <item x="485"/>
        <item x="360"/>
        <item x="276"/>
        <item x="714"/>
        <item x="475"/>
        <item x="63"/>
        <item x="401"/>
        <item x="208"/>
        <item x="15"/>
        <item x="231"/>
        <item x="24"/>
        <item x="483"/>
        <item x="123"/>
        <item x="657"/>
        <item x="526"/>
        <item x="381"/>
        <item x="572"/>
        <item x="641"/>
        <item x="654"/>
        <item x="70"/>
        <item x="663"/>
        <item x="713"/>
        <item x="20"/>
        <item x="598"/>
        <item x="530"/>
        <item x="293"/>
        <item x="575"/>
        <item x="325"/>
        <item x="217"/>
        <item x="429"/>
        <item x="299"/>
        <item x="794"/>
        <item x="220"/>
        <item x="21"/>
        <item x="143"/>
        <item x="494"/>
        <item x="547"/>
        <item x="178"/>
        <item x="842"/>
        <item x="297"/>
        <item x="668"/>
        <item x="809"/>
        <item x="630"/>
        <item x="599"/>
        <item x="156"/>
        <item x="627"/>
        <item x="308"/>
        <item x="69"/>
        <item x="405"/>
        <item x="262"/>
        <item x="553"/>
        <item x="203"/>
        <item x="664"/>
        <item x="62"/>
        <item x="506"/>
        <item x="192"/>
        <item x="147"/>
        <item x="384"/>
        <item x="207"/>
        <item x="445"/>
        <item x="562"/>
        <item x="622"/>
        <item x="196"/>
        <item x="738"/>
        <item x="413"/>
        <item x="720"/>
        <item x="5"/>
        <item x="412"/>
        <item x="705"/>
        <item x="377"/>
        <item x="476"/>
        <item x="102"/>
        <item x="281"/>
        <item x="550"/>
        <item x="241"/>
        <item x="151"/>
        <item x="832"/>
        <item x="145"/>
        <item x="339"/>
        <item x="504"/>
        <item x="289"/>
        <item x="18"/>
        <item x="35"/>
        <item x="433"/>
        <item x="55"/>
        <item x="459"/>
        <item x="502"/>
        <item x="89"/>
        <item x="210"/>
        <item x="677"/>
        <item x="428"/>
        <item x="450"/>
        <item x="418"/>
        <item x="724"/>
        <item x="287"/>
        <item x="751"/>
        <item x="529"/>
        <item x="509"/>
        <item x="379"/>
        <item x="761"/>
        <item x="597"/>
        <item x="701"/>
        <item x="197"/>
        <item x="362"/>
        <item x="279"/>
        <item x="726"/>
        <item x="500"/>
        <item x="482"/>
        <item x="8"/>
        <item x="468"/>
        <item x="57"/>
        <item x="85"/>
        <item x="390"/>
        <item x="364"/>
        <item x="75"/>
        <item x="332"/>
        <item x="111"/>
        <item t="default"/>
      </items>
    </pivotField>
    <pivotField showAll="0">
      <items count="4">
        <item x="1"/>
        <item x="0"/>
        <item x="2"/>
        <item t="default"/>
      </items>
    </pivotField>
    <pivotField showAll="0">
      <items count="13">
        <item x="4"/>
        <item x="7"/>
        <item x="10"/>
        <item x="11"/>
        <item x="2"/>
        <item x="5"/>
        <item x="6"/>
        <item x="1"/>
        <item x="3"/>
        <item x="0"/>
        <item x="8"/>
        <item x="9"/>
        <item t="default"/>
      </items>
    </pivotField>
    <pivotField showAll="0"/>
    <pivotField showAll="0">
      <items count="6">
        <item x="1"/>
        <item x="2"/>
        <item x="0"/>
        <item x="3"/>
        <item x="4"/>
        <item t="default"/>
      </items>
    </pivotField>
    <pivotField showAll="0">
      <items count="9">
        <item x="3"/>
        <item x="0"/>
        <item x="6"/>
        <item x="4"/>
        <item x="2"/>
        <item x="1"/>
        <item x="7"/>
        <item x="5"/>
        <item t="default"/>
      </items>
    </pivotField>
    <pivotField showAll="0"/>
    <pivotField showAll="0">
      <items count="5">
        <item x="0"/>
        <item x="2"/>
        <item x="3"/>
        <item x="1"/>
        <item t="default"/>
      </items>
    </pivotField>
    <pivotField showAll="0"/>
    <pivotField showAll="0"/>
    <pivotField numFmtId="165" showAll="0"/>
    <pivotField numFmtId="9" showAll="0"/>
    <pivotField numFmtId="165" showAll="0"/>
    <pivotField dataField="1" numFmtId="165" showAll="0"/>
    <pivotField numFmtId="165" showAll="0"/>
    <pivotField numFmtId="165" showAll="0"/>
    <pivotField dataField="1" numFmtId="165" showAll="0"/>
    <pivotField numFmtId="166" showAll="0"/>
    <pivotField numFmtId="165" showAll="0"/>
    <pivotField numFmtId="165"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2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Revenue" fld="14" baseField="0" baseItem="0" numFmtId="165"/>
    <dataField name="Sum of Profit" fld="17" baseField="0" baseItem="0" numFmtId="165"/>
  </dataFields>
  <chartFormats count="4">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D9FF8FE-7417-434E-9045-EC9E29458580}"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90:C100" firstHeaderRow="0" firstDataRow="1" firstDataCol="1"/>
  <pivotFields count="26">
    <pivotField showAll="0"/>
    <pivotField numFmtId="164" showAll="0">
      <items count="848">
        <item x="498"/>
        <item x="195"/>
        <item x="16"/>
        <item x="686"/>
        <item x="247"/>
        <item x="416"/>
        <item x="813"/>
        <item x="227"/>
        <item x="796"/>
        <item x="286"/>
        <item x="821"/>
        <item x="261"/>
        <item x="218"/>
        <item x="499"/>
        <item x="514"/>
        <item x="78"/>
        <item x="45"/>
        <item x="97"/>
        <item x="358"/>
        <item x="685"/>
        <item x="452"/>
        <item x="310"/>
        <item x="593"/>
        <item x="807"/>
        <item x="321"/>
        <item x="825"/>
        <item x="578"/>
        <item x="451"/>
        <item x="533"/>
        <item x="637"/>
        <item x="743"/>
        <item x="569"/>
        <item x="73"/>
        <item x="470"/>
        <item x="616"/>
        <item x="268"/>
        <item x="426"/>
        <item x="79"/>
        <item x="22"/>
        <item x="127"/>
        <item x="193"/>
        <item x="462"/>
        <item x="235"/>
        <item x="810"/>
        <item x="479"/>
        <item x="568"/>
        <item x="417"/>
        <item x="601"/>
        <item x="492"/>
        <item x="473"/>
        <item x="606"/>
        <item x="697"/>
        <item x="107"/>
        <item x="49"/>
        <item x="679"/>
        <item x="112"/>
        <item x="186"/>
        <item x="38"/>
        <item x="729"/>
        <item x="347"/>
        <item x="121"/>
        <item x="213"/>
        <item x="527"/>
        <item x="211"/>
        <item x="65"/>
        <item x="372"/>
        <item x="51"/>
        <item x="469"/>
        <item x="537"/>
        <item x="682"/>
        <item x="424"/>
        <item x="367"/>
        <item x="159"/>
        <item x="800"/>
        <item x="841"/>
        <item x="680"/>
        <item x="343"/>
        <item x="96"/>
        <item x="653"/>
        <item x="700"/>
        <item x="814"/>
        <item x="535"/>
        <item x="388"/>
        <item x="238"/>
        <item x="219"/>
        <item x="771"/>
        <item x="642"/>
        <item x="649"/>
        <item x="615"/>
        <item x="507"/>
        <item x="786"/>
        <item x="478"/>
        <item x="326"/>
        <item x="839"/>
        <item x="437"/>
        <item x="780"/>
        <item x="423"/>
        <item x="173"/>
        <item x="560"/>
        <item x="253"/>
        <item x="538"/>
        <item x="736"/>
        <item x="474"/>
        <item x="660"/>
        <item x="764"/>
        <item x="448"/>
        <item x="443"/>
        <item x="836"/>
        <item x="122"/>
        <item x="328"/>
        <item x="226"/>
        <item x="670"/>
        <item x="731"/>
        <item x="382"/>
        <item x="103"/>
        <item x="7"/>
        <item x="265"/>
        <item x="739"/>
        <item x="612"/>
        <item x="629"/>
        <item x="510"/>
        <item x="587"/>
        <item x="757"/>
        <item x="559"/>
        <item x="336"/>
        <item x="556"/>
        <item x="788"/>
        <item x="295"/>
        <item x="665"/>
        <item x="488"/>
        <item x="303"/>
        <item x="793"/>
        <item x="690"/>
        <item x="542"/>
        <item x="140"/>
        <item x="376"/>
        <item x="721"/>
        <item x="481"/>
        <item x="198"/>
        <item x="39"/>
        <item x="174"/>
        <item x="160"/>
        <item x="327"/>
        <item x="734"/>
        <item x="716"/>
        <item x="209"/>
        <item x="373"/>
        <item x="136"/>
        <item x="772"/>
        <item x="259"/>
        <item x="515"/>
        <item x="204"/>
        <item x="86"/>
        <item x="383"/>
        <item x="407"/>
        <item x="609"/>
        <item x="638"/>
        <item x="109"/>
        <item x="56"/>
        <item x="410"/>
        <item x="149"/>
        <item x="650"/>
        <item x="131"/>
        <item x="322"/>
        <item x="334"/>
        <item x="230"/>
        <item x="449"/>
        <item x="804"/>
        <item x="91"/>
        <item x="681"/>
        <item x="237"/>
        <item x="758"/>
        <item x="333"/>
        <item x="617"/>
        <item x="678"/>
        <item x="645"/>
        <item x="625"/>
        <item x="216"/>
        <item x="484"/>
        <item x="298"/>
        <item x="779"/>
        <item x="258"/>
        <item x="37"/>
        <item x="702"/>
        <item x="2"/>
        <item x="306"/>
        <item x="632"/>
        <item x="463"/>
        <item x="31"/>
        <item x="829"/>
        <item x="90"/>
        <item x="563"/>
        <item x="229"/>
        <item x="234"/>
        <item x="12"/>
        <item x="71"/>
        <item x="833"/>
        <item x="221"/>
        <item x="465"/>
        <item x="558"/>
        <item x="549"/>
        <item x="545"/>
        <item x="1"/>
        <item x="72"/>
        <item x="242"/>
        <item x="430"/>
        <item x="352"/>
        <item x="304"/>
        <item x="759"/>
        <item x="205"/>
        <item x="224"/>
        <item x="317"/>
        <item x="43"/>
        <item x="516"/>
        <item x="161"/>
        <item x="446"/>
        <item x="619"/>
        <item x="554"/>
        <item x="302"/>
        <item x="252"/>
        <item x="273"/>
        <item x="82"/>
        <item x="805"/>
        <item x="589"/>
        <item x="671"/>
        <item x="781"/>
        <item x="26"/>
        <item x="818"/>
        <item x="837"/>
        <item x="129"/>
        <item x="315"/>
        <item x="490"/>
        <item x="696"/>
        <item x="728"/>
        <item x="337"/>
        <item x="398"/>
        <item x="501"/>
        <item x="33"/>
        <item x="59"/>
        <item x="684"/>
        <item x="351"/>
        <item x="126"/>
        <item x="163"/>
        <item x="100"/>
        <item x="30"/>
        <item x="394"/>
        <item x="819"/>
        <item x="135"/>
        <item x="775"/>
        <item x="540"/>
        <item x="531"/>
        <item x="288"/>
        <item x="552"/>
        <item x="3"/>
        <item x="573"/>
        <item x="369"/>
        <item x="770"/>
        <item x="215"/>
        <item x="730"/>
        <item x="667"/>
        <item x="602"/>
        <item x="88"/>
        <item x="179"/>
        <item x="119"/>
        <item x="385"/>
        <item x="812"/>
        <item x="505"/>
        <item x="187"/>
        <item x="571"/>
        <item x="528"/>
        <item x="778"/>
        <item x="524"/>
        <item x="282"/>
        <item x="776"/>
        <item x="117"/>
        <item x="838"/>
        <item x="636"/>
        <item x="80"/>
        <item x="647"/>
        <item x="640"/>
        <item x="284"/>
        <item x="588"/>
        <item x="744"/>
        <item x="787"/>
        <item x="134"/>
        <item x="644"/>
        <item x="477"/>
        <item x="76"/>
        <item x="676"/>
        <item x="706"/>
        <item x="693"/>
        <item x="768"/>
        <item x="345"/>
        <item x="319"/>
        <item x="167"/>
        <item x="146"/>
        <item x="60"/>
        <item x="256"/>
        <item x="189"/>
        <item x="329"/>
        <item x="316"/>
        <item x="620"/>
        <item x="206"/>
        <item x="441"/>
        <item x="763"/>
        <item x="803"/>
        <item x="158"/>
        <item x="291"/>
        <item x="361"/>
        <item x="264"/>
        <item x="576"/>
        <item x="521"/>
        <item x="635"/>
        <item x="427"/>
        <item x="99"/>
        <item x="718"/>
        <item x="93"/>
        <item x="643"/>
        <item x="816"/>
        <item x="662"/>
        <item x="245"/>
        <item x="404"/>
        <item x="274"/>
        <item x="269"/>
        <item x="148"/>
        <item x="754"/>
        <item x="580"/>
        <item x="50"/>
        <item x="67"/>
        <item x="783"/>
        <item x="139"/>
        <item x="183"/>
        <item x="225"/>
        <item x="749"/>
        <item x="717"/>
        <item x="603"/>
        <item x="166"/>
        <item x="342"/>
        <item x="370"/>
        <item x="440"/>
        <item x="19"/>
        <item x="275"/>
        <item x="577"/>
        <item x="314"/>
        <item x="422"/>
        <item x="285"/>
        <item x="801"/>
        <item x="795"/>
        <item x="359"/>
        <item x="200"/>
        <item x="154"/>
        <item x="278"/>
        <item x="34"/>
        <item x="270"/>
        <item x="460"/>
        <item x="646"/>
        <item x="608"/>
        <item x="378"/>
        <item x="432"/>
        <item x="755"/>
        <item x="228"/>
        <item x="457"/>
        <item x="806"/>
        <item x="631"/>
        <item x="802"/>
        <item x="834"/>
        <item x="585"/>
        <item x="497"/>
        <item x="444"/>
        <item x="41"/>
        <item x="190"/>
        <item x="162"/>
        <item x="125"/>
        <item x="455"/>
        <item x="188"/>
        <item x="42"/>
        <item x="365"/>
        <item x="725"/>
        <item x="172"/>
        <item x="338"/>
        <item x="486"/>
        <item x="431"/>
        <item x="815"/>
        <item x="419"/>
        <item x="263"/>
        <item x="324"/>
        <item x="309"/>
        <item x="46"/>
        <item x="348"/>
        <item x="471"/>
        <item x="735"/>
        <item x="541"/>
        <item x="532"/>
        <item x="596"/>
        <item x="785"/>
        <item x="659"/>
        <item x="586"/>
        <item x="784"/>
        <item x="790"/>
        <item x="467"/>
        <item x="605"/>
        <item x="292"/>
        <item x="511"/>
        <item x="411"/>
        <item x="574"/>
        <item x="582"/>
        <item x="548"/>
        <item x="11"/>
        <item x="155"/>
        <item x="561"/>
        <item x="181"/>
        <item x="551"/>
        <item x="777"/>
        <item x="439"/>
        <item x="454"/>
        <item x="386"/>
        <item x="171"/>
        <item x="13"/>
        <item x="674"/>
        <item x="393"/>
        <item x="10"/>
        <item x="323"/>
        <item x="380"/>
        <item x="466"/>
        <item x="708"/>
        <item x="820"/>
        <item x="844"/>
        <item x="525"/>
        <item x="6"/>
        <item x="828"/>
        <item x="846"/>
        <item x="267"/>
        <item x="519"/>
        <item x="434"/>
        <item x="124"/>
        <item x="607"/>
        <item x="128"/>
        <item x="723"/>
        <item x="843"/>
        <item x="271"/>
        <item x="350"/>
        <item x="150"/>
        <item x="101"/>
        <item x="257"/>
        <item x="118"/>
        <item x="130"/>
        <item x="742"/>
        <item x="277"/>
        <item x="435"/>
        <item x="305"/>
        <item x="666"/>
        <item x="811"/>
        <item x="105"/>
        <item x="503"/>
        <item x="480"/>
        <item x="621"/>
        <item x="592"/>
        <item x="508"/>
        <item x="709"/>
        <item x="594"/>
        <item x="436"/>
        <item x="164"/>
        <item x="699"/>
        <item x="255"/>
        <item x="395"/>
        <item x="98"/>
        <item x="283"/>
        <item x="513"/>
        <item x="17"/>
        <item x="137"/>
        <item x="651"/>
        <item x="349"/>
        <item x="248"/>
        <item x="346"/>
        <item x="115"/>
        <item x="266"/>
        <item x="691"/>
        <item x="656"/>
        <item x="116"/>
        <item x="733"/>
        <item x="243"/>
        <item x="824"/>
        <item x="23"/>
        <item x="251"/>
        <item x="83"/>
        <item x="182"/>
        <item x="142"/>
        <item x="320"/>
        <item x="375"/>
        <item x="87"/>
        <item x="311"/>
        <item x="628"/>
        <item x="715"/>
        <item x="94"/>
        <item x="472"/>
        <item x="132"/>
        <item x="633"/>
        <item x="312"/>
        <item x="84"/>
        <item x="447"/>
        <item x="555"/>
        <item x="536"/>
        <item x="756"/>
        <item x="675"/>
        <item x="719"/>
        <item x="403"/>
        <item x="54"/>
        <item x="438"/>
        <item x="453"/>
        <item x="544"/>
        <item x="47"/>
        <item x="722"/>
        <item x="194"/>
        <item x="741"/>
        <item x="185"/>
        <item x="52"/>
        <item x="77"/>
        <item x="254"/>
        <item x="704"/>
        <item x="389"/>
        <item x="487"/>
        <item x="53"/>
        <item x="141"/>
        <item x="522"/>
        <item x="831"/>
        <item x="591"/>
        <item x="613"/>
        <item x="782"/>
        <item x="114"/>
        <item x="165"/>
        <item x="214"/>
        <item x="493"/>
        <item x="290"/>
        <item x="260"/>
        <item x="710"/>
        <item x="732"/>
        <item x="626"/>
        <item x="769"/>
        <item x="673"/>
        <item x="399"/>
        <item x="368"/>
        <item x="92"/>
        <item x="687"/>
        <item x="746"/>
        <item x="565"/>
        <item x="313"/>
        <item x="280"/>
        <item x="520"/>
        <item x="397"/>
        <item x="840"/>
        <item x="400"/>
        <item x="0"/>
        <item x="464"/>
        <item x="737"/>
        <item x="517"/>
        <item x="623"/>
        <item x="698"/>
        <item x="301"/>
        <item x="108"/>
        <item x="371"/>
        <item x="239"/>
        <item x="113"/>
        <item x="81"/>
        <item x="648"/>
        <item x="512"/>
        <item x="74"/>
        <item x="420"/>
        <item x="655"/>
        <item x="168"/>
        <item x="184"/>
        <item x="25"/>
        <item x="110"/>
        <item x="236"/>
        <item x="566"/>
        <item x="414"/>
        <item x="534"/>
        <item x="344"/>
        <item x="28"/>
        <item x="518"/>
        <item x="789"/>
        <item x="240"/>
        <item x="340"/>
        <item x="792"/>
        <item x="191"/>
        <item x="354"/>
        <item x="66"/>
        <item x="374"/>
        <item x="546"/>
        <item x="774"/>
        <item x="415"/>
        <item x="740"/>
        <item x="353"/>
        <item x="318"/>
        <item x="406"/>
        <item x="408"/>
        <item x="567"/>
        <item x="564"/>
        <item x="300"/>
        <item x="614"/>
        <item x="765"/>
        <item x="808"/>
        <item x="330"/>
        <item x="199"/>
        <item x="48"/>
        <item x="750"/>
        <item x="581"/>
        <item x="44"/>
        <item x="639"/>
        <item x="180"/>
        <item x="658"/>
        <item x="791"/>
        <item x="95"/>
        <item x="27"/>
        <item x="442"/>
        <item x="753"/>
        <item x="175"/>
        <item x="409"/>
        <item x="570"/>
        <item x="40"/>
        <item x="58"/>
        <item x="618"/>
        <item x="491"/>
        <item x="32"/>
        <item x="212"/>
        <item x="611"/>
        <item x="9"/>
        <item x="798"/>
        <item x="652"/>
        <item x="355"/>
        <item x="689"/>
        <item x="104"/>
        <item x="144"/>
        <item x="14"/>
        <item x="683"/>
        <item x="595"/>
        <item x="106"/>
        <item x="767"/>
        <item x="392"/>
        <item x="624"/>
        <item x="711"/>
        <item x="712"/>
        <item x="461"/>
        <item x="294"/>
        <item x="823"/>
        <item x="68"/>
        <item x="133"/>
        <item x="557"/>
        <item x="176"/>
        <item x="250"/>
        <item x="610"/>
        <item x="157"/>
        <item x="766"/>
        <item x="752"/>
        <item x="727"/>
        <item x="233"/>
        <item x="669"/>
        <item x="222"/>
        <item x="64"/>
        <item x="249"/>
        <item x="543"/>
        <item x="232"/>
        <item x="356"/>
        <item x="661"/>
        <item x="307"/>
        <item x="244"/>
        <item x="695"/>
        <item x="425"/>
        <item x="421"/>
        <item x="120"/>
        <item x="748"/>
        <item x="583"/>
        <item x="272"/>
        <item x="827"/>
        <item x="835"/>
        <item x="489"/>
        <item x="797"/>
        <item x="357"/>
        <item x="590"/>
        <item x="387"/>
        <item x="830"/>
        <item x="296"/>
        <item x="634"/>
        <item x="579"/>
        <item x="692"/>
        <item x="138"/>
        <item x="826"/>
        <item x="694"/>
        <item x="177"/>
        <item x="745"/>
        <item x="707"/>
        <item x="169"/>
        <item x="495"/>
        <item x="391"/>
        <item x="341"/>
        <item x="747"/>
        <item x="366"/>
        <item x="396"/>
        <item x="799"/>
        <item x="61"/>
        <item x="822"/>
        <item x="773"/>
        <item x="335"/>
        <item x="760"/>
        <item x="456"/>
        <item x="604"/>
        <item x="845"/>
        <item x="584"/>
        <item x="363"/>
        <item x="152"/>
        <item x="688"/>
        <item x="201"/>
        <item x="246"/>
        <item x="523"/>
        <item x="402"/>
        <item x="762"/>
        <item x="496"/>
        <item x="223"/>
        <item x="29"/>
        <item x="4"/>
        <item x="153"/>
        <item x="36"/>
        <item x="539"/>
        <item x="458"/>
        <item x="672"/>
        <item x="170"/>
        <item x="600"/>
        <item x="202"/>
        <item x="331"/>
        <item x="703"/>
        <item x="817"/>
        <item x="485"/>
        <item x="360"/>
        <item x="276"/>
        <item x="714"/>
        <item x="475"/>
        <item x="63"/>
        <item x="401"/>
        <item x="208"/>
        <item x="15"/>
        <item x="231"/>
        <item x="24"/>
        <item x="483"/>
        <item x="123"/>
        <item x="657"/>
        <item x="526"/>
        <item x="381"/>
        <item x="572"/>
        <item x="641"/>
        <item x="654"/>
        <item x="70"/>
        <item x="663"/>
        <item x="713"/>
        <item x="20"/>
        <item x="598"/>
        <item x="530"/>
        <item x="293"/>
        <item x="575"/>
        <item x="325"/>
        <item x="217"/>
        <item x="429"/>
        <item x="299"/>
        <item x="794"/>
        <item x="220"/>
        <item x="21"/>
        <item x="143"/>
        <item x="494"/>
        <item x="547"/>
        <item x="178"/>
        <item x="842"/>
        <item x="297"/>
        <item x="668"/>
        <item x="809"/>
        <item x="630"/>
        <item x="599"/>
        <item x="156"/>
        <item x="627"/>
        <item x="308"/>
        <item x="69"/>
        <item x="405"/>
        <item x="262"/>
        <item x="553"/>
        <item x="203"/>
        <item x="664"/>
        <item x="62"/>
        <item x="506"/>
        <item x="192"/>
        <item x="147"/>
        <item x="384"/>
        <item x="207"/>
        <item x="445"/>
        <item x="562"/>
        <item x="622"/>
        <item x="196"/>
        <item x="738"/>
        <item x="413"/>
        <item x="720"/>
        <item x="5"/>
        <item x="412"/>
        <item x="705"/>
        <item x="377"/>
        <item x="476"/>
        <item x="102"/>
        <item x="281"/>
        <item x="550"/>
        <item x="241"/>
        <item x="151"/>
        <item x="832"/>
        <item x="145"/>
        <item x="339"/>
        <item x="504"/>
        <item x="289"/>
        <item x="18"/>
        <item x="35"/>
        <item x="433"/>
        <item x="55"/>
        <item x="459"/>
        <item x="502"/>
        <item x="89"/>
        <item x="210"/>
        <item x="677"/>
        <item x="428"/>
        <item x="450"/>
        <item x="418"/>
        <item x="724"/>
        <item x="287"/>
        <item x="751"/>
        <item x="529"/>
        <item x="509"/>
        <item x="379"/>
        <item x="761"/>
        <item x="597"/>
        <item x="701"/>
        <item x="197"/>
        <item x="362"/>
        <item x="279"/>
        <item x="726"/>
        <item x="500"/>
        <item x="482"/>
        <item x="8"/>
        <item x="468"/>
        <item x="57"/>
        <item x="85"/>
        <item x="390"/>
        <item x="364"/>
        <item x="75"/>
        <item x="332"/>
        <item x="111"/>
        <item t="default"/>
      </items>
    </pivotField>
    <pivotField showAll="0">
      <items count="4">
        <item x="1"/>
        <item x="0"/>
        <item x="2"/>
        <item t="default"/>
      </items>
    </pivotField>
    <pivotField showAll="0">
      <items count="13">
        <item x="4"/>
        <item x="7"/>
        <item x="10"/>
        <item x="11"/>
        <item x="2"/>
        <item x="5"/>
        <item x="6"/>
        <item x="1"/>
        <item x="3"/>
        <item x="0"/>
        <item x="8"/>
        <item x="9"/>
        <item t="default"/>
      </items>
    </pivotField>
    <pivotField showAll="0"/>
    <pivotField showAll="0">
      <items count="6">
        <item x="1"/>
        <item x="2"/>
        <item x="0"/>
        <item x="3"/>
        <item x="4"/>
        <item t="default"/>
      </items>
    </pivotField>
    <pivotField showAll="0">
      <items count="9">
        <item x="3"/>
        <item x="0"/>
        <item x="6"/>
        <item x="4"/>
        <item x="2"/>
        <item x="1"/>
        <item x="7"/>
        <item x="5"/>
        <item t="default"/>
      </items>
    </pivotField>
    <pivotField showAll="0"/>
    <pivotField showAll="0">
      <items count="5">
        <item x="0"/>
        <item x="2"/>
        <item x="3"/>
        <item x="1"/>
        <item t="default"/>
      </items>
    </pivotField>
    <pivotField axis="axisRow" showAll="0" sortType="descending">
      <items count="10">
        <item x="3"/>
        <item x="2"/>
        <item x="4"/>
        <item x="1"/>
        <item x="8"/>
        <item x="0"/>
        <item x="6"/>
        <item x="5"/>
        <item x="7"/>
        <item t="default"/>
      </items>
      <autoSortScope>
        <pivotArea dataOnly="0" outline="0" fieldPosition="0">
          <references count="1">
            <reference field="4294967294" count="1" selected="0">
              <x v="0"/>
            </reference>
          </references>
        </pivotArea>
      </autoSortScope>
    </pivotField>
    <pivotField showAll="0"/>
    <pivotField numFmtId="165" showAll="0"/>
    <pivotField numFmtId="9" showAll="0"/>
    <pivotField numFmtId="165" showAll="0"/>
    <pivotField dataField="1" numFmtId="165" showAll="0">
      <items count="1801">
        <item x="1403"/>
        <item x="831"/>
        <item x="1620"/>
        <item x="917"/>
        <item x="1326"/>
        <item x="12"/>
        <item x="236"/>
        <item x="1493"/>
        <item x="1362"/>
        <item x="441"/>
        <item x="298"/>
        <item x="1755"/>
        <item x="244"/>
        <item x="1034"/>
        <item x="1709"/>
        <item x="1422"/>
        <item x="616"/>
        <item x="458"/>
        <item x="811"/>
        <item x="597"/>
        <item x="305"/>
        <item x="52"/>
        <item x="915"/>
        <item x="1101"/>
        <item x="212"/>
        <item x="1437"/>
        <item x="1188"/>
        <item x="1672"/>
        <item x="439"/>
        <item x="203"/>
        <item x="380"/>
        <item x="1059"/>
        <item x="1144"/>
        <item x="1083"/>
        <item x="1579"/>
        <item x="1414"/>
        <item x="882"/>
        <item x="534"/>
        <item x="837"/>
        <item x="575"/>
        <item x="574"/>
        <item x="1031"/>
        <item x="899"/>
        <item x="986"/>
        <item x="452"/>
        <item x="639"/>
        <item x="1199"/>
        <item x="146"/>
        <item x="571"/>
        <item x="1234"/>
        <item x="1003"/>
        <item x="1501"/>
        <item x="911"/>
        <item x="1118"/>
        <item x="711"/>
        <item x="957"/>
        <item x="1388"/>
        <item x="1204"/>
        <item x="618"/>
        <item x="1645"/>
        <item x="1372"/>
        <item x="1064"/>
        <item x="759"/>
        <item x="469"/>
        <item x="788"/>
        <item x="966"/>
        <item x="1664"/>
        <item x="1139"/>
        <item x="609"/>
        <item x="177"/>
        <item x="1038"/>
        <item x="367"/>
        <item x="1627"/>
        <item x="1590"/>
        <item x="191"/>
        <item x="522"/>
        <item x="798"/>
        <item x="688"/>
        <item x="1085"/>
        <item x="1482"/>
        <item x="620"/>
        <item x="1743"/>
        <item x="1577"/>
        <item x="1515"/>
        <item x="377"/>
        <item x="783"/>
        <item x="1774"/>
        <item x="1679"/>
        <item x="984"/>
        <item x="905"/>
        <item x="1374"/>
        <item x="784"/>
        <item x="436"/>
        <item x="490"/>
        <item x="532"/>
        <item x="1746"/>
        <item x="1487"/>
        <item x="689"/>
        <item x="351"/>
        <item x="1667"/>
        <item x="985"/>
        <item x="779"/>
        <item x="1218"/>
        <item x="1122"/>
        <item x="132"/>
        <item x="1379"/>
        <item x="1058"/>
        <item x="468"/>
        <item x="904"/>
        <item x="265"/>
        <item x="1464"/>
        <item x="356"/>
        <item x="461"/>
        <item x="1797"/>
        <item x="520"/>
        <item x="666"/>
        <item x="1655"/>
        <item x="1745"/>
        <item x="1328"/>
        <item x="1189"/>
        <item x="1602"/>
        <item x="467"/>
        <item x="404"/>
        <item x="1722"/>
        <item x="742"/>
        <item x="960"/>
        <item x="385"/>
        <item x="607"/>
        <item x="1640"/>
        <item x="572"/>
        <item x="74"/>
        <item x="1176"/>
        <item x="409"/>
        <item x="56"/>
        <item x="976"/>
        <item x="476"/>
        <item x="156"/>
        <item x="379"/>
        <item x="845"/>
        <item x="664"/>
        <item x="1113"/>
        <item x="1764"/>
        <item x="48"/>
        <item x="560"/>
        <item x="659"/>
        <item x="126"/>
        <item x="723"/>
        <item x="1283"/>
        <item x="482"/>
        <item x="893"/>
        <item x="1604"/>
        <item x="399"/>
        <item x="515"/>
        <item x="1623"/>
        <item x="764"/>
        <item x="1057"/>
        <item x="1429"/>
        <item x="1419"/>
        <item x="123"/>
        <item x="721"/>
        <item x="1207"/>
        <item x="1479"/>
        <item x="802"/>
        <item x="1570"/>
        <item x="661"/>
        <item x="1120"/>
        <item x="497"/>
        <item x="936"/>
        <item x="569"/>
        <item x="320"/>
        <item x="1211"/>
        <item x="106"/>
        <item x="1392"/>
        <item x="1238"/>
        <item x="512"/>
        <item x="1266"/>
        <item x="198"/>
        <item x="1239"/>
        <item x="953"/>
        <item x="1255"/>
        <item x="926"/>
        <item x="1017"/>
        <item x="158"/>
        <item x="223"/>
        <item x="1416"/>
        <item x="115"/>
        <item x="1111"/>
        <item x="1749"/>
        <item x="277"/>
        <item x="423"/>
        <item x="674"/>
        <item x="1740"/>
        <item x="930"/>
        <item x="705"/>
        <item x="1737"/>
        <item x="973"/>
        <item x="765"/>
        <item x="993"/>
        <item x="1736"/>
        <item x="504"/>
        <item x="0"/>
        <item x="1183"/>
        <item x="1585"/>
        <item x="1127"/>
        <item x="1332"/>
        <item x="1550"/>
        <item x="390"/>
        <item x="1490"/>
        <item x="1381"/>
        <item x="1489"/>
        <item x="1002"/>
        <item x="422"/>
        <item x="1415"/>
        <item x="428"/>
        <item x="1685"/>
        <item x="172"/>
        <item x="1004"/>
        <item x="751"/>
        <item x="677"/>
        <item x="420"/>
        <item x="1742"/>
        <item x="1354"/>
        <item x="1744"/>
        <item x="989"/>
        <item x="369"/>
        <item x="1237"/>
        <item x="706"/>
        <item x="1223"/>
        <item x="1653"/>
        <item x="1027"/>
        <item x="1726"/>
        <item x="743"/>
        <item x="1673"/>
        <item x="1669"/>
        <item x="235"/>
        <item x="867"/>
        <item x="799"/>
        <item x="1208"/>
        <item x="941"/>
        <item x="1358"/>
        <item x="76"/>
        <item x="313"/>
        <item x="1095"/>
        <item x="58"/>
        <item x="809"/>
        <item x="1537"/>
        <item x="977"/>
        <item x="1675"/>
        <item x="434"/>
        <item x="851"/>
        <item x="858"/>
        <item x="1356"/>
        <item x="1033"/>
        <item x="1787"/>
        <item x="796"/>
        <item x="1789"/>
        <item x="581"/>
        <item x="303"/>
        <item x="1710"/>
        <item x="326"/>
        <item x="1164"/>
        <item x="999"/>
        <item x="1041"/>
        <item x="204"/>
        <item x="589"/>
        <item x="1296"/>
        <item x="564"/>
        <item x="1536"/>
        <item x="907"/>
        <item x="823"/>
        <item x="827"/>
        <item x="1121"/>
        <item x="771"/>
        <item x="1152"/>
        <item x="264"/>
        <item x="446"/>
        <item x="910"/>
        <item x="276"/>
        <item x="1712"/>
        <item x="257"/>
        <item x="417"/>
        <item x="878"/>
        <item x="1088"/>
        <item x="168"/>
        <item x="1731"/>
        <item x="1693"/>
        <item x="4"/>
        <item x="861"/>
        <item x="167"/>
        <item x="1285"/>
        <item x="943"/>
        <item x="676"/>
        <item x="502"/>
        <item x="46"/>
        <item x="59"/>
        <item x="1639"/>
        <item x="67"/>
        <item x="1727"/>
        <item x="121"/>
        <item x="1451"/>
        <item x="611"/>
        <item x="1303"/>
        <item x="921"/>
        <item x="1172"/>
        <item x="1481"/>
        <item x="1499"/>
        <item x="1434"/>
        <item x="919"/>
        <item x="840"/>
        <item x="773"/>
        <item x="1506"/>
        <item x="431"/>
        <item x="1062"/>
        <item x="731"/>
        <item x="1178"/>
        <item x="632"/>
        <item x="413"/>
        <item x="1035"/>
        <item x="1596"/>
        <item x="1635"/>
        <item x="565"/>
        <item x="1503"/>
        <item x="1146"/>
        <item x="1317"/>
        <item x="650"/>
        <item x="42"/>
        <item x="242"/>
        <item x="1157"/>
        <item x="1557"/>
        <item x="55"/>
        <item x="314"/>
        <item x="1698"/>
        <item x="1349"/>
        <item x="1703"/>
        <item x="717"/>
        <item x="806"/>
        <item x="636"/>
        <item x="1389"/>
        <item x="33"/>
        <item x="27"/>
        <item x="129"/>
        <item x="1777"/>
        <item x="1243"/>
        <item x="30"/>
        <item x="465"/>
        <item x="1594"/>
        <item x="262"/>
        <item x="1539"/>
        <item x="1427"/>
        <item x="1618"/>
        <item x="940"/>
        <item x="543"/>
        <item x="678"/>
        <item x="45"/>
        <item x="1304"/>
        <item x="750"/>
        <item x="1334"/>
        <item x="850"/>
        <item x="896"/>
        <item x="294"/>
        <item x="913"/>
        <item x="947"/>
        <item x="1683"/>
        <item x="685"/>
        <item x="61"/>
        <item x="1291"/>
        <item x="647"/>
        <item x="1404"/>
        <item x="550"/>
        <item x="1161"/>
        <item x="1335"/>
        <item x="516"/>
        <item x="1694"/>
        <item x="1398"/>
        <item x="1721"/>
        <item x="128"/>
        <item x="582"/>
        <item x="1051"/>
        <item x="1421"/>
        <item x="1720"/>
        <item x="252"/>
        <item x="630"/>
        <item x="218"/>
        <item x="1219"/>
        <item x="1677"/>
        <item x="1535"/>
        <item x="1302"/>
        <item x="875"/>
        <item x="1582"/>
        <item x="256"/>
        <item x="843"/>
        <item x="935"/>
        <item x="872"/>
        <item x="459"/>
        <item x="1798"/>
        <item x="1569"/>
        <item x="1343"/>
        <item x="1224"/>
        <item x="1784"/>
        <item x="1551"/>
        <item x="258"/>
        <item x="471"/>
        <item x="1591"/>
        <item x="1668"/>
        <item x="1250"/>
        <item x="703"/>
        <item x="853"/>
        <item x="828"/>
        <item x="1327"/>
        <item x="1723"/>
        <item x="1191"/>
        <item x="1795"/>
        <item x="517"/>
        <item x="1622"/>
        <item x="1077"/>
        <item x="300"/>
        <item x="1177"/>
        <item x="387"/>
        <item x="1026"/>
        <item x="1778"/>
        <item x="308"/>
        <item x="474"/>
        <item x="1032"/>
        <item x="1514"/>
        <item x="321"/>
        <item x="1363"/>
        <item x="1600"/>
        <item x="1297"/>
        <item x="740"/>
        <item x="1170"/>
        <item x="718"/>
        <item x="529"/>
        <item x="397"/>
        <item x="162"/>
        <item x="1500"/>
        <item x="1011"/>
        <item x="1240"/>
        <item x="164"/>
        <item x="85"/>
        <item x="687"/>
        <item x="1323"/>
        <item x="455"/>
        <item x="39"/>
        <item x="483"/>
        <item x="817"/>
        <item x="1686"/>
        <item x="1660"/>
        <item x="1507"/>
        <item x="733"/>
        <item x="1281"/>
        <item x="681"/>
        <item x="333"/>
        <item x="1792"/>
        <item x="331"/>
        <item x="696"/>
        <item x="1586"/>
        <item x="449"/>
        <item x="974"/>
        <item x="1532"/>
        <item x="361"/>
        <item x="694"/>
        <item x="480"/>
        <item x="1226"/>
        <item x="1654"/>
        <item x="506"/>
        <item x="222"/>
        <item x="1195"/>
        <item x="1754"/>
        <item x="815"/>
        <item x="584"/>
        <item x="447"/>
        <item x="405"/>
        <item x="1284"/>
        <item x="1047"/>
        <item x="1716"/>
        <item x="432"/>
        <item x="214"/>
        <item x="849"/>
        <item x="1724"/>
        <item x="1428"/>
        <item x="719"/>
        <item x="1052"/>
        <item x="359"/>
        <item x="11"/>
        <item x="1702"/>
        <item x="1339"/>
        <item x="1630"/>
        <item x="1068"/>
        <item x="229"/>
        <item x="1142"/>
        <item x="155"/>
        <item x="20"/>
        <item x="1508"/>
        <item x="365"/>
        <item x="1368"/>
        <item x="1411"/>
        <item x="1280"/>
        <item x="655"/>
        <item x="1262"/>
        <item x="90"/>
        <item x="970"/>
        <item x="916"/>
        <item x="247"/>
        <item x="1456"/>
        <item x="438"/>
        <item x="545"/>
        <item x="227"/>
        <item x="1468"/>
        <item x="553"/>
        <item x="507"/>
        <item x="623"/>
        <item x="133"/>
        <item x="475"/>
        <item x="1593"/>
        <item x="1659"/>
        <item x="280"/>
        <item x="240"/>
        <item x="551"/>
        <item x="873"/>
        <item x="1589"/>
        <item x="590"/>
        <item x="1502"/>
        <item x="1765"/>
        <item x="197"/>
        <item x="1605"/>
        <item x="371"/>
        <item x="1190"/>
        <item x="292"/>
        <item x="179"/>
        <item x="1333"/>
        <item x="1771"/>
        <item x="871"/>
        <item x="1628"/>
        <item x="510"/>
        <item x="1314"/>
        <item x="501"/>
        <item x="1641"/>
        <item x="1075"/>
        <item x="17"/>
        <item x="1612"/>
        <item x="416"/>
        <item x="1"/>
        <item x="1768"/>
        <item x="473"/>
        <item x="105"/>
        <item x="297"/>
        <item x="1533"/>
        <item x="533"/>
        <item x="1649"/>
        <item x="7"/>
        <item x="1438"/>
        <item x="1520"/>
        <item x="21"/>
        <item x="338"/>
        <item x="1676"/>
        <item x="44"/>
        <item x="903"/>
        <item x="954"/>
        <item x="646"/>
        <item x="933"/>
        <item x="1018"/>
        <item x="670"/>
        <item x="927"/>
        <item x="1245"/>
        <item x="854"/>
        <item x="626"/>
        <item x="119"/>
        <item x="99"/>
        <item x="414"/>
        <item x="1741"/>
        <item x="1748"/>
        <item x="987"/>
        <item x="1783"/>
        <item x="535"/>
        <item x="693"/>
        <item x="1794"/>
        <item x="153"/>
        <item x="886"/>
        <item x="813"/>
        <item x="1141"/>
        <item x="440"/>
        <item x="142"/>
        <item x="1391"/>
        <item x="1221"/>
        <item x="824"/>
        <item x="1228"/>
        <item x="1329"/>
        <item x="1762"/>
        <item x="1576"/>
        <item x="1126"/>
        <item x="808"/>
        <item x="309"/>
        <item x="1365"/>
        <item x="1707"/>
        <item x="402"/>
        <item x="499"/>
        <item x="1054"/>
        <item x="925"/>
        <item x="1186"/>
        <item x="134"/>
        <item x="259"/>
        <item x="695"/>
        <item x="176"/>
        <item x="1382"/>
        <item x="415"/>
        <item x="848"/>
        <item x="1282"/>
        <item x="1711"/>
        <item x="684"/>
        <item x="1307"/>
        <item x="1495"/>
        <item x="712"/>
        <item x="263"/>
        <item x="1491"/>
        <item x="657"/>
        <item x="967"/>
        <item x="1587"/>
        <item x="408"/>
        <item x="1063"/>
        <item x="1125"/>
        <item x="1642"/>
        <item x="1601"/>
        <item x="138"/>
        <item x="559"/>
        <item x="511"/>
        <item x="1511"/>
        <item x="523"/>
        <item x="353"/>
        <item x="260"/>
        <item x="425"/>
        <item x="1084"/>
        <item x="150"/>
        <item x="493"/>
        <item x="1433"/>
        <item x="403"/>
        <item x="1233"/>
        <item x="755"/>
        <item x="556"/>
        <item x="349"/>
        <item x="1012"/>
        <item x="1159"/>
        <item x="980"/>
        <item x="971"/>
        <item x="108"/>
        <item x="991"/>
        <item x="870"/>
        <item x="1091"/>
        <item x="787"/>
        <item x="202"/>
        <item x="1387"/>
        <item x="570"/>
        <item x="442"/>
        <item x="1575"/>
        <item x="704"/>
        <item x="1268"/>
        <item x="1615"/>
        <item x="841"/>
        <item x="1799"/>
        <item x="528"/>
        <item x="1100"/>
        <item x="195"/>
        <item x="1010"/>
        <item x="1148"/>
        <item x="1770"/>
        <item x="393"/>
        <item x="1067"/>
        <item x="1153"/>
        <item x="1162"/>
        <item x="173"/>
        <item x="737"/>
        <item x="199"/>
        <item x="1522"/>
        <item x="1154"/>
        <item x="391"/>
        <item x="898"/>
        <item x="1212"/>
        <item x="686"/>
        <item x="267"/>
        <item x="608"/>
        <item x="1670"/>
        <item x="286"/>
        <item x="363"/>
        <item x="1149"/>
        <item x="1040"/>
        <item x="196"/>
        <item x="281"/>
        <item x="601"/>
        <item x="1469"/>
        <item x="1265"/>
        <item x="1519"/>
        <item x="1344"/>
        <item x="1107"/>
        <item x="900"/>
        <item x="599"/>
        <item x="649"/>
        <item x="1625"/>
        <item x="629"/>
        <item x="1044"/>
        <item x="87"/>
        <item x="1786"/>
        <item x="1657"/>
        <item x="992"/>
        <item x="246"/>
        <item x="1558"/>
        <item x="728"/>
        <item x="1194"/>
        <item x="1093"/>
        <item x="908"/>
        <item x="1015"/>
        <item x="1690"/>
        <item x="178"/>
        <item x="316"/>
        <item x="1444"/>
        <item x="769"/>
        <item x="97"/>
        <item x="1648"/>
        <item x="238"/>
        <item x="95"/>
        <item x="50"/>
        <item x="68"/>
        <item x="1080"/>
        <item x="884"/>
        <item x="863"/>
        <item x="234"/>
        <item x="890"/>
        <item x="410"/>
        <item x="1140"/>
        <item x="1406"/>
        <item x="457"/>
        <item x="766"/>
        <item x="699"/>
        <item x="1443"/>
        <item x="1258"/>
        <item x="1708"/>
        <item x="593"/>
        <item x="271"/>
        <item x="110"/>
        <item x="726"/>
        <item x="117"/>
        <item x="800"/>
        <item x="437"/>
        <item x="366"/>
        <item x="730"/>
        <item x="1173"/>
        <item x="1259"/>
        <item x="1761"/>
        <item x="1492"/>
        <item x="1203"/>
        <item x="1463"/>
        <item x="513"/>
        <item x="1380"/>
        <item x="32"/>
        <item x="18"/>
        <item x="1592"/>
        <item x="1198"/>
        <item x="1257"/>
        <item x="880"/>
        <item x="1598"/>
        <item x="100"/>
        <item x="137"/>
        <item x="1025"/>
        <item x="312"/>
        <item x="665"/>
        <item x="1526"/>
        <item x="348"/>
        <item x="612"/>
        <item x="776"/>
        <item x="187"/>
        <item x="354"/>
        <item x="627"/>
        <item x="1758"/>
        <item x="144"/>
        <item x="1361"/>
        <item x="531"/>
        <item x="1609"/>
        <item x="1565"/>
        <item x="939"/>
        <item x="1555"/>
        <item x="519"/>
        <item x="1684"/>
        <item x="1571"/>
        <item x="1478"/>
        <item x="805"/>
        <item x="756"/>
        <item x="1179"/>
        <item x="1383"/>
        <item x="1556"/>
        <item x="1130"/>
        <item x="389"/>
        <item x="1192"/>
        <item x="224"/>
        <item x="698"/>
        <item x="1706"/>
        <item x="760"/>
        <item x="1476"/>
        <item x="444"/>
        <item x="1488"/>
        <item x="370"/>
        <item x="606"/>
        <item x="288"/>
        <item x="78"/>
        <item x="996"/>
        <item x="190"/>
        <item x="72"/>
        <item x="111"/>
        <item x="912"/>
        <item x="261"/>
        <item x="1345"/>
        <item x="1418"/>
        <item x="1671"/>
        <item x="1337"/>
        <item x="658"/>
        <item x="1123"/>
        <item x="1759"/>
        <item x="189"/>
        <item x="578"/>
        <item x="487"/>
        <item x="1022"/>
        <item x="1193"/>
        <item x="1757"/>
        <item x="1181"/>
        <item x="1110"/>
        <item x="81"/>
        <item x="1292"/>
        <item x="1471"/>
        <item x="392"/>
        <item x="2"/>
        <item x="301"/>
        <item x="803"/>
        <item x="1214"/>
        <item x="1342"/>
        <item x="1730"/>
        <item x="456"/>
        <item x="1580"/>
        <item x="702"/>
        <item x="352"/>
        <item x="89"/>
        <item x="1071"/>
        <item x="1633"/>
        <item x="141"/>
        <item x="1735"/>
        <item x="411"/>
        <item x="842"/>
        <item x="1217"/>
        <item x="576"/>
        <item x="1098"/>
        <item x="1129"/>
        <item x="225"/>
        <item x="652"/>
        <item x="136"/>
        <item x="1046"/>
        <item x="219"/>
        <item x="1632"/>
        <item x="51"/>
        <item x="1318"/>
        <item x="1461"/>
        <item x="1603"/>
        <item x="98"/>
        <item x="1624"/>
        <item x="1060"/>
        <item x="1247"/>
        <item x="1036"/>
        <item x="336"/>
        <item x="289"/>
        <item x="1688"/>
        <item x="1007"/>
        <item x="104"/>
        <item x="254"/>
        <item x="1775"/>
        <item x="780"/>
        <item x="1629"/>
        <item x="360"/>
        <item x="339"/>
        <item x="1132"/>
        <item x="955"/>
        <item x="972"/>
        <item x="1412"/>
        <item x="337"/>
        <item x="407"/>
        <item x="964"/>
        <item x="1309"/>
        <item x="586"/>
        <item x="1013"/>
        <item x="1187"/>
        <item x="816"/>
        <item x="140"/>
        <item x="1637"/>
        <item x="1739"/>
        <item x="638"/>
        <item x="1103"/>
        <item x="47"/>
        <item x="1244"/>
        <item x="245"/>
        <item x="376"/>
        <item x="210"/>
        <item x="653"/>
        <item x="546"/>
        <item x="1772"/>
        <item x="233"/>
        <item x="1169"/>
        <item x="40"/>
        <item x="924"/>
        <item x="1751"/>
        <item x="753"/>
        <item x="112"/>
        <item x="948"/>
        <item x="127"/>
        <item x="1260"/>
        <item x="1695"/>
        <item x="9"/>
        <item x="1699"/>
        <item x="598"/>
        <item x="836"/>
        <item x="1718"/>
        <item x="1261"/>
        <item x="754"/>
        <item x="885"/>
        <item x="1697"/>
        <item x="1545"/>
        <item x="374"/>
        <item x="1510"/>
        <item x="975"/>
        <item x="272"/>
        <item x="782"/>
        <item x="1496"/>
        <item x="1517"/>
        <item x="1719"/>
        <item x="500"/>
        <item x="84"/>
        <item x="1030"/>
        <item x="1099"/>
        <item x="1763"/>
        <item x="433"/>
        <item x="738"/>
        <item x="1462"/>
        <item x="614"/>
        <item x="566"/>
        <item x="93"/>
        <item x="279"/>
        <item x="1465"/>
        <item x="211"/>
        <item x="71"/>
        <item x="1000"/>
        <item x="37"/>
        <item x="1568"/>
        <item x="869"/>
        <item x="856"/>
        <item x="53"/>
        <item x="186"/>
        <item x="525"/>
        <item x="1750"/>
        <item x="290"/>
        <item x="1049"/>
        <item x="1196"/>
        <item x="1459"/>
        <item x="835"/>
        <item x="220"/>
        <item x="248"/>
        <item x="732"/>
        <item x="1512"/>
        <item x="1206"/>
        <item x="1617"/>
        <item x="998"/>
        <item x="1650"/>
        <item x="185"/>
        <item x="1566"/>
        <item x="180"/>
        <item x="1160"/>
        <item x="15"/>
        <item x="1458"/>
        <item x="427"/>
        <item x="1425"/>
        <item x="492"/>
        <item x="118"/>
        <item x="1251"/>
        <item x="1658"/>
        <item x="143"/>
        <item x="592"/>
        <item x="868"/>
        <item x="521"/>
        <item x="14"/>
        <item x="1776"/>
        <item x="1109"/>
        <item x="1549"/>
        <item x="345"/>
        <item x="1636"/>
        <item x="1631"/>
        <item x="1452"/>
        <item x="1072"/>
        <item x="1729"/>
        <item x="1366"/>
        <item x="1043"/>
        <item x="1497"/>
        <item x="548"/>
        <item x="304"/>
        <item x="26"/>
        <item x="713"/>
        <item x="648"/>
        <item x="585"/>
        <item x="671"/>
        <item x="1319"/>
        <item x="793"/>
        <item x="1564"/>
        <item x="49"/>
        <item x="1369"/>
        <item x="401"/>
        <item x="716"/>
        <item x="667"/>
        <item x="1330"/>
        <item x="594"/>
        <item x="1426"/>
        <item x="201"/>
        <item x="1467"/>
        <item x="79"/>
        <item x="1168"/>
        <item x="1540"/>
        <item x="1009"/>
        <item x="1294"/>
        <item x="1413"/>
        <item x="660"/>
        <item x="340"/>
        <item x="1384"/>
        <item x="729"/>
        <item x="1288"/>
        <item x="421"/>
        <item x="1300"/>
        <item x="963"/>
        <item x="1348"/>
        <item x="107"/>
        <item x="1470"/>
        <item x="268"/>
        <item x="554"/>
        <item x="1607"/>
        <item x="1174"/>
        <item x="1544"/>
        <item x="610"/>
        <item x="249"/>
        <item x="602"/>
        <item x="1055"/>
        <item x="640"/>
        <item x="1523"/>
        <item x="332"/>
        <item x="295"/>
        <item x="1700"/>
        <item x="958"/>
        <item x="680"/>
        <item x="287"/>
        <item x="1611"/>
        <item x="691"/>
        <item x="1048"/>
        <item x="226"/>
        <item x="1646"/>
        <item x="889"/>
        <item x="1781"/>
        <item x="635"/>
        <item x="568"/>
        <item x="1014"/>
        <item x="577"/>
        <item x="1229"/>
        <item x="206"/>
        <item x="426"/>
        <item x="1573"/>
        <item x="1509"/>
        <item x="1086"/>
        <item x="113"/>
        <item x="642"/>
        <item x="1548"/>
        <item x="663"/>
        <item x="1367"/>
        <item x="80"/>
        <item x="1705"/>
        <item x="1287"/>
        <item x="1652"/>
        <item x="781"/>
        <item x="241"/>
        <item x="65"/>
        <item x="542"/>
        <item x="965"/>
        <item x="116"/>
        <item x="1131"/>
        <item x="1235"/>
        <item x="114"/>
        <item x="1351"/>
        <item x="1336"/>
        <item x="1528"/>
        <item x="1114"/>
        <item x="207"/>
        <item x="1269"/>
        <item x="1595"/>
        <item x="424"/>
        <item x="1324"/>
        <item x="1277"/>
        <item x="744"/>
        <item x="175"/>
        <item x="1621"/>
        <item x="485"/>
        <item x="891"/>
        <item x="38"/>
        <item x="675"/>
        <item x="1610"/>
        <item x="1273"/>
        <item x="1423"/>
        <item x="1682"/>
        <item x="1158"/>
        <item x="1298"/>
        <item x="739"/>
        <item x="488"/>
        <item x="165"/>
        <item x="170"/>
        <item x="1341"/>
        <item x="524"/>
        <item x="538"/>
        <item x="382"/>
        <item x="888"/>
        <item x="1477"/>
        <item x="509"/>
        <item x="1106"/>
        <item x="232"/>
        <item x="1546"/>
        <item x="988"/>
        <item x="1006"/>
        <item x="555"/>
        <item x="710"/>
        <item x="174"/>
        <item x="1108"/>
        <item x="558"/>
        <item x="979"/>
        <item x="938"/>
        <item x="91"/>
        <item x="293"/>
        <item x="1378"/>
        <item x="454"/>
        <item x="1299"/>
        <item x="1220"/>
        <item x="378"/>
        <item x="1205"/>
        <item x="1305"/>
        <item x="270"/>
        <item x="400"/>
        <item x="481"/>
        <item x="1439"/>
        <item x="810"/>
        <item x="1037"/>
        <item x="821"/>
        <item x="1019"/>
        <item x="28"/>
        <item x="1143"/>
        <item x="715"/>
        <item x="1005"/>
        <item x="697"/>
        <item x="1466"/>
        <item x="942"/>
        <item x="355"/>
        <item x="1455"/>
        <item x="1020"/>
        <item x="637"/>
        <item x="171"/>
        <item x="762"/>
        <item x="291"/>
        <item x="707"/>
        <item x="151"/>
        <item x="269"/>
        <item x="16"/>
        <item x="1042"/>
        <item x="1275"/>
        <item x="1524"/>
        <item x="1209"/>
        <item x="145"/>
        <item x="1210"/>
        <item x="641"/>
        <item x="1278"/>
        <item x="1665"/>
        <item x="918"/>
        <item x="832"/>
        <item x="736"/>
        <item x="1599"/>
        <item x="375"/>
        <item x="651"/>
        <item x="1559"/>
        <item x="1039"/>
        <item x="906"/>
        <item x="1353"/>
        <item x="1407"/>
        <item x="1016"/>
        <item x="494"/>
        <item x="1733"/>
        <item x="350"/>
        <item x="1538"/>
        <item x="1445"/>
        <item x="1567"/>
        <item x="672"/>
        <item x="86"/>
        <item x="1399"/>
        <item x="319"/>
        <item x="656"/>
        <item x="394"/>
        <item x="103"/>
        <item x="777"/>
        <item x="830"/>
        <item x="25"/>
        <item x="901"/>
        <item x="748"/>
        <item x="23"/>
        <item x="1450"/>
        <item x="1313"/>
        <item x="430"/>
        <item x="747"/>
        <item x="928"/>
        <item x="36"/>
        <item x="193"/>
        <item x="299"/>
        <item x="1352"/>
        <item x="1581"/>
        <item x="790"/>
        <item x="587"/>
        <item x="1272"/>
        <item x="1773"/>
        <item x="1504"/>
        <item x="745"/>
        <item x="1213"/>
        <item x="1498"/>
        <item x="852"/>
        <item x="741"/>
        <item x="874"/>
        <item x="768"/>
        <item x="1096"/>
        <item x="1045"/>
        <item x="1386"/>
        <item x="194"/>
        <item x="24"/>
        <item x="619"/>
        <item x="1395"/>
        <item x="1753"/>
        <item x="621"/>
        <item x="1486"/>
        <item x="253"/>
        <item x="1056"/>
        <item x="1306"/>
        <item x="1274"/>
        <item x="496"/>
        <item x="1563"/>
        <item x="200"/>
        <item x="1396"/>
        <item x="166"/>
        <item x="1346"/>
        <item x="19"/>
        <item x="435"/>
        <item x="1182"/>
        <item x="54"/>
        <item x="1315"/>
        <item x="794"/>
        <item x="131"/>
        <item x="1090"/>
        <item x="580"/>
        <item x="1505"/>
        <item x="325"/>
        <item x="1135"/>
        <item x="412"/>
        <item x="1321"/>
        <item x="631"/>
        <item x="343"/>
        <item x="1102"/>
        <item x="727"/>
        <item x="1662"/>
        <item x="419"/>
        <item x="1453"/>
        <item x="914"/>
        <item x="536"/>
        <item x="633"/>
        <item x="937"/>
        <item x="250"/>
        <item x="749"/>
        <item x="1760"/>
        <item x="1547"/>
        <item x="978"/>
        <item x="772"/>
        <item x="708"/>
        <item x="1561"/>
        <item x="530"/>
        <item x="183"/>
        <item x="613"/>
        <item x="1393"/>
        <item x="66"/>
        <item x="1701"/>
        <item x="1370"/>
        <item x="1431"/>
        <item x="778"/>
        <item x="373"/>
        <item x="944"/>
        <item x="887"/>
        <item x="518"/>
        <item x="451"/>
        <item x="122"/>
        <item x="208"/>
        <item x="1225"/>
        <item x="34"/>
        <item x="396"/>
        <item x="1738"/>
        <item x="544"/>
        <item x="57"/>
        <item x="341"/>
        <item x="1608"/>
        <item x="1626"/>
        <item x="239"/>
        <item x="701"/>
        <item x="1715"/>
        <item x="1791"/>
        <item x="709"/>
        <item x="322"/>
        <item x="1661"/>
        <item x="1554"/>
        <item x="622"/>
        <item x="1232"/>
        <item x="1371"/>
        <item x="683"/>
        <item x="894"/>
        <item x="1021"/>
        <item x="761"/>
        <item x="1408"/>
        <item x="368"/>
        <item x="547"/>
        <item x="1687"/>
        <item x="429"/>
        <item x="1616"/>
        <item x="453"/>
        <item x="311"/>
        <item x="562"/>
        <item x="1713"/>
        <item x="159"/>
        <item x="357"/>
        <item x="1696"/>
        <item x="346"/>
        <item x="1397"/>
        <item x="1521"/>
        <item x="1105"/>
        <item x="1424"/>
        <item x="1320"/>
        <item x="237"/>
        <item x="1289"/>
        <item x="1252"/>
        <item x="561"/>
        <item x="1053"/>
        <item x="864"/>
        <item x="472"/>
        <item x="1516"/>
        <item x="956"/>
        <item x="902"/>
        <item x="514"/>
        <item x="1728"/>
        <item x="139"/>
        <item x="77"/>
        <item x="307"/>
        <item x="797"/>
        <item x="1236"/>
        <item x="1432"/>
        <item x="217"/>
        <item x="812"/>
        <item x="491"/>
        <item x="791"/>
        <item x="605"/>
        <item x="1079"/>
        <item x="883"/>
        <item x="1613"/>
        <item x="1163"/>
        <item x="160"/>
        <item x="720"/>
        <item x="315"/>
        <item x="1167"/>
        <item x="961"/>
        <item x="1241"/>
        <item x="1267"/>
        <item x="477"/>
        <item x="1200"/>
        <item x="1215"/>
        <item x="1527"/>
        <item x="895"/>
        <item x="549"/>
        <item x="1290"/>
        <item x="1171"/>
        <item x="714"/>
        <item x="215"/>
        <item x="1529"/>
        <item x="324"/>
        <item x="839"/>
        <item x="182"/>
        <item x="1377"/>
        <item x="1793"/>
        <item x="463"/>
        <item x="184"/>
        <item x="1435"/>
        <item x="1402"/>
        <item x="181"/>
        <item x="962"/>
        <item x="266"/>
        <item x="1475"/>
        <item x="327"/>
        <item x="1061"/>
        <item x="1222"/>
        <item x="826"/>
        <item x="1097"/>
        <item x="1394"/>
        <item x="881"/>
        <item x="83"/>
        <item x="1441"/>
        <item x="1227"/>
        <item x="323"/>
        <item x="1312"/>
        <item x="604"/>
        <item x="552"/>
        <item x="1150"/>
        <item x="829"/>
        <item x="334"/>
        <item x="149"/>
        <item x="69"/>
        <item x="1597"/>
        <item x="981"/>
        <item x="950"/>
        <item x="982"/>
        <item x="1357"/>
        <item x="1473"/>
        <item x="615"/>
        <item x="807"/>
        <item x="274"/>
        <item x="1732"/>
        <item x="406"/>
        <item x="770"/>
        <item x="1201"/>
        <item x="1092"/>
        <item x="395"/>
        <item x="1338"/>
        <item x="1050"/>
        <item x="692"/>
        <item x="952"/>
        <item x="1197"/>
        <item x="1530"/>
        <item x="64"/>
        <item x="1390"/>
        <item x="448"/>
        <item x="1311"/>
        <item x="876"/>
        <item x="35"/>
        <item x="1578"/>
        <item x="1483"/>
        <item x="540"/>
        <item x="583"/>
        <item x="537"/>
        <item x="1448"/>
        <item x="1484"/>
        <item x="1436"/>
        <item x="1717"/>
        <item x="527"/>
        <item x="125"/>
        <item x="822"/>
        <item x="1420"/>
        <item x="383"/>
        <item x="1560"/>
        <item x="94"/>
        <item x="625"/>
        <item x="1430"/>
        <item x="1666"/>
        <item x="1276"/>
        <item x="1651"/>
        <item x="120"/>
        <item x="1376"/>
        <item x="1008"/>
        <item x="1553"/>
        <item x="1752"/>
        <item x="486"/>
        <item x="603"/>
        <item x="1076"/>
        <item x="1128"/>
        <item x="1562"/>
        <item x="1295"/>
        <item x="1769"/>
        <item x="188"/>
        <item x="526"/>
        <item x="792"/>
        <item x="148"/>
        <item x="1674"/>
        <item x="60"/>
        <item x="1070"/>
        <item x="1136"/>
        <item x="1410"/>
        <item x="1543"/>
        <item x="969"/>
        <item x="1166"/>
        <item x="63"/>
        <item x="278"/>
        <item x="1155"/>
        <item x="479"/>
        <item x="1494"/>
        <item x="859"/>
        <item x="1734"/>
        <item x="795"/>
        <item x="464"/>
        <item x="344"/>
        <item x="1360"/>
        <item x="1331"/>
        <item x="949"/>
        <item x="216"/>
        <item x="3"/>
        <item x="6"/>
        <item x="135"/>
        <item x="1780"/>
        <item x="192"/>
        <item x="997"/>
        <item x="13"/>
        <item x="1137"/>
        <item x="296"/>
        <item x="505"/>
        <item x="1202"/>
        <item x="41"/>
        <item x="255"/>
        <item x="29"/>
        <item x="1634"/>
        <item x="1001"/>
        <item x="1256"/>
        <item x="1263"/>
        <item x="251"/>
        <item x="866"/>
        <item x="945"/>
        <item x="1180"/>
        <item x="724"/>
        <item x="1663"/>
        <item x="163"/>
        <item x="1231"/>
        <item x="1347"/>
        <item x="1156"/>
        <item x="1373"/>
        <item x="1124"/>
        <item x="563"/>
        <item x="897"/>
        <item x="600"/>
        <item x="909"/>
        <item x="1147"/>
        <item x="1087"/>
        <item x="1405"/>
        <item x="1074"/>
        <item x="285"/>
        <item x="1454"/>
        <item x="1400"/>
        <item x="865"/>
        <item x="1619"/>
        <item x="838"/>
        <item x="775"/>
        <item x="1069"/>
        <item x="752"/>
        <item x="466"/>
        <item x="1066"/>
        <item x="1460"/>
        <item x="662"/>
        <item x="735"/>
        <item x="757"/>
        <item x="470"/>
        <item x="101"/>
        <item x="1375"/>
        <item x="498"/>
        <item x="1133"/>
        <item x="804"/>
        <item x="1355"/>
        <item x="983"/>
        <item x="1184"/>
        <item x="1785"/>
        <item x="384"/>
        <item x="857"/>
        <item x="1767"/>
        <item x="1644"/>
        <item x="1117"/>
        <item x="825"/>
        <item x="92"/>
        <item x="1078"/>
        <item x="221"/>
        <item x="109"/>
        <item x="1788"/>
        <item x="1680"/>
        <item x="335"/>
        <item x="275"/>
        <item x="347"/>
        <item x="1472"/>
        <item x="484"/>
        <item x="763"/>
        <item x="1574"/>
        <item x="495"/>
        <item x="1449"/>
        <item x="1692"/>
        <item x="330"/>
        <item x="591"/>
        <item x="1073"/>
        <item x="1350"/>
        <item x="1681"/>
        <item x="82"/>
        <item x="1029"/>
        <item x="855"/>
        <item x="1308"/>
        <item x="557"/>
        <item x="372"/>
        <item x="734"/>
        <item x="1756"/>
        <item x="445"/>
        <item x="362"/>
        <item x="1279"/>
        <item x="88"/>
        <item x="1364"/>
        <item x="628"/>
        <item x="1024"/>
        <item x="386"/>
        <item x="774"/>
        <item x="1385"/>
        <item x="968"/>
        <item x="1310"/>
        <item x="1485"/>
        <item x="1242"/>
        <item x="8"/>
        <item x="157"/>
        <item x="1714"/>
        <item x="725"/>
        <item x="1316"/>
        <item x="284"/>
        <item x="478"/>
        <item x="932"/>
        <item x="1094"/>
        <item x="1104"/>
        <item x="388"/>
        <item x="489"/>
        <item x="282"/>
        <item x="645"/>
        <item x="1457"/>
        <item x="567"/>
        <item x="946"/>
        <item x="169"/>
        <item x="1417"/>
        <item x="844"/>
        <item x="1401"/>
        <item x="1151"/>
        <item x="990"/>
        <item x="834"/>
        <item x="1446"/>
        <item x="1271"/>
        <item x="1248"/>
        <item x="1359"/>
        <item x="624"/>
        <item x="818"/>
        <item x="1216"/>
        <item x="1541"/>
        <item x="1647"/>
        <item x="1165"/>
        <item x="1447"/>
        <item x="1689"/>
        <item x="786"/>
        <item x="877"/>
        <item x="1253"/>
        <item x="306"/>
        <item x="673"/>
        <item x="767"/>
        <item x="1656"/>
        <item x="1246"/>
        <item x="758"/>
        <item x="700"/>
        <item x="746"/>
        <item x="541"/>
        <item x="1089"/>
        <item x="1286"/>
        <item x="398"/>
        <item x="1518"/>
        <item x="1322"/>
        <item x="75"/>
        <item x="951"/>
        <item x="1249"/>
        <item x="1678"/>
        <item x="596"/>
        <item x="920"/>
        <item x="1643"/>
        <item x="682"/>
        <item x="929"/>
        <item x="152"/>
        <item x="283"/>
        <item x="539"/>
        <item x="231"/>
        <item x="801"/>
        <item x="1409"/>
        <item x="328"/>
        <item x="1112"/>
        <item x="931"/>
        <item x="847"/>
        <item x="1138"/>
        <item x="1725"/>
        <item x="690"/>
        <item x="995"/>
        <item x="213"/>
        <item x="1583"/>
        <item x="1270"/>
        <item x="1691"/>
        <item x="1081"/>
        <item x="814"/>
        <item x="1513"/>
        <item x="381"/>
        <item x="879"/>
        <item x="1134"/>
        <item x="73"/>
        <item x="1023"/>
        <item x="1264"/>
        <item x="1340"/>
        <item x="1766"/>
        <item x="96"/>
        <item x="317"/>
        <item x="342"/>
        <item x="1747"/>
        <item x="668"/>
        <item x="1531"/>
        <item x="1534"/>
        <item x="679"/>
        <item x="1790"/>
        <item x="102"/>
        <item x="994"/>
        <item x="1082"/>
        <item x="310"/>
        <item x="460"/>
        <item x="318"/>
        <item x="617"/>
        <item x="846"/>
        <item x="1638"/>
        <item x="1175"/>
        <item x="579"/>
        <item x="462"/>
        <item x="1145"/>
        <item x="1116"/>
        <item x="443"/>
        <item x="70"/>
        <item x="722"/>
        <item x="1474"/>
        <item x="5"/>
        <item x="862"/>
        <item x="595"/>
        <item x="588"/>
        <item x="124"/>
        <item x="31"/>
        <item x="273"/>
        <item x="860"/>
        <item x="161"/>
        <item x="62"/>
        <item x="934"/>
        <item x="1584"/>
        <item x="1704"/>
        <item x="358"/>
        <item x="643"/>
        <item x="43"/>
        <item x="154"/>
        <item x="243"/>
        <item x="302"/>
        <item x="789"/>
        <item x="450"/>
        <item x="230"/>
        <item x="147"/>
        <item x="1028"/>
        <item x="418"/>
        <item x="1480"/>
        <item x="1796"/>
        <item x="228"/>
        <item x="669"/>
        <item x="819"/>
        <item x="1119"/>
        <item x="10"/>
        <item x="209"/>
        <item x="1782"/>
        <item x="1254"/>
        <item x="820"/>
        <item x="923"/>
        <item x="508"/>
        <item x="329"/>
        <item x="892"/>
        <item x="1552"/>
        <item x="922"/>
        <item x="1065"/>
        <item x="22"/>
        <item x="1542"/>
        <item x="364"/>
        <item x="1293"/>
        <item x="644"/>
        <item x="573"/>
        <item x="1572"/>
        <item x="785"/>
        <item x="1115"/>
        <item x="503"/>
        <item x="1525"/>
        <item x="634"/>
        <item x="654"/>
        <item x="959"/>
        <item x="1442"/>
        <item x="1779"/>
        <item x="205"/>
        <item x="1185"/>
        <item x="1614"/>
        <item x="130"/>
        <item x="1230"/>
        <item x="1301"/>
        <item x="1588"/>
        <item x="1325"/>
        <item x="1606"/>
        <item x="1440"/>
        <item x="833"/>
        <item t="default"/>
      </items>
    </pivotField>
    <pivotField numFmtId="165" showAll="0"/>
    <pivotField numFmtId="165" showAll="0"/>
    <pivotField dataField="1" numFmtId="165" showAll="0">
      <items count="1801">
        <item x="298"/>
        <item x="1204"/>
        <item x="966"/>
        <item x="904"/>
        <item x="1590"/>
        <item x="1724"/>
        <item x="1146"/>
        <item x="565"/>
        <item x="742"/>
        <item x="390"/>
        <item x="1464"/>
        <item x="1356"/>
        <item x="522"/>
        <item x="788"/>
        <item x="1239"/>
        <item x="1709"/>
        <item x="1139"/>
        <item x="574"/>
        <item x="1620"/>
        <item x="48"/>
        <item x="960"/>
        <item x="458"/>
        <item x="1113"/>
        <item x="469"/>
        <item x="1645"/>
        <item x="132"/>
        <item x="721"/>
        <item x="1152"/>
        <item x="1403"/>
        <item x="1487"/>
        <item x="52"/>
        <item x="1101"/>
        <item x="1358"/>
        <item x="420"/>
        <item x="773"/>
        <item x="1711"/>
        <item x="1740"/>
        <item x="441"/>
        <item x="1784"/>
        <item x="1668"/>
        <item x="639"/>
        <item x="1493"/>
        <item x="1755"/>
        <item x="236"/>
        <item x="811"/>
        <item x="265"/>
        <item x="12"/>
        <item x="146"/>
        <item x="1422"/>
        <item x="1199"/>
        <item x="1372"/>
        <item x="867"/>
        <item x="1679"/>
        <item x="436"/>
        <item x="56"/>
        <item x="798"/>
        <item x="1374"/>
        <item x="177"/>
        <item x="705"/>
        <item x="1211"/>
        <item x="609"/>
        <item x="212"/>
        <item x="1326"/>
        <item x="1389"/>
        <item x="1612"/>
        <item x="1536"/>
        <item x="1188"/>
        <item x="380"/>
        <item x="1693"/>
        <item x="203"/>
        <item x="779"/>
        <item x="1623"/>
        <item x="1653"/>
        <item x="1570"/>
        <item x="434"/>
        <item x="1627"/>
        <item x="1191"/>
        <item x="308"/>
        <item x="1388"/>
        <item x="534"/>
        <item x="1164"/>
        <item x="1064"/>
        <item x="1118"/>
        <item x="917"/>
        <item x="300"/>
        <item x="1228"/>
        <item x="123"/>
        <item x="1034"/>
        <item x="428"/>
        <item x="1640"/>
        <item x="907"/>
        <item x="572"/>
        <item x="1059"/>
        <item x="385"/>
        <item x="1515"/>
        <item x="257"/>
        <item x="1266"/>
        <item x="244"/>
        <item x="1429"/>
        <item x="984"/>
        <item x="750"/>
        <item x="1746"/>
        <item x="1537"/>
        <item x="616"/>
        <item x="1362"/>
        <item x="689"/>
        <item x="905"/>
        <item x="957"/>
        <item x="512"/>
        <item x="377"/>
        <item x="115"/>
        <item x="882"/>
        <item x="899"/>
        <item x="439"/>
        <item x="1237"/>
        <item x="1501"/>
        <item x="1085"/>
        <item x="1144"/>
        <item x="1743"/>
        <item x="1285"/>
        <item x="986"/>
        <item x="1121"/>
        <item x="1122"/>
        <item x="1673"/>
        <item x="711"/>
        <item x="1234"/>
        <item x="1506"/>
        <item x="915"/>
        <item x="58"/>
        <item x="1218"/>
        <item x="121"/>
        <item x="1296"/>
        <item x="630"/>
        <item x="126"/>
        <item x="1282"/>
        <item x="168"/>
        <item x="1721"/>
        <item x="1664"/>
        <item x="688"/>
        <item x="313"/>
        <item x="461"/>
        <item x="1774"/>
        <item x="223"/>
        <item x="1111"/>
        <item x="1283"/>
        <item x="1415"/>
        <item x="1207"/>
        <item x="947"/>
        <item x="863"/>
        <item x="831"/>
        <item x="759"/>
        <item x="1655"/>
        <item x="367"/>
        <item x="468"/>
        <item x="1726"/>
        <item x="532"/>
        <item x="305"/>
        <item x="910"/>
        <item x="1683"/>
        <item x="1797"/>
        <item x="1437"/>
        <item x="597"/>
        <item x="502"/>
        <item x="520"/>
        <item x="1414"/>
        <item x="191"/>
        <item x="943"/>
        <item x="404"/>
        <item x="618"/>
        <item x="840"/>
        <item x="926"/>
        <item x="1569"/>
        <item x="106"/>
        <item x="661"/>
        <item x="204"/>
        <item x="467"/>
        <item x="1120"/>
        <item x="1490"/>
        <item x="172"/>
        <item x="571"/>
        <item x="575"/>
        <item x="0"/>
        <item x="1764"/>
        <item x="1047"/>
        <item x="1669"/>
        <item x="913"/>
        <item x="1434"/>
        <item x="1083"/>
        <item x="76"/>
        <item x="1335"/>
        <item x="4"/>
        <item x="1317"/>
        <item x="911"/>
        <item x="921"/>
        <item x="1672"/>
        <item x="1535"/>
        <item x="648"/>
        <item x="156"/>
        <item x="1635"/>
        <item x="46"/>
        <item x="1183"/>
        <item x="218"/>
        <item x="1416"/>
        <item x="1685"/>
        <item x="1392"/>
        <item x="1489"/>
        <item x="1577"/>
        <item x="1667"/>
        <item x="326"/>
        <item x="1208"/>
        <item x="1017"/>
        <item x="1579"/>
        <item x="1176"/>
        <item x="1482"/>
        <item x="1499"/>
        <item x="452"/>
        <item x="837"/>
        <item x="320"/>
        <item x="976"/>
        <item x="1602"/>
        <item x="674"/>
        <item x="893"/>
        <item x="1038"/>
        <item x="235"/>
        <item x="1327"/>
        <item x="1051"/>
        <item x="751"/>
        <item x="1031"/>
        <item x="1033"/>
        <item x="409"/>
        <item x="659"/>
        <item x="1035"/>
        <item x="783"/>
        <item x="1032"/>
        <item x="1539"/>
        <item x="1419"/>
        <item x="1508"/>
        <item x="620"/>
        <item x="74"/>
        <item x="1127"/>
        <item x="198"/>
        <item x="1736"/>
        <item x="684"/>
        <item x="723"/>
        <item x="828"/>
        <item x="973"/>
        <item x="497"/>
        <item x="167"/>
        <item x="309"/>
        <item x="90"/>
        <item x="1481"/>
        <item x="989"/>
        <item x="802"/>
        <item x="1238"/>
        <item x="560"/>
        <item x="1003"/>
        <item x="1387"/>
        <item x="1189"/>
        <item x="1149"/>
        <item x="1694"/>
        <item x="142"/>
        <item x="446"/>
        <item x="1600"/>
        <item x="465"/>
        <item x="666"/>
        <item x="1737"/>
        <item x="414"/>
        <item x="104"/>
        <item x="379"/>
        <item x="799"/>
        <item x="1058"/>
        <item x="1799"/>
        <item x="664"/>
        <item x="1476"/>
        <item x="303"/>
        <item x="607"/>
        <item x="1532"/>
        <item x="875"/>
        <item x="504"/>
        <item x="1379"/>
        <item x="1451"/>
        <item x="1398"/>
        <item x="935"/>
        <item x="646"/>
        <item x="1479"/>
        <item x="1178"/>
        <item x="351"/>
        <item x="490"/>
        <item x="1303"/>
        <item x="482"/>
        <item x="1618"/>
        <item x="321"/>
        <item x="1710"/>
        <item x="731"/>
        <item x="476"/>
        <item x="413"/>
        <item x="397"/>
        <item x="815"/>
        <item x="810"/>
        <item x="1795"/>
        <item x="1677"/>
        <item x="422"/>
        <item x="1604"/>
        <item x="33"/>
        <item x="765"/>
        <item x="277"/>
        <item x="1522"/>
        <item x="1250"/>
        <item x="1745"/>
        <item x="1354"/>
        <item x="1427"/>
        <item x="569"/>
        <item x="632"/>
        <item x="985"/>
        <item x="214"/>
        <item x="1642"/>
        <item x="1057"/>
        <item x="1255"/>
        <item x="1744"/>
        <item x="356"/>
        <item x="784"/>
        <item x="861"/>
        <item x="1148"/>
        <item x="1291"/>
        <item x="719"/>
        <item x="399"/>
        <item x="178"/>
        <item x="431"/>
        <item x="1088"/>
        <item x="294"/>
        <item x="1456"/>
        <item x="809"/>
        <item x="1551"/>
        <item x="771"/>
        <item x="796"/>
        <item x="564"/>
        <item x="42"/>
        <item x="1787"/>
        <item x="1722"/>
        <item x="252"/>
        <item x="21"/>
        <item x="1343"/>
        <item x="242"/>
        <item x="851"/>
        <item x="953"/>
        <item x="371"/>
        <item x="1731"/>
        <item x="743"/>
        <item x="582"/>
        <item x="936"/>
        <item x="1052"/>
        <item x="1676"/>
        <item x="1798"/>
        <item x="1686"/>
        <item x="1328"/>
        <item x="440"/>
        <item x="1550"/>
        <item x="67"/>
        <item x="1142"/>
        <item x="706"/>
        <item x="677"/>
        <item x="1161"/>
        <item x="1110"/>
        <item x="941"/>
        <item x="1314"/>
        <item x="1381"/>
        <item x="764"/>
        <item x="144"/>
        <item x="685"/>
        <item x="1789"/>
        <item x="717"/>
        <item x="515"/>
        <item x="1585"/>
        <item x="535"/>
        <item x="1596"/>
        <item x="1507"/>
        <item x="827"/>
        <item x="1749"/>
        <item x="1004"/>
        <item x="150"/>
        <item x="393"/>
        <item x="361"/>
        <item x="1703"/>
        <item x="1"/>
        <item x="1010"/>
        <item x="1615"/>
        <item x="848"/>
        <item x="133"/>
        <item x="1657"/>
        <item x="1243"/>
        <item x="1332"/>
        <item x="369"/>
        <item x="1622"/>
        <item x="1339"/>
        <item x="993"/>
        <item x="1307"/>
        <item x="845"/>
        <item x="71"/>
        <item x="417"/>
        <item x="545"/>
        <item x="1172"/>
        <item x="471"/>
        <item x="1675"/>
        <item x="264"/>
        <item x="930"/>
        <item x="903"/>
        <item x="517"/>
        <item x="99"/>
        <item x="800"/>
        <item x="119"/>
        <item x="1027"/>
        <item x="696"/>
        <item x="849"/>
        <item x="1754"/>
        <item x="1660"/>
        <item x="1557"/>
        <item x="925"/>
        <item x="1284"/>
        <item x="276"/>
        <item x="263"/>
        <item x="1438"/>
        <item x="589"/>
        <item x="1304"/>
        <item x="1720"/>
        <item x="511"/>
        <item x="1026"/>
        <item x="1463"/>
        <item x="533"/>
        <item x="1095"/>
        <item x="447"/>
        <item x="405"/>
        <item x="1125"/>
        <item x="1411"/>
        <item x="1719"/>
        <item x="1224"/>
        <item x="872"/>
        <item x="878"/>
        <item x="158"/>
        <item x="823"/>
        <item x="416"/>
        <item x="423"/>
        <item x="611"/>
        <item x="100"/>
        <item x="873"/>
        <item x="703"/>
        <item x="678"/>
        <item x="808"/>
        <item x="1011"/>
        <item x="1212"/>
        <item x="806"/>
        <item x="262"/>
        <item x="240"/>
        <item x="1190"/>
        <item x="1558"/>
        <item x="1100"/>
        <item x="636"/>
        <item x="1107"/>
        <item x="1771"/>
        <item x="780"/>
        <item x="977"/>
        <item x="507"/>
        <item x="1495"/>
        <item x="733"/>
        <item x="1280"/>
        <item x="718"/>
        <item x="919"/>
        <item x="528"/>
        <item x="898"/>
        <item x="550"/>
        <item x="1002"/>
        <item x="1777"/>
        <item x="1762"/>
        <item x="376"/>
        <item x="1469"/>
        <item x="987"/>
        <item x="85"/>
        <item x="1502"/>
        <item x="1075"/>
        <item x="1783"/>
        <item x="32"/>
        <item x="338"/>
        <item x="1361"/>
        <item x="1323"/>
        <item x="246"/>
        <item x="1520"/>
        <item x="1698"/>
        <item x="740"/>
        <item x="501"/>
        <item x="449"/>
        <item x="1649"/>
        <item x="227"/>
        <item x="523"/>
        <item x="1221"/>
        <item x="687"/>
        <item x="776"/>
        <item x="1433"/>
        <item x="996"/>
        <item x="1154"/>
        <item x="1333"/>
        <item x="1742"/>
        <item x="1062"/>
        <item x="813"/>
        <item x="1605"/>
        <item x="1349"/>
        <item x="129"/>
        <item x="543"/>
        <item x="551"/>
        <item x="737"/>
        <item x="1778"/>
        <item x="1223"/>
        <item x="18"/>
        <item x="529"/>
        <item x="1575"/>
        <item x="1716"/>
        <item x="635"/>
        <item x="421"/>
        <item x="581"/>
        <item x="187"/>
        <item x="1707"/>
        <item x="858"/>
        <item x="657"/>
        <item x="1259"/>
        <item x="1041"/>
        <item x="179"/>
        <item x="647"/>
        <item x="693"/>
        <item x="59"/>
        <item x="884"/>
        <item x="1126"/>
        <item x="896"/>
        <item x="30"/>
        <item x="850"/>
        <item x="510"/>
        <item x="670"/>
        <item x="1727"/>
        <item x="415"/>
        <item x="1712"/>
        <item x="256"/>
        <item x="1426"/>
        <item x="286"/>
        <item x="1302"/>
        <item x="1639"/>
        <item x="1503"/>
        <item x="964"/>
        <item x="1594"/>
        <item x="1334"/>
        <item x="1177"/>
        <item x="1043"/>
        <item x="676"/>
        <item x="68"/>
        <item x="1607"/>
        <item x="584"/>
        <item x="314"/>
        <item x="292"/>
        <item x="61"/>
        <item x="1159"/>
        <item x="594"/>
        <item x="999"/>
        <item x="1404"/>
        <item x="1080"/>
        <item x="712"/>
        <item x="590"/>
        <item x="1589"/>
        <item x="843"/>
        <item x="365"/>
        <item x="908"/>
        <item x="1792"/>
        <item x="694"/>
        <item x="370"/>
        <item x="72"/>
        <item x="612"/>
        <item x="1141"/>
        <item x="352"/>
        <item x="289"/>
        <item x="586"/>
        <item x="655"/>
        <item x="623"/>
        <item x="695"/>
        <item x="1576"/>
        <item x="1292"/>
        <item x="1318"/>
        <item x="1067"/>
        <item x="459"/>
        <item x="585"/>
        <item x="1418"/>
        <item x="1470"/>
        <item x="1130"/>
        <item x="649"/>
        <item x="480"/>
        <item x="500"/>
        <item x="650"/>
        <item x="874"/>
        <item x="1421"/>
        <item x="1365"/>
        <item x="45"/>
        <item x="1593"/>
        <item x="281"/>
        <item x="359"/>
        <item x="1758"/>
        <item x="155"/>
        <item x="55"/>
        <item x="824"/>
        <item x="1297"/>
        <item x="455"/>
        <item x="1219"/>
        <item x="202"/>
        <item x="1157"/>
        <item x="1170"/>
        <item x="1702"/>
        <item x="1757"/>
        <item x="627"/>
        <item x="1591"/>
        <item x="610"/>
        <item x="1699"/>
        <item x="1587"/>
        <item x="769"/>
        <item x="940"/>
        <item x="128"/>
        <item x="108"/>
        <item x="153"/>
        <item x="105"/>
        <item x="1654"/>
        <item x="974"/>
        <item x="1072"/>
        <item x="817"/>
        <item x="601"/>
        <item x="516"/>
        <item x="1582"/>
        <item x="1514"/>
        <item x="261"/>
        <item x="7"/>
        <item x="27"/>
        <item x="1194"/>
        <item x="793"/>
        <item x="1526"/>
        <item x="259"/>
        <item x="1412"/>
        <item x="28"/>
        <item x="1240"/>
        <item x="1342"/>
        <item x="387"/>
        <item x="1706"/>
        <item x="1571"/>
        <item x="1794"/>
        <item x="1690"/>
        <item x="1723"/>
        <item x="853"/>
        <item x="271"/>
        <item x="1471"/>
        <item x="626"/>
        <item x="1580"/>
        <item x="487"/>
        <item x="1046"/>
        <item x="1444"/>
        <item x="754"/>
        <item x="726"/>
        <item x="1684"/>
        <item x="297"/>
        <item x="704"/>
        <item x="164"/>
        <item x="1077"/>
        <item x="1630"/>
        <item x="319"/>
        <item x="1260"/>
        <item x="162"/>
        <item x="1044"/>
        <item x="1193"/>
        <item x="111"/>
        <item x="927"/>
        <item x="1648"/>
        <item x="967"/>
        <item x="258"/>
        <item x="95"/>
        <item x="663"/>
        <item x="78"/>
        <item x="1345"/>
        <item x="880"/>
        <item x="360"/>
        <item x="337"/>
        <item x="1226"/>
        <item x="54"/>
        <item x="1511"/>
        <item x="1708"/>
        <item x="605"/>
        <item x="576"/>
        <item x="224"/>
        <item x="1114"/>
        <item x="349"/>
        <item x="1229"/>
        <item x="1488"/>
        <item x="432"/>
        <item x="199"/>
        <item x="229"/>
        <item x="1468"/>
        <item x="1281"/>
        <item x="886"/>
        <item x="1244"/>
        <item x="681"/>
        <item x="578"/>
        <item x="1098"/>
        <item x="288"/>
        <item x="137"/>
        <item x="1344"/>
        <item x="1523"/>
        <item x="402"/>
        <item x="11"/>
        <item x="658"/>
        <item x="1670"/>
        <item x="176"/>
        <item x="483"/>
        <item x="457"/>
        <item x="47"/>
        <item x="608"/>
        <item x="1195"/>
        <item x="207"/>
        <item x="1741"/>
        <item x="1262"/>
        <item x="1633"/>
        <item x="474"/>
        <item x="553"/>
        <item x="570"/>
        <item x="110"/>
        <item x="98"/>
        <item x="353"/>
        <item x="1186"/>
        <item x="345"/>
        <item x="316"/>
        <item x="1748"/>
        <item x="475"/>
        <item x="410"/>
        <item x="226"/>
        <item x="531"/>
        <item x="1586"/>
        <item x="1352"/>
        <item x="1025"/>
        <item x="1524"/>
        <item x="333"/>
        <item x="816"/>
        <item x="1609"/>
        <item x="1428"/>
        <item x="1641"/>
        <item x="1368"/>
        <item x="331"/>
        <item x="1500"/>
        <item x="1084"/>
        <item x="1257"/>
        <item x="958"/>
        <item x="1018"/>
        <item x="247"/>
        <item x="916"/>
        <item x="1181"/>
        <item x="433"/>
        <item x="890"/>
        <item x="197"/>
        <item x="248"/>
        <item x="366"/>
        <item x="1363"/>
        <item x="138"/>
        <item x="1496"/>
        <item x="728"/>
        <item x="392"/>
        <item x="614"/>
        <item x="1598"/>
        <item x="343"/>
        <item x="222"/>
        <item x="225"/>
        <item x="803"/>
        <item x="1015"/>
        <item x="145"/>
        <item x="871"/>
        <item x="290"/>
        <item x="805"/>
        <item x="869"/>
        <item x="1628"/>
        <item x="1330"/>
        <item x="1519"/>
        <item x="438"/>
        <item x="1012"/>
        <item x="267"/>
        <item x="1751"/>
        <item x="1459"/>
        <item x="1566"/>
        <item x="1169"/>
        <item x="1063"/>
        <item x="136"/>
        <item x="707"/>
        <item x="971"/>
        <item x="473"/>
        <item x="1382"/>
        <item x="36"/>
        <item x="39"/>
        <item x="1319"/>
        <item x="506"/>
        <item x="40"/>
        <item x="1068"/>
        <item x="1337"/>
        <item x="1652"/>
        <item x="1512"/>
        <item x="20"/>
        <item x="599"/>
        <item x="1625"/>
        <item x="17"/>
        <item x="1768"/>
        <item x="836"/>
        <item x="1659"/>
        <item x="1268"/>
        <item x="1391"/>
        <item x="134"/>
        <item x="640"/>
        <item x="1603"/>
        <item x="280"/>
        <item x="260"/>
        <item x="970"/>
        <item x="444"/>
        <item x="741"/>
        <item x="185"/>
        <item x="1265"/>
        <item x="1022"/>
        <item x="1759"/>
        <item x="50"/>
        <item x="954"/>
        <item x="107"/>
        <item x="408"/>
        <item x="1533"/>
        <item x="315"/>
        <item x="1544"/>
        <item x="768"/>
        <item x="1383"/>
        <item x="841"/>
        <item x="493"/>
        <item x="253"/>
        <item x="665"/>
        <item x="270"/>
        <item x="933"/>
        <item x="1129"/>
        <item x="1309"/>
        <item x="854"/>
        <item x="44"/>
        <item x="638"/>
        <item x="1765"/>
        <item x="885"/>
        <item x="1217"/>
        <item x="241"/>
        <item x="715"/>
        <item x="1406"/>
        <item x="1233"/>
        <item x="299"/>
        <item x="1214"/>
        <item x="442"/>
        <item x="1140"/>
        <item x="782"/>
        <item x="559"/>
        <item x="1305"/>
        <item x="918"/>
        <item x="1492"/>
        <item x="1601"/>
        <item x="1491"/>
        <item x="592"/>
        <item x="403"/>
        <item x="912"/>
        <item x="1369"/>
        <item x="1099"/>
        <item x="870"/>
        <item x="1054"/>
        <item x="1367"/>
        <item x="1037"/>
        <item x="730"/>
        <item x="702"/>
        <item x="888"/>
        <item x="1341"/>
        <item x="1247"/>
        <item x="842"/>
        <item x="1565"/>
        <item x="1786"/>
        <item x="374"/>
        <item x="756"/>
        <item x="112"/>
        <item x="753"/>
        <item x="195"/>
        <item x="1245"/>
        <item x="965"/>
        <item x="1007"/>
        <item x="238"/>
        <item x="1445"/>
        <item x="171"/>
        <item x="1174"/>
        <item x="2"/>
        <item x="279"/>
        <item x="699"/>
        <item x="186"/>
        <item x="1629"/>
        <item x="1096"/>
        <item x="499"/>
        <item x="1168"/>
        <item x="1042"/>
        <item x="1776"/>
        <item x="211"/>
        <item x="1198"/>
        <item x="1324"/>
        <item x="1718"/>
        <item x="651"/>
        <item x="1123"/>
        <item x="196"/>
        <item x="948"/>
        <item x="1423"/>
        <item x="220"/>
        <item x="1632"/>
        <item x="906"/>
        <item x="295"/>
        <item x="955"/>
        <item x="1761"/>
        <item x="1273"/>
        <item x="1329"/>
        <item x="755"/>
        <item x="556"/>
        <item x="1336"/>
        <item x="9"/>
        <item x="980"/>
        <item x="363"/>
        <item x="278"/>
        <item x="1315"/>
        <item x="729"/>
        <item x="629"/>
        <item x="1461"/>
        <item x="1091"/>
        <item x="234"/>
        <item x="652"/>
        <item x="787"/>
        <item x="606"/>
        <item x="1697"/>
        <item x="1770"/>
        <item x="697"/>
        <item x="79"/>
        <item x="554"/>
        <item x="1729"/>
        <item x="141"/>
        <item x="568"/>
        <item x="249"/>
        <item x="1040"/>
        <item x="1545"/>
        <item x="117"/>
        <item x="998"/>
        <item x="856"/>
        <item x="975"/>
        <item x="389"/>
        <item x="891"/>
        <item x="686"/>
        <item x="1000"/>
        <item x="739"/>
        <item x="979"/>
        <item x="732"/>
        <item x="287"/>
        <item x="1200"/>
        <item x="1567"/>
        <item x="1162"/>
        <item x="87"/>
        <item x="1486"/>
        <item x="1517"/>
        <item x="1261"/>
        <item x="301"/>
        <item x="391"/>
        <item x="173"/>
        <item x="425"/>
        <item x="1030"/>
        <item x="340"/>
        <item x="1160"/>
        <item x="900"/>
        <item x="51"/>
        <item x="766"/>
        <item x="89"/>
        <item x="950"/>
        <item x="580"/>
        <item x="1055"/>
        <item x="1735"/>
        <item x="991"/>
        <item x="1772"/>
        <item x="1547"/>
        <item x="1671"/>
        <item x="760"/>
        <item x="1465"/>
        <item x="1093"/>
        <item x="1617"/>
        <item x="1203"/>
        <item x="1781"/>
        <item x="1682"/>
        <item x="201"/>
        <item x="1153"/>
        <item x="738"/>
        <item x="1556"/>
        <item x="1380"/>
        <item x="939"/>
        <item x="103"/>
        <item x="1060"/>
        <item x="1036"/>
        <item x="1631"/>
        <item x="992"/>
        <item x="797"/>
        <item x="143"/>
        <item x="889"/>
        <item x="660"/>
        <item x="1497"/>
        <item x="1650"/>
        <item x="593"/>
        <item x="312"/>
        <item x="524"/>
        <item x="1366"/>
        <item x="1477"/>
        <item x="944"/>
        <item x="97"/>
        <item x="492"/>
        <item x="1624"/>
        <item x="1348"/>
        <item x="304"/>
        <item x="1554"/>
        <item x="1592"/>
        <item x="547"/>
        <item x="1443"/>
        <item x="1103"/>
        <item x="1509"/>
        <item x="1251"/>
        <item x="642"/>
        <item x="38"/>
        <item x="1192"/>
        <item x="1357"/>
        <item x="114"/>
        <item x="64"/>
        <item x="80"/>
        <item x="339"/>
        <item x="1610"/>
        <item x="1173"/>
        <item x="1258"/>
        <item x="1300"/>
        <item x="354"/>
        <item x="219"/>
        <item x="548"/>
        <item x="1014"/>
        <item x="1467"/>
        <item x="1646"/>
        <item x="1272"/>
        <item x="341"/>
        <item x="437"/>
        <item x="382"/>
        <item x="1568"/>
        <item x="232"/>
        <item x="1294"/>
        <item x="672"/>
        <item x="540"/>
        <item x="1597"/>
        <item x="513"/>
        <item x="348"/>
        <item x="1407"/>
        <item x="210"/>
        <item x="530"/>
        <item x="777"/>
        <item x="1009"/>
        <item x="26"/>
        <item x="426"/>
        <item x="709"/>
        <item x="53"/>
        <item x="1399"/>
        <item x="1109"/>
        <item x="1206"/>
        <item x="93"/>
        <item x="1049"/>
        <item x="698"/>
        <item x="710"/>
        <item x="519"/>
        <item x="268"/>
        <item x="472"/>
        <item x="683"/>
        <item x="1561"/>
        <item x="113"/>
        <item x="368"/>
        <item x="1555"/>
        <item x="1688"/>
        <item x="1179"/>
        <item x="15"/>
        <item x="189"/>
        <item x="1006"/>
        <item x="170"/>
        <item x="1092"/>
        <item x="1384"/>
        <item x="1453"/>
        <item x="1311"/>
        <item x="1478"/>
        <item x="454"/>
        <item x="625"/>
        <item x="1636"/>
        <item x="190"/>
        <item x="1289"/>
        <item x="1277"/>
        <item x="1775"/>
        <item x="1549"/>
        <item x="407"/>
        <item x="963"/>
        <item x="183"/>
        <item x="972"/>
        <item x="159"/>
        <item x="49"/>
        <item x="401"/>
        <item x="485"/>
        <item x="1275"/>
        <item x="140"/>
        <item x="1321"/>
        <item x="667"/>
        <item x="1205"/>
        <item x="332"/>
        <item x="81"/>
        <item x="1196"/>
        <item x="122"/>
        <item x="1730"/>
        <item x="835"/>
        <item x="269"/>
        <item x="1548"/>
        <item x="456"/>
        <item x="1235"/>
        <item x="680"/>
        <item x="1705"/>
        <item x="481"/>
        <item x="1695"/>
        <item x="781"/>
        <item x="453"/>
        <item x="1458"/>
        <item x="1739"/>
        <item x="254"/>
        <item x="1013"/>
        <item x="1573"/>
        <item x="1439"/>
        <item x="1132"/>
        <item x="621"/>
        <item x="175"/>
        <item x="1413"/>
        <item x="924"/>
        <item x="400"/>
        <item x="1086"/>
        <item x="1564"/>
        <item x="336"/>
        <item x="291"/>
        <item x="1538"/>
        <item x="1158"/>
        <item x="1269"/>
        <item x="577"/>
        <item x="1071"/>
        <item x="509"/>
        <item x="602"/>
        <item x="206"/>
        <item x="1763"/>
        <item x="245"/>
        <item x="193"/>
        <item x="233"/>
        <item x="1637"/>
        <item x="832"/>
        <item x="942"/>
        <item x="180"/>
        <item x="411"/>
        <item x="1371"/>
        <item x="424"/>
        <item x="1016"/>
        <item x="1436"/>
        <item x="293"/>
        <item x="546"/>
        <item x="272"/>
        <item x="745"/>
        <item x="868"/>
        <item x="1390"/>
        <item x="239"/>
        <item x="1108"/>
        <item x="419"/>
        <item x="1750"/>
        <item x="430"/>
        <item x="139"/>
        <item x="1543"/>
        <item x="1048"/>
        <item x="1452"/>
        <item x="1510"/>
        <item x="127"/>
        <item x="653"/>
        <item x="394"/>
        <item x="744"/>
        <item x="1733"/>
        <item x="1187"/>
        <item x="1128"/>
        <item x="1621"/>
        <item x="1210"/>
        <item x="615"/>
        <item x="713"/>
        <item x="1131"/>
        <item x="566"/>
        <item x="748"/>
        <item x="1274"/>
        <item x="324"/>
        <item x="671"/>
        <item x="1213"/>
        <item x="852"/>
        <item x="1143"/>
        <item x="84"/>
        <item x="14"/>
        <item x="598"/>
        <item x="37"/>
        <item x="1700"/>
        <item x="24"/>
        <item x="1466"/>
        <item x="1462"/>
        <item x="521"/>
        <item x="821"/>
        <item x="1484"/>
        <item x="1313"/>
        <item x="427"/>
        <item x="65"/>
        <item x="151"/>
        <item x="1209"/>
        <item x="1752"/>
        <item x="1616"/>
        <item x="525"/>
        <item x="23"/>
        <item x="1353"/>
        <item x="116"/>
        <item x="1020"/>
        <item x="1425"/>
        <item x="901"/>
        <item x="118"/>
        <item x="538"/>
        <item x="641"/>
        <item x="1717"/>
        <item x="378"/>
        <item x="484"/>
        <item x="1005"/>
        <item x="558"/>
        <item x="716"/>
        <item x="928"/>
        <item x="830"/>
        <item x="91"/>
        <item x="1540"/>
        <item x="19"/>
        <item x="1393"/>
        <item x="691"/>
        <item x="790"/>
        <item x="555"/>
        <item x="1288"/>
        <item x="1658"/>
        <item x="937"/>
        <item x="1299"/>
        <item x="1087"/>
        <item x="1581"/>
        <item x="1253"/>
        <item x="355"/>
        <item x="887"/>
        <item x="1287"/>
        <item x="1760"/>
        <item x="25"/>
        <item x="1559"/>
        <item x="1378"/>
        <item x="1611"/>
        <item x="988"/>
        <item x="938"/>
        <item x="1455"/>
        <item x="1320"/>
        <item x="174"/>
        <item x="656"/>
        <item x="488"/>
        <item x="350"/>
        <item x="978"/>
        <item x="1546"/>
        <item x="1298"/>
        <item x="435"/>
        <item x="727"/>
        <item x="1753"/>
        <item x="491"/>
        <item x="1494"/>
        <item x="747"/>
        <item x="200"/>
        <item x="1106"/>
        <item x="322"/>
        <item x="1563"/>
        <item x="1346"/>
        <item x="542"/>
        <item x="1182"/>
        <item x="637"/>
        <item x="1431"/>
        <item x="544"/>
        <item x="794"/>
        <item x="1370"/>
        <item x="215"/>
        <item x="1528"/>
        <item x="1050"/>
        <item x="895"/>
        <item x="1102"/>
        <item x="296"/>
        <item x="587"/>
        <item x="536"/>
        <item x="675"/>
        <item x="1738"/>
        <item x="1312"/>
        <item x="1483"/>
        <item x="194"/>
        <item x="914"/>
        <item x="518"/>
        <item x="1351"/>
        <item x="166"/>
        <item x="1448"/>
        <item x="1599"/>
        <item x="1396"/>
        <item x="1278"/>
        <item x="35"/>
        <item x="1665"/>
        <item x="1504"/>
        <item x="1595"/>
        <item x="165"/>
        <item x="1135"/>
        <item x="1090"/>
        <item x="208"/>
        <item x="1056"/>
        <item x="1290"/>
        <item x="1505"/>
        <item x="1386"/>
        <item x="839"/>
        <item x="1498"/>
        <item x="311"/>
        <item x="375"/>
        <item x="1220"/>
        <item x="1024"/>
        <item x="1773"/>
        <item x="306"/>
        <item x="770"/>
        <item x="762"/>
        <item x="1395"/>
        <item x="1715"/>
        <item x="613"/>
        <item x="736"/>
        <item x="494"/>
        <item x="1019"/>
        <item x="1232"/>
        <item x="1529"/>
        <item x="131"/>
        <item x="772"/>
        <item x="1225"/>
        <item x="749"/>
        <item x="1608"/>
        <item x="1039"/>
        <item x="16"/>
        <item x="57"/>
        <item x="1045"/>
        <item x="1450"/>
        <item x="1267"/>
        <item x="894"/>
        <item x="692"/>
        <item x="701"/>
        <item x="1350"/>
        <item x="622"/>
        <item x="1626"/>
        <item x="1663"/>
        <item x="250"/>
        <item x="1306"/>
        <item x="346"/>
        <item x="477"/>
        <item x="1150"/>
        <item x="1473"/>
        <item x="1241"/>
        <item x="619"/>
        <item x="1252"/>
        <item x="1696"/>
        <item x="66"/>
        <item x="708"/>
        <item x="496"/>
        <item x="86"/>
        <item x="983"/>
        <item x="897"/>
        <item x="160"/>
        <item x="1662"/>
        <item x="631"/>
        <item x="883"/>
        <item x="778"/>
        <item x="1687"/>
        <item x="1424"/>
        <item x="1236"/>
        <item x="549"/>
        <item x="1661"/>
        <item x="720"/>
        <item x="902"/>
        <item x="325"/>
        <item x="876"/>
        <item x="1701"/>
        <item x="956"/>
        <item x="77"/>
        <item x="1521"/>
        <item x="628"/>
        <item x="624"/>
        <item x="120"/>
        <item x="767"/>
        <item x="633"/>
        <item x="34"/>
        <item x="1713"/>
        <item x="451"/>
        <item x="182"/>
        <item x="1021"/>
        <item x="961"/>
        <item x="561"/>
        <item x="396"/>
        <item x="1793"/>
        <item x="1069"/>
        <item x="1215"/>
        <item x="307"/>
        <item x="864"/>
        <item x="192"/>
        <item x="412"/>
        <item x="822"/>
        <item x="181"/>
        <item x="1791"/>
        <item x="982"/>
        <item x="909"/>
        <item x="881"/>
        <item x="1166"/>
        <item x="1151"/>
        <item x="41"/>
        <item x="1516"/>
        <item x="1728"/>
        <item x="1197"/>
        <item x="1534"/>
        <item x="1435"/>
        <item x="829"/>
        <item x="562"/>
        <item x="1222"/>
        <item x="1008"/>
        <item x="1527"/>
        <item x="373"/>
        <item x="812"/>
        <item x="1408"/>
        <item x="981"/>
        <item x="479"/>
        <item x="217"/>
        <item x="826"/>
        <item x="1397"/>
        <item x="1780"/>
        <item x="1163"/>
        <item x="761"/>
        <item x="1079"/>
        <item x="372"/>
        <item x="945"/>
        <item x="1167"/>
        <item x="1097"/>
        <item x="184"/>
        <item x="1562"/>
        <item x="1156"/>
        <item x="1377"/>
        <item x="1078"/>
        <item x="357"/>
        <item x="237"/>
        <item x="552"/>
        <item x="1441"/>
        <item x="334"/>
        <item x="1394"/>
        <item x="1308"/>
        <item x="527"/>
        <item x="1530"/>
        <item x="514"/>
        <item x="1105"/>
        <item x="1732"/>
        <item x="1747"/>
        <item x="1227"/>
        <item x="266"/>
        <item x="1263"/>
        <item x="1432"/>
        <item x="69"/>
        <item x="327"/>
        <item x="274"/>
        <item x="463"/>
        <item x="866"/>
        <item x="429"/>
        <item x="406"/>
        <item x="791"/>
        <item x="83"/>
        <item x="807"/>
        <item x="1402"/>
        <item x="1053"/>
        <item x="595"/>
        <item x="1276"/>
        <item x="216"/>
        <item x="1295"/>
        <item x="384"/>
        <item x="1734"/>
        <item x="714"/>
        <item x="1061"/>
        <item x="526"/>
        <item x="1454"/>
        <item x="583"/>
        <item x="1400"/>
        <item x="1613"/>
        <item x="1201"/>
        <item x="1360"/>
        <item x="94"/>
        <item x="1347"/>
        <item x="792"/>
        <item x="383"/>
        <item x="1420"/>
        <item x="466"/>
        <item x="604"/>
        <item x="1001"/>
        <item x="395"/>
        <item x="1666"/>
        <item x="774"/>
        <item x="537"/>
        <item x="125"/>
        <item x="1674"/>
        <item x="498"/>
        <item x="962"/>
        <item x="1104"/>
        <item x="1338"/>
        <item x="3"/>
        <item x="1560"/>
        <item x="857"/>
        <item x="1256"/>
        <item x="221"/>
        <item x="969"/>
        <item x="149"/>
        <item x="662"/>
        <item x="1171"/>
        <item x="862"/>
        <item x="1578"/>
        <item x="495"/>
        <item x="795"/>
        <item x="1133"/>
        <item x="1430"/>
        <item x="486"/>
        <item x="60"/>
        <item x="1475"/>
        <item x="563"/>
        <item x="448"/>
        <item x="323"/>
        <item x="29"/>
        <item x="775"/>
        <item x="1634"/>
        <item x="724"/>
        <item x="464"/>
        <item x="148"/>
        <item x="1373"/>
        <item x="1070"/>
        <item x="63"/>
        <item x="1376"/>
        <item x="1651"/>
        <item x="804"/>
        <item x="855"/>
        <item x="88"/>
        <item x="1202"/>
        <item x="251"/>
        <item x="1364"/>
        <item x="1316"/>
        <item x="1553"/>
        <item x="859"/>
        <item x="344"/>
        <item x="603"/>
        <item x="949"/>
        <item x="1155"/>
        <item x="1680"/>
        <item x="1460"/>
        <item x="1644"/>
        <item x="600"/>
        <item x="1410"/>
        <item x="1767"/>
        <item x="135"/>
        <item x="997"/>
        <item x="6"/>
        <item x="163"/>
        <item x="82"/>
        <item x="470"/>
        <item x="1769"/>
        <item x="8"/>
        <item x="1249"/>
        <item x="1076"/>
        <item x="255"/>
        <item x="1446"/>
        <item x="557"/>
        <item x="1180"/>
        <item x="734"/>
        <item x="188"/>
        <item x="1331"/>
        <item x="347"/>
        <item x="952"/>
        <item x="1124"/>
        <item x="1788"/>
        <item x="1136"/>
        <item x="1401"/>
        <item x="1248"/>
        <item x="1385"/>
        <item x="1355"/>
        <item x="445"/>
        <item x="1147"/>
        <item x="752"/>
        <item x="285"/>
        <item x="1137"/>
        <item x="1231"/>
        <item x="1184"/>
        <item x="1117"/>
        <item x="1485"/>
        <item x="990"/>
        <item x="1756"/>
        <item x="362"/>
        <item x="932"/>
        <item x="1074"/>
        <item x="92"/>
        <item x="1785"/>
        <item x="169"/>
        <item x="1574"/>
        <item x="1405"/>
        <item x="1066"/>
        <item x="865"/>
        <item x="735"/>
        <item x="1286"/>
        <item x="1472"/>
        <item x="13"/>
        <item x="838"/>
        <item x="101"/>
        <item x="231"/>
        <item x="1375"/>
        <item x="505"/>
        <item x="330"/>
        <item x="946"/>
        <item x="1073"/>
        <item x="591"/>
        <item x="1541"/>
        <item x="1619"/>
        <item x="757"/>
        <item x="157"/>
        <item x="161"/>
        <item x="1692"/>
        <item x="1714"/>
        <item x="1449"/>
        <item x="1310"/>
        <item x="763"/>
        <item x="834"/>
        <item x="825"/>
        <item x="968"/>
        <item x="1279"/>
        <item x="673"/>
        <item x="801"/>
        <item x="1681"/>
        <item x="1725"/>
        <item x="489"/>
        <item x="1271"/>
        <item x="386"/>
        <item x="478"/>
        <item x="388"/>
        <item x="746"/>
        <item x="700"/>
        <item x="1029"/>
        <item x="1359"/>
        <item x="1457"/>
        <item x="931"/>
        <item x="567"/>
        <item x="282"/>
        <item x="725"/>
        <item x="335"/>
        <item x="596"/>
        <item x="1094"/>
        <item x="275"/>
        <item x="109"/>
        <item x="1417"/>
        <item x="758"/>
        <item x="284"/>
        <item x="1409"/>
        <item x="1242"/>
        <item x="920"/>
        <item x="668"/>
        <item x="1689"/>
        <item x="1089"/>
        <item x="818"/>
        <item x="152"/>
        <item x="929"/>
        <item x="1216"/>
        <item x="1766"/>
        <item x="1165"/>
        <item x="96"/>
        <item x="786"/>
        <item x="398"/>
        <item x="844"/>
        <item x="1656"/>
        <item x="645"/>
        <item x="541"/>
        <item x="951"/>
        <item x="1447"/>
        <item x="682"/>
        <item x="679"/>
        <item x="1647"/>
        <item x="1246"/>
        <item x="1264"/>
        <item x="328"/>
        <item x="75"/>
        <item x="539"/>
        <item x="1678"/>
        <item x="1145"/>
        <item x="877"/>
        <item x="1270"/>
        <item x="847"/>
        <item x="1112"/>
        <item x="73"/>
        <item x="1643"/>
        <item x="213"/>
        <item x="1518"/>
        <item x="283"/>
        <item x="722"/>
        <item x="1322"/>
        <item x="1082"/>
        <item x="310"/>
        <item x="1513"/>
        <item x="317"/>
        <item x="1138"/>
        <item x="995"/>
        <item x="814"/>
        <item x="102"/>
        <item x="342"/>
        <item x="879"/>
        <item x="1583"/>
        <item x="5"/>
        <item x="690"/>
        <item x="381"/>
        <item x="1531"/>
        <item x="1134"/>
        <item x="1340"/>
        <item x="1691"/>
        <item x="1081"/>
        <item x="994"/>
        <item x="1023"/>
        <item x="1116"/>
        <item x="462"/>
        <item x="460"/>
        <item x="846"/>
        <item x="617"/>
        <item x="860"/>
        <item x="318"/>
        <item x="1175"/>
        <item x="588"/>
        <item x="1704"/>
        <item x="1638"/>
        <item x="358"/>
        <item x="1796"/>
        <item x="1790"/>
        <item x="443"/>
        <item x="643"/>
        <item x="579"/>
        <item x="273"/>
        <item x="1584"/>
        <item x="934"/>
        <item x="124"/>
        <item x="62"/>
        <item x="154"/>
        <item x="70"/>
        <item x="302"/>
        <item x="450"/>
        <item x="31"/>
        <item x="243"/>
        <item x="1474"/>
        <item x="1028"/>
        <item x="789"/>
        <item x="147"/>
        <item x="43"/>
        <item x="1480"/>
        <item x="418"/>
        <item x="230"/>
        <item x="508"/>
        <item x="1782"/>
        <item x="669"/>
        <item x="10"/>
        <item x="819"/>
        <item x="329"/>
        <item x="820"/>
        <item x="228"/>
        <item x="209"/>
        <item x="1119"/>
        <item x="892"/>
        <item x="923"/>
        <item x="1552"/>
        <item x="1293"/>
        <item x="1254"/>
        <item x="1065"/>
        <item x="22"/>
        <item x="922"/>
        <item x="1542"/>
        <item x="785"/>
        <item x="654"/>
        <item x="644"/>
        <item x="1525"/>
        <item x="503"/>
        <item x="364"/>
        <item x="573"/>
        <item x="1572"/>
        <item x="1115"/>
        <item x="634"/>
        <item x="959"/>
        <item x="1442"/>
        <item x="1779"/>
        <item x="130"/>
        <item x="205"/>
        <item x="1614"/>
        <item x="1185"/>
        <item x="1325"/>
        <item x="1606"/>
        <item x="1301"/>
        <item x="1588"/>
        <item x="1230"/>
        <item x="1440"/>
        <item x="833"/>
        <item t="default"/>
      </items>
    </pivotField>
    <pivotField numFmtId="166" showAll="0"/>
    <pivotField numFmtId="165" showAll="0"/>
    <pivotField numFmtId="165" showAll="0"/>
    <pivotField showAll="0"/>
    <pivotField showAll="0"/>
    <pivotField showAll="0" defaultSubtotal="0"/>
    <pivotField showAll="0" defaultSubtotal="0"/>
    <pivotField showAll="0" defaultSubtotal="0">
      <items count="5">
        <item x="0"/>
        <item x="1"/>
        <item x="2"/>
        <item x="3"/>
        <item x="4"/>
      </items>
    </pivotField>
  </pivotFields>
  <rowFields count="1">
    <field x="9"/>
  </rowFields>
  <rowItems count="10">
    <i>
      <x v="2"/>
    </i>
    <i>
      <x v="4"/>
    </i>
    <i>
      <x/>
    </i>
    <i>
      <x v="1"/>
    </i>
    <i>
      <x v="6"/>
    </i>
    <i>
      <x v="3"/>
    </i>
    <i>
      <x v="7"/>
    </i>
    <i>
      <x v="8"/>
    </i>
    <i>
      <x v="5"/>
    </i>
    <i t="grand">
      <x/>
    </i>
  </rowItems>
  <colFields count="1">
    <field x="-2"/>
  </colFields>
  <colItems count="2">
    <i>
      <x/>
    </i>
    <i i="1">
      <x v="1"/>
    </i>
  </colItems>
  <dataFields count="2">
    <dataField name="Sum of Profit" fld="17" baseField="0" baseItem="0" numFmtId="165"/>
    <dataField name="Sum of Revenue" fld="14" baseField="0" baseItem="0" numFmtId="165"/>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4"/>
          </reference>
        </references>
      </pivotArea>
    </chartFormat>
    <chartFormat chart="0" format="4">
      <pivotArea type="data" outline="0" fieldPosition="0">
        <references count="2">
          <reference field="4294967294" count="1" selected="0">
            <x v="0"/>
          </reference>
          <reference field="9" count="1" selected="0">
            <x v="6"/>
          </reference>
        </references>
      </pivotArea>
    </chartFormat>
    <chartFormat chart="0" format="5">
      <pivotArea type="data" outline="0" fieldPosition="0">
        <references count="2">
          <reference field="4294967294" count="1" selected="0">
            <x v="0"/>
          </reference>
          <reference field="9" count="1" selected="0">
            <x v="0"/>
          </reference>
        </references>
      </pivotArea>
    </chartFormat>
    <chartFormat chart="0" format="6">
      <pivotArea type="data" outline="0" fieldPosition="0">
        <references count="2">
          <reference field="4294967294" count="1" selected="0">
            <x v="0"/>
          </reference>
          <reference field="9" count="1" selected="0">
            <x v="1"/>
          </reference>
        </references>
      </pivotArea>
    </chartFormat>
    <chartFormat chart="0" format="7">
      <pivotArea type="data" outline="0" fieldPosition="0">
        <references count="2">
          <reference field="4294967294" count="1" selected="0">
            <x v="0"/>
          </reference>
          <reference field="9" count="1" selected="0">
            <x v="3"/>
          </reference>
        </references>
      </pivotArea>
    </chartFormat>
    <chartFormat chart="0" format="8">
      <pivotArea type="data" outline="0" fieldPosition="0">
        <references count="2">
          <reference field="4294967294" count="1" selected="0">
            <x v="0"/>
          </reference>
          <reference field="9" count="1" selected="0">
            <x v="7"/>
          </reference>
        </references>
      </pivotArea>
    </chartFormat>
    <chartFormat chart="0" format="9">
      <pivotArea type="data" outline="0" fieldPosition="0">
        <references count="2">
          <reference field="4294967294" count="1" selected="0">
            <x v="0"/>
          </reference>
          <reference field="9" count="1" selected="0">
            <x v="8"/>
          </reference>
        </references>
      </pivotArea>
    </chartFormat>
    <chartFormat chart="0" format="10">
      <pivotArea type="data" outline="0" fieldPosition="0">
        <references count="2">
          <reference field="4294967294" count="1" selected="0">
            <x v="0"/>
          </reference>
          <reference field="9" count="1" selected="0">
            <x v="5"/>
          </reference>
        </references>
      </pivotArea>
    </chartFormat>
    <chartFormat chart="0" format="11">
      <pivotArea type="data" outline="0" fieldPosition="0">
        <references count="2">
          <reference field="4294967294" count="1" selected="0">
            <x v="1"/>
          </reference>
          <reference field="9" count="1" selected="0">
            <x v="2"/>
          </reference>
        </references>
      </pivotArea>
    </chartFormat>
    <chartFormat chart="0" format="12">
      <pivotArea type="data" outline="0" fieldPosition="0">
        <references count="2">
          <reference field="4294967294" count="1" selected="0">
            <x v="1"/>
          </reference>
          <reference field="9" count="1" selected="0">
            <x v="4"/>
          </reference>
        </references>
      </pivotArea>
    </chartFormat>
    <chartFormat chart="0" format="13">
      <pivotArea type="data" outline="0" fieldPosition="0">
        <references count="2">
          <reference field="4294967294" count="1" selected="0">
            <x v="1"/>
          </reference>
          <reference field="9" count="1" selected="0">
            <x v="6"/>
          </reference>
        </references>
      </pivotArea>
    </chartFormat>
    <chartFormat chart="0" format="14">
      <pivotArea type="data" outline="0" fieldPosition="0">
        <references count="2">
          <reference field="4294967294" count="1" selected="0">
            <x v="1"/>
          </reference>
          <reference field="9" count="1" selected="0">
            <x v="0"/>
          </reference>
        </references>
      </pivotArea>
    </chartFormat>
    <chartFormat chart="0" format="15">
      <pivotArea type="data" outline="0" fieldPosition="0">
        <references count="2">
          <reference field="4294967294" count="1" selected="0">
            <x v="1"/>
          </reference>
          <reference field="9" count="1" selected="0">
            <x v="1"/>
          </reference>
        </references>
      </pivotArea>
    </chartFormat>
    <chartFormat chart="0" format="16">
      <pivotArea type="data" outline="0" fieldPosition="0">
        <references count="2">
          <reference field="4294967294" count="1" selected="0">
            <x v="1"/>
          </reference>
          <reference field="9" count="1" selected="0">
            <x v="3"/>
          </reference>
        </references>
      </pivotArea>
    </chartFormat>
    <chartFormat chart="0" format="17">
      <pivotArea type="data" outline="0" fieldPosition="0">
        <references count="2">
          <reference field="4294967294" count="1" selected="0">
            <x v="1"/>
          </reference>
          <reference field="9" count="1" selected="0">
            <x v="7"/>
          </reference>
        </references>
      </pivotArea>
    </chartFormat>
    <chartFormat chart="0" format="18">
      <pivotArea type="data" outline="0" fieldPosition="0">
        <references count="2">
          <reference field="4294967294" count="1" selected="0">
            <x v="1"/>
          </reference>
          <reference field="9" count="1" selected="0">
            <x v="8"/>
          </reference>
        </references>
      </pivotArea>
    </chartFormat>
    <chartFormat chart="0" format="19">
      <pivotArea type="data" outline="0" fieldPosition="0">
        <references count="2">
          <reference field="4294967294" count="1" selected="0">
            <x v="1"/>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F1CDC8E-7379-4AD2-B10D-472188DCBD4F}"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75:C85" firstHeaderRow="0" firstDataRow="1" firstDataCol="1"/>
  <pivotFields count="26">
    <pivotField showAll="0"/>
    <pivotField numFmtId="164" showAll="0">
      <items count="848">
        <item x="498"/>
        <item x="195"/>
        <item x="16"/>
        <item x="686"/>
        <item x="247"/>
        <item x="416"/>
        <item x="813"/>
        <item x="227"/>
        <item x="796"/>
        <item x="286"/>
        <item x="821"/>
        <item x="261"/>
        <item x="218"/>
        <item x="499"/>
        <item x="514"/>
        <item x="78"/>
        <item x="45"/>
        <item x="97"/>
        <item x="358"/>
        <item x="685"/>
        <item x="452"/>
        <item x="310"/>
        <item x="593"/>
        <item x="807"/>
        <item x="321"/>
        <item x="825"/>
        <item x="578"/>
        <item x="451"/>
        <item x="533"/>
        <item x="637"/>
        <item x="743"/>
        <item x="569"/>
        <item x="73"/>
        <item x="470"/>
        <item x="616"/>
        <item x="268"/>
        <item x="426"/>
        <item x="79"/>
        <item x="22"/>
        <item x="127"/>
        <item x="193"/>
        <item x="462"/>
        <item x="235"/>
        <item x="810"/>
        <item x="479"/>
        <item x="568"/>
        <item x="417"/>
        <item x="601"/>
        <item x="492"/>
        <item x="473"/>
        <item x="606"/>
        <item x="697"/>
        <item x="107"/>
        <item x="49"/>
        <item x="679"/>
        <item x="112"/>
        <item x="186"/>
        <item x="38"/>
        <item x="729"/>
        <item x="347"/>
        <item x="121"/>
        <item x="213"/>
        <item x="527"/>
        <item x="211"/>
        <item x="65"/>
        <item x="372"/>
        <item x="51"/>
        <item x="469"/>
        <item x="537"/>
        <item x="682"/>
        <item x="424"/>
        <item x="367"/>
        <item x="159"/>
        <item x="800"/>
        <item x="841"/>
        <item x="680"/>
        <item x="343"/>
        <item x="96"/>
        <item x="653"/>
        <item x="700"/>
        <item x="814"/>
        <item x="535"/>
        <item x="388"/>
        <item x="238"/>
        <item x="219"/>
        <item x="771"/>
        <item x="642"/>
        <item x="649"/>
        <item x="615"/>
        <item x="507"/>
        <item x="786"/>
        <item x="478"/>
        <item x="326"/>
        <item x="839"/>
        <item x="437"/>
        <item x="780"/>
        <item x="423"/>
        <item x="173"/>
        <item x="560"/>
        <item x="253"/>
        <item x="538"/>
        <item x="736"/>
        <item x="474"/>
        <item x="660"/>
        <item x="764"/>
        <item x="448"/>
        <item x="443"/>
        <item x="836"/>
        <item x="122"/>
        <item x="328"/>
        <item x="226"/>
        <item x="670"/>
        <item x="731"/>
        <item x="382"/>
        <item x="103"/>
        <item x="7"/>
        <item x="265"/>
        <item x="739"/>
        <item x="612"/>
        <item x="629"/>
        <item x="510"/>
        <item x="587"/>
        <item x="757"/>
        <item x="559"/>
        <item x="336"/>
        <item x="556"/>
        <item x="788"/>
        <item x="295"/>
        <item x="665"/>
        <item x="488"/>
        <item x="303"/>
        <item x="793"/>
        <item x="690"/>
        <item x="542"/>
        <item x="140"/>
        <item x="376"/>
        <item x="721"/>
        <item x="481"/>
        <item x="198"/>
        <item x="39"/>
        <item x="174"/>
        <item x="160"/>
        <item x="327"/>
        <item x="734"/>
        <item x="716"/>
        <item x="209"/>
        <item x="373"/>
        <item x="136"/>
        <item x="772"/>
        <item x="259"/>
        <item x="515"/>
        <item x="204"/>
        <item x="86"/>
        <item x="383"/>
        <item x="407"/>
        <item x="609"/>
        <item x="638"/>
        <item x="109"/>
        <item x="56"/>
        <item x="410"/>
        <item x="149"/>
        <item x="650"/>
        <item x="131"/>
        <item x="322"/>
        <item x="334"/>
        <item x="230"/>
        <item x="449"/>
        <item x="804"/>
        <item x="91"/>
        <item x="681"/>
        <item x="237"/>
        <item x="758"/>
        <item x="333"/>
        <item x="617"/>
        <item x="678"/>
        <item x="645"/>
        <item x="625"/>
        <item x="216"/>
        <item x="484"/>
        <item x="298"/>
        <item x="779"/>
        <item x="258"/>
        <item x="37"/>
        <item x="702"/>
        <item x="2"/>
        <item x="306"/>
        <item x="632"/>
        <item x="463"/>
        <item x="31"/>
        <item x="829"/>
        <item x="90"/>
        <item x="563"/>
        <item x="229"/>
        <item x="234"/>
        <item x="12"/>
        <item x="71"/>
        <item x="833"/>
        <item x="221"/>
        <item x="465"/>
        <item x="558"/>
        <item x="549"/>
        <item x="545"/>
        <item x="1"/>
        <item x="72"/>
        <item x="242"/>
        <item x="430"/>
        <item x="352"/>
        <item x="304"/>
        <item x="759"/>
        <item x="205"/>
        <item x="224"/>
        <item x="317"/>
        <item x="43"/>
        <item x="516"/>
        <item x="161"/>
        <item x="446"/>
        <item x="619"/>
        <item x="554"/>
        <item x="302"/>
        <item x="252"/>
        <item x="273"/>
        <item x="82"/>
        <item x="805"/>
        <item x="589"/>
        <item x="671"/>
        <item x="781"/>
        <item x="26"/>
        <item x="818"/>
        <item x="837"/>
        <item x="129"/>
        <item x="315"/>
        <item x="490"/>
        <item x="696"/>
        <item x="728"/>
        <item x="337"/>
        <item x="398"/>
        <item x="501"/>
        <item x="33"/>
        <item x="59"/>
        <item x="684"/>
        <item x="351"/>
        <item x="126"/>
        <item x="163"/>
        <item x="100"/>
        <item x="30"/>
        <item x="394"/>
        <item x="819"/>
        <item x="135"/>
        <item x="775"/>
        <item x="540"/>
        <item x="531"/>
        <item x="288"/>
        <item x="552"/>
        <item x="3"/>
        <item x="573"/>
        <item x="369"/>
        <item x="770"/>
        <item x="215"/>
        <item x="730"/>
        <item x="667"/>
        <item x="602"/>
        <item x="88"/>
        <item x="179"/>
        <item x="119"/>
        <item x="385"/>
        <item x="812"/>
        <item x="505"/>
        <item x="187"/>
        <item x="571"/>
        <item x="528"/>
        <item x="778"/>
        <item x="524"/>
        <item x="282"/>
        <item x="776"/>
        <item x="117"/>
        <item x="838"/>
        <item x="636"/>
        <item x="80"/>
        <item x="647"/>
        <item x="640"/>
        <item x="284"/>
        <item x="588"/>
        <item x="744"/>
        <item x="787"/>
        <item x="134"/>
        <item x="644"/>
        <item x="477"/>
        <item x="76"/>
        <item x="676"/>
        <item x="706"/>
        <item x="693"/>
        <item x="768"/>
        <item x="345"/>
        <item x="319"/>
        <item x="167"/>
        <item x="146"/>
        <item x="60"/>
        <item x="256"/>
        <item x="189"/>
        <item x="329"/>
        <item x="316"/>
        <item x="620"/>
        <item x="206"/>
        <item x="441"/>
        <item x="763"/>
        <item x="803"/>
        <item x="158"/>
        <item x="291"/>
        <item x="361"/>
        <item x="264"/>
        <item x="576"/>
        <item x="521"/>
        <item x="635"/>
        <item x="427"/>
        <item x="99"/>
        <item x="718"/>
        <item x="93"/>
        <item x="643"/>
        <item x="816"/>
        <item x="662"/>
        <item x="245"/>
        <item x="404"/>
        <item x="274"/>
        <item x="269"/>
        <item x="148"/>
        <item x="754"/>
        <item x="580"/>
        <item x="50"/>
        <item x="67"/>
        <item x="783"/>
        <item x="139"/>
        <item x="183"/>
        <item x="225"/>
        <item x="749"/>
        <item x="717"/>
        <item x="603"/>
        <item x="166"/>
        <item x="342"/>
        <item x="370"/>
        <item x="440"/>
        <item x="19"/>
        <item x="275"/>
        <item x="577"/>
        <item x="314"/>
        <item x="422"/>
        <item x="285"/>
        <item x="801"/>
        <item x="795"/>
        <item x="359"/>
        <item x="200"/>
        <item x="154"/>
        <item x="278"/>
        <item x="34"/>
        <item x="270"/>
        <item x="460"/>
        <item x="646"/>
        <item x="608"/>
        <item x="378"/>
        <item x="432"/>
        <item x="755"/>
        <item x="228"/>
        <item x="457"/>
        <item x="806"/>
        <item x="631"/>
        <item x="802"/>
        <item x="834"/>
        <item x="585"/>
        <item x="497"/>
        <item x="444"/>
        <item x="41"/>
        <item x="190"/>
        <item x="162"/>
        <item x="125"/>
        <item x="455"/>
        <item x="188"/>
        <item x="42"/>
        <item x="365"/>
        <item x="725"/>
        <item x="172"/>
        <item x="338"/>
        <item x="486"/>
        <item x="431"/>
        <item x="815"/>
        <item x="419"/>
        <item x="263"/>
        <item x="324"/>
        <item x="309"/>
        <item x="46"/>
        <item x="348"/>
        <item x="471"/>
        <item x="735"/>
        <item x="541"/>
        <item x="532"/>
        <item x="596"/>
        <item x="785"/>
        <item x="659"/>
        <item x="586"/>
        <item x="784"/>
        <item x="790"/>
        <item x="467"/>
        <item x="605"/>
        <item x="292"/>
        <item x="511"/>
        <item x="411"/>
        <item x="574"/>
        <item x="582"/>
        <item x="548"/>
        <item x="11"/>
        <item x="155"/>
        <item x="561"/>
        <item x="181"/>
        <item x="551"/>
        <item x="777"/>
        <item x="439"/>
        <item x="454"/>
        <item x="386"/>
        <item x="171"/>
        <item x="13"/>
        <item x="674"/>
        <item x="393"/>
        <item x="10"/>
        <item x="323"/>
        <item x="380"/>
        <item x="466"/>
        <item x="708"/>
        <item x="820"/>
        <item x="844"/>
        <item x="525"/>
        <item x="6"/>
        <item x="828"/>
        <item x="846"/>
        <item x="267"/>
        <item x="519"/>
        <item x="434"/>
        <item x="124"/>
        <item x="607"/>
        <item x="128"/>
        <item x="723"/>
        <item x="843"/>
        <item x="271"/>
        <item x="350"/>
        <item x="150"/>
        <item x="101"/>
        <item x="257"/>
        <item x="118"/>
        <item x="130"/>
        <item x="742"/>
        <item x="277"/>
        <item x="435"/>
        <item x="305"/>
        <item x="666"/>
        <item x="811"/>
        <item x="105"/>
        <item x="503"/>
        <item x="480"/>
        <item x="621"/>
        <item x="592"/>
        <item x="508"/>
        <item x="709"/>
        <item x="594"/>
        <item x="436"/>
        <item x="164"/>
        <item x="699"/>
        <item x="255"/>
        <item x="395"/>
        <item x="98"/>
        <item x="283"/>
        <item x="513"/>
        <item x="17"/>
        <item x="137"/>
        <item x="651"/>
        <item x="349"/>
        <item x="248"/>
        <item x="346"/>
        <item x="115"/>
        <item x="266"/>
        <item x="691"/>
        <item x="656"/>
        <item x="116"/>
        <item x="733"/>
        <item x="243"/>
        <item x="824"/>
        <item x="23"/>
        <item x="251"/>
        <item x="83"/>
        <item x="182"/>
        <item x="142"/>
        <item x="320"/>
        <item x="375"/>
        <item x="87"/>
        <item x="311"/>
        <item x="628"/>
        <item x="715"/>
        <item x="94"/>
        <item x="472"/>
        <item x="132"/>
        <item x="633"/>
        <item x="312"/>
        <item x="84"/>
        <item x="447"/>
        <item x="555"/>
        <item x="536"/>
        <item x="756"/>
        <item x="675"/>
        <item x="719"/>
        <item x="403"/>
        <item x="54"/>
        <item x="438"/>
        <item x="453"/>
        <item x="544"/>
        <item x="47"/>
        <item x="722"/>
        <item x="194"/>
        <item x="741"/>
        <item x="185"/>
        <item x="52"/>
        <item x="77"/>
        <item x="254"/>
        <item x="704"/>
        <item x="389"/>
        <item x="487"/>
        <item x="53"/>
        <item x="141"/>
        <item x="522"/>
        <item x="831"/>
        <item x="591"/>
        <item x="613"/>
        <item x="782"/>
        <item x="114"/>
        <item x="165"/>
        <item x="214"/>
        <item x="493"/>
        <item x="290"/>
        <item x="260"/>
        <item x="710"/>
        <item x="732"/>
        <item x="626"/>
        <item x="769"/>
        <item x="673"/>
        <item x="399"/>
        <item x="368"/>
        <item x="92"/>
        <item x="687"/>
        <item x="746"/>
        <item x="565"/>
        <item x="313"/>
        <item x="280"/>
        <item x="520"/>
        <item x="397"/>
        <item x="840"/>
        <item x="400"/>
        <item x="0"/>
        <item x="464"/>
        <item x="737"/>
        <item x="517"/>
        <item x="623"/>
        <item x="698"/>
        <item x="301"/>
        <item x="108"/>
        <item x="371"/>
        <item x="239"/>
        <item x="113"/>
        <item x="81"/>
        <item x="648"/>
        <item x="512"/>
        <item x="74"/>
        <item x="420"/>
        <item x="655"/>
        <item x="168"/>
        <item x="184"/>
        <item x="25"/>
        <item x="110"/>
        <item x="236"/>
        <item x="566"/>
        <item x="414"/>
        <item x="534"/>
        <item x="344"/>
        <item x="28"/>
        <item x="518"/>
        <item x="789"/>
        <item x="240"/>
        <item x="340"/>
        <item x="792"/>
        <item x="191"/>
        <item x="354"/>
        <item x="66"/>
        <item x="374"/>
        <item x="546"/>
        <item x="774"/>
        <item x="415"/>
        <item x="740"/>
        <item x="353"/>
        <item x="318"/>
        <item x="406"/>
        <item x="408"/>
        <item x="567"/>
        <item x="564"/>
        <item x="300"/>
        <item x="614"/>
        <item x="765"/>
        <item x="808"/>
        <item x="330"/>
        <item x="199"/>
        <item x="48"/>
        <item x="750"/>
        <item x="581"/>
        <item x="44"/>
        <item x="639"/>
        <item x="180"/>
        <item x="658"/>
        <item x="791"/>
        <item x="95"/>
        <item x="27"/>
        <item x="442"/>
        <item x="753"/>
        <item x="175"/>
        <item x="409"/>
        <item x="570"/>
        <item x="40"/>
        <item x="58"/>
        <item x="618"/>
        <item x="491"/>
        <item x="32"/>
        <item x="212"/>
        <item x="611"/>
        <item x="9"/>
        <item x="798"/>
        <item x="652"/>
        <item x="355"/>
        <item x="689"/>
        <item x="104"/>
        <item x="144"/>
        <item x="14"/>
        <item x="683"/>
        <item x="595"/>
        <item x="106"/>
        <item x="767"/>
        <item x="392"/>
        <item x="624"/>
        <item x="711"/>
        <item x="712"/>
        <item x="461"/>
        <item x="294"/>
        <item x="823"/>
        <item x="68"/>
        <item x="133"/>
        <item x="557"/>
        <item x="176"/>
        <item x="250"/>
        <item x="610"/>
        <item x="157"/>
        <item x="766"/>
        <item x="752"/>
        <item x="727"/>
        <item x="233"/>
        <item x="669"/>
        <item x="222"/>
        <item x="64"/>
        <item x="249"/>
        <item x="543"/>
        <item x="232"/>
        <item x="356"/>
        <item x="661"/>
        <item x="307"/>
        <item x="244"/>
        <item x="695"/>
        <item x="425"/>
        <item x="421"/>
        <item x="120"/>
        <item x="748"/>
        <item x="583"/>
        <item x="272"/>
        <item x="827"/>
        <item x="835"/>
        <item x="489"/>
        <item x="797"/>
        <item x="357"/>
        <item x="590"/>
        <item x="387"/>
        <item x="830"/>
        <item x="296"/>
        <item x="634"/>
        <item x="579"/>
        <item x="692"/>
        <item x="138"/>
        <item x="826"/>
        <item x="694"/>
        <item x="177"/>
        <item x="745"/>
        <item x="707"/>
        <item x="169"/>
        <item x="495"/>
        <item x="391"/>
        <item x="341"/>
        <item x="747"/>
        <item x="366"/>
        <item x="396"/>
        <item x="799"/>
        <item x="61"/>
        <item x="822"/>
        <item x="773"/>
        <item x="335"/>
        <item x="760"/>
        <item x="456"/>
        <item x="604"/>
        <item x="845"/>
        <item x="584"/>
        <item x="363"/>
        <item x="152"/>
        <item x="688"/>
        <item x="201"/>
        <item x="246"/>
        <item x="523"/>
        <item x="402"/>
        <item x="762"/>
        <item x="496"/>
        <item x="223"/>
        <item x="29"/>
        <item x="4"/>
        <item x="153"/>
        <item x="36"/>
        <item x="539"/>
        <item x="458"/>
        <item x="672"/>
        <item x="170"/>
        <item x="600"/>
        <item x="202"/>
        <item x="331"/>
        <item x="703"/>
        <item x="817"/>
        <item x="485"/>
        <item x="360"/>
        <item x="276"/>
        <item x="714"/>
        <item x="475"/>
        <item x="63"/>
        <item x="401"/>
        <item x="208"/>
        <item x="15"/>
        <item x="231"/>
        <item x="24"/>
        <item x="483"/>
        <item x="123"/>
        <item x="657"/>
        <item x="526"/>
        <item x="381"/>
        <item x="572"/>
        <item x="641"/>
        <item x="654"/>
        <item x="70"/>
        <item x="663"/>
        <item x="713"/>
        <item x="20"/>
        <item x="598"/>
        <item x="530"/>
        <item x="293"/>
        <item x="575"/>
        <item x="325"/>
        <item x="217"/>
        <item x="429"/>
        <item x="299"/>
        <item x="794"/>
        <item x="220"/>
        <item x="21"/>
        <item x="143"/>
        <item x="494"/>
        <item x="547"/>
        <item x="178"/>
        <item x="842"/>
        <item x="297"/>
        <item x="668"/>
        <item x="809"/>
        <item x="630"/>
        <item x="599"/>
        <item x="156"/>
        <item x="627"/>
        <item x="308"/>
        <item x="69"/>
        <item x="405"/>
        <item x="262"/>
        <item x="553"/>
        <item x="203"/>
        <item x="664"/>
        <item x="62"/>
        <item x="506"/>
        <item x="192"/>
        <item x="147"/>
        <item x="384"/>
        <item x="207"/>
        <item x="445"/>
        <item x="562"/>
        <item x="622"/>
        <item x="196"/>
        <item x="738"/>
        <item x="413"/>
        <item x="720"/>
        <item x="5"/>
        <item x="412"/>
        <item x="705"/>
        <item x="377"/>
        <item x="476"/>
        <item x="102"/>
        <item x="281"/>
        <item x="550"/>
        <item x="241"/>
        <item x="151"/>
        <item x="832"/>
        <item x="145"/>
        <item x="339"/>
        <item x="504"/>
        <item x="289"/>
        <item x="18"/>
        <item x="35"/>
        <item x="433"/>
        <item x="55"/>
        <item x="459"/>
        <item x="502"/>
        <item x="89"/>
        <item x="210"/>
        <item x="677"/>
        <item x="428"/>
        <item x="450"/>
        <item x="418"/>
        <item x="724"/>
        <item x="287"/>
        <item x="751"/>
        <item x="529"/>
        <item x="509"/>
        <item x="379"/>
        <item x="761"/>
        <item x="597"/>
        <item x="701"/>
        <item x="197"/>
        <item x="362"/>
        <item x="279"/>
        <item x="726"/>
        <item x="500"/>
        <item x="482"/>
        <item x="8"/>
        <item x="468"/>
        <item x="57"/>
        <item x="85"/>
        <item x="390"/>
        <item x="364"/>
        <item x="75"/>
        <item x="332"/>
        <item x="111"/>
        <item t="default"/>
      </items>
    </pivotField>
    <pivotField showAll="0">
      <items count="4">
        <item x="1"/>
        <item x="0"/>
        <item x="2"/>
        <item t="default"/>
      </items>
    </pivotField>
    <pivotField showAll="0">
      <items count="13">
        <item x="4"/>
        <item x="7"/>
        <item x="10"/>
        <item x="11"/>
        <item x="2"/>
        <item x="5"/>
        <item x="6"/>
        <item x="1"/>
        <item x="3"/>
        <item x="0"/>
        <item x="8"/>
        <item x="9"/>
        <item t="default"/>
      </items>
    </pivotField>
    <pivotField showAll="0"/>
    <pivotField showAll="0">
      <items count="6">
        <item x="1"/>
        <item x="2"/>
        <item x="0"/>
        <item x="3"/>
        <item x="4"/>
        <item t="default"/>
      </items>
    </pivotField>
    <pivotField showAll="0">
      <items count="9">
        <item x="3"/>
        <item x="0"/>
        <item x="6"/>
        <item x="4"/>
        <item x="2"/>
        <item x="1"/>
        <item x="7"/>
        <item x="5"/>
        <item t="default"/>
      </items>
    </pivotField>
    <pivotField showAll="0"/>
    <pivotField showAll="0">
      <items count="5">
        <item x="0"/>
        <item x="2"/>
        <item x="3"/>
        <item x="1"/>
        <item t="default"/>
      </items>
    </pivotField>
    <pivotField axis="axisRow" showAll="0">
      <items count="10">
        <item x="3"/>
        <item x="2"/>
        <item x="4"/>
        <item x="1"/>
        <item x="8"/>
        <item x="0"/>
        <item x="6"/>
        <item x="5"/>
        <item x="7"/>
        <item t="default"/>
      </items>
    </pivotField>
    <pivotField showAll="0"/>
    <pivotField numFmtId="165" showAll="0"/>
    <pivotField numFmtId="9" showAll="0"/>
    <pivotField numFmtId="165" showAll="0"/>
    <pivotField dataField="1" numFmtId="165" showAll="0"/>
    <pivotField numFmtId="165" showAll="0"/>
    <pivotField numFmtId="165" showAll="0"/>
    <pivotField numFmtId="165" showAll="0"/>
    <pivotField dataField="1" numFmtId="166" showAll="0"/>
    <pivotField numFmtId="165" showAll="0"/>
    <pivotField numFmtId="165" showAll="0"/>
    <pivotField showAll="0"/>
    <pivotField showAll="0"/>
    <pivotField showAll="0" defaultSubtotal="0"/>
    <pivotField showAll="0" defaultSubtotal="0"/>
    <pivotField showAll="0" defaultSubtotal="0">
      <items count="5">
        <item x="0"/>
        <item x="1"/>
        <item x="2"/>
        <item x="3"/>
        <item x="4"/>
      </items>
    </pivotField>
  </pivotFields>
  <rowFields count="1">
    <field x="9"/>
  </rowFields>
  <rowItems count="10">
    <i>
      <x/>
    </i>
    <i>
      <x v="1"/>
    </i>
    <i>
      <x v="2"/>
    </i>
    <i>
      <x v="3"/>
    </i>
    <i>
      <x v="4"/>
    </i>
    <i>
      <x v="5"/>
    </i>
    <i>
      <x v="6"/>
    </i>
    <i>
      <x v="7"/>
    </i>
    <i>
      <x v="8"/>
    </i>
    <i t="grand">
      <x/>
    </i>
  </rowItems>
  <colFields count="1">
    <field x="-2"/>
  </colFields>
  <colItems count="2">
    <i>
      <x/>
    </i>
    <i i="1">
      <x v="1"/>
    </i>
  </colItems>
  <dataFields count="2">
    <dataField name="Sum of Profit Margin %" fld="18" showDataAs="percentOfTotal" baseField="9" baseItem="0" numFmtId="166"/>
    <dataField name="Sum of Revenue" fld="14" showDataAs="percentOfTotal" baseField="0" baseItem="0" numFmtId="10"/>
  </dataFields>
  <chartFormats count="4">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E9E8E11-66E8-4A18-B743-C692DD07C261}"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57:B61" firstHeaderRow="1" firstDataRow="1" firstDataCol="1"/>
  <pivotFields count="26">
    <pivotField showAll="0"/>
    <pivotField numFmtId="164" showAll="0">
      <items count="848">
        <item x="498"/>
        <item x="195"/>
        <item x="16"/>
        <item x="686"/>
        <item x="247"/>
        <item x="416"/>
        <item x="813"/>
        <item x="227"/>
        <item x="796"/>
        <item x="286"/>
        <item x="821"/>
        <item x="261"/>
        <item x="218"/>
        <item x="499"/>
        <item x="514"/>
        <item x="78"/>
        <item x="45"/>
        <item x="97"/>
        <item x="358"/>
        <item x="685"/>
        <item x="452"/>
        <item x="310"/>
        <item x="593"/>
        <item x="807"/>
        <item x="321"/>
        <item x="825"/>
        <item x="578"/>
        <item x="451"/>
        <item x="533"/>
        <item x="637"/>
        <item x="743"/>
        <item x="569"/>
        <item x="73"/>
        <item x="470"/>
        <item x="616"/>
        <item x="268"/>
        <item x="426"/>
        <item x="79"/>
        <item x="22"/>
        <item x="127"/>
        <item x="193"/>
        <item x="462"/>
        <item x="235"/>
        <item x="810"/>
        <item x="479"/>
        <item x="568"/>
        <item x="417"/>
        <item x="601"/>
        <item x="492"/>
        <item x="473"/>
        <item x="606"/>
        <item x="697"/>
        <item x="107"/>
        <item x="49"/>
        <item x="679"/>
        <item x="112"/>
        <item x="186"/>
        <item x="38"/>
        <item x="729"/>
        <item x="347"/>
        <item x="121"/>
        <item x="213"/>
        <item x="527"/>
        <item x="211"/>
        <item x="65"/>
        <item x="372"/>
        <item x="51"/>
        <item x="469"/>
        <item x="537"/>
        <item x="682"/>
        <item x="424"/>
        <item x="367"/>
        <item x="159"/>
        <item x="800"/>
        <item x="841"/>
        <item x="680"/>
        <item x="343"/>
        <item x="96"/>
        <item x="653"/>
        <item x="700"/>
        <item x="814"/>
        <item x="535"/>
        <item x="388"/>
        <item x="238"/>
        <item x="219"/>
        <item x="771"/>
        <item x="642"/>
        <item x="649"/>
        <item x="615"/>
        <item x="507"/>
        <item x="786"/>
        <item x="478"/>
        <item x="326"/>
        <item x="839"/>
        <item x="437"/>
        <item x="780"/>
        <item x="423"/>
        <item x="173"/>
        <item x="560"/>
        <item x="253"/>
        <item x="538"/>
        <item x="736"/>
        <item x="474"/>
        <item x="660"/>
        <item x="764"/>
        <item x="448"/>
        <item x="443"/>
        <item x="836"/>
        <item x="122"/>
        <item x="328"/>
        <item x="226"/>
        <item x="670"/>
        <item x="731"/>
        <item x="382"/>
        <item x="103"/>
        <item x="7"/>
        <item x="265"/>
        <item x="739"/>
        <item x="612"/>
        <item x="629"/>
        <item x="510"/>
        <item x="587"/>
        <item x="757"/>
        <item x="559"/>
        <item x="336"/>
        <item x="556"/>
        <item x="788"/>
        <item x="295"/>
        <item x="665"/>
        <item x="488"/>
        <item x="303"/>
        <item x="793"/>
        <item x="690"/>
        <item x="542"/>
        <item x="140"/>
        <item x="376"/>
        <item x="721"/>
        <item x="481"/>
        <item x="198"/>
        <item x="39"/>
        <item x="174"/>
        <item x="160"/>
        <item x="327"/>
        <item x="734"/>
        <item x="716"/>
        <item x="209"/>
        <item x="373"/>
        <item x="136"/>
        <item x="772"/>
        <item x="259"/>
        <item x="515"/>
        <item x="204"/>
        <item x="86"/>
        <item x="383"/>
        <item x="407"/>
        <item x="609"/>
        <item x="638"/>
        <item x="109"/>
        <item x="56"/>
        <item x="410"/>
        <item x="149"/>
        <item x="650"/>
        <item x="131"/>
        <item x="322"/>
        <item x="334"/>
        <item x="230"/>
        <item x="449"/>
        <item x="804"/>
        <item x="91"/>
        <item x="681"/>
        <item x="237"/>
        <item x="758"/>
        <item x="333"/>
        <item x="617"/>
        <item x="678"/>
        <item x="645"/>
        <item x="625"/>
        <item x="216"/>
        <item x="484"/>
        <item x="298"/>
        <item x="779"/>
        <item x="258"/>
        <item x="37"/>
        <item x="702"/>
        <item x="2"/>
        <item x="306"/>
        <item x="632"/>
        <item x="463"/>
        <item x="31"/>
        <item x="829"/>
        <item x="90"/>
        <item x="563"/>
        <item x="229"/>
        <item x="234"/>
        <item x="12"/>
        <item x="71"/>
        <item x="833"/>
        <item x="221"/>
        <item x="465"/>
        <item x="558"/>
        <item x="549"/>
        <item x="545"/>
        <item x="1"/>
        <item x="72"/>
        <item x="242"/>
        <item x="430"/>
        <item x="352"/>
        <item x="304"/>
        <item x="759"/>
        <item x="205"/>
        <item x="224"/>
        <item x="317"/>
        <item x="43"/>
        <item x="516"/>
        <item x="161"/>
        <item x="446"/>
        <item x="619"/>
        <item x="554"/>
        <item x="302"/>
        <item x="252"/>
        <item x="273"/>
        <item x="82"/>
        <item x="805"/>
        <item x="589"/>
        <item x="671"/>
        <item x="781"/>
        <item x="26"/>
        <item x="818"/>
        <item x="837"/>
        <item x="129"/>
        <item x="315"/>
        <item x="490"/>
        <item x="696"/>
        <item x="728"/>
        <item x="337"/>
        <item x="398"/>
        <item x="501"/>
        <item x="33"/>
        <item x="59"/>
        <item x="684"/>
        <item x="351"/>
        <item x="126"/>
        <item x="163"/>
        <item x="100"/>
        <item x="30"/>
        <item x="394"/>
        <item x="819"/>
        <item x="135"/>
        <item x="775"/>
        <item x="540"/>
        <item x="531"/>
        <item x="288"/>
        <item x="552"/>
        <item x="3"/>
        <item x="573"/>
        <item x="369"/>
        <item x="770"/>
        <item x="215"/>
        <item x="730"/>
        <item x="667"/>
        <item x="602"/>
        <item x="88"/>
        <item x="179"/>
        <item x="119"/>
        <item x="385"/>
        <item x="812"/>
        <item x="505"/>
        <item x="187"/>
        <item x="571"/>
        <item x="528"/>
        <item x="778"/>
        <item x="524"/>
        <item x="282"/>
        <item x="776"/>
        <item x="117"/>
        <item x="838"/>
        <item x="636"/>
        <item x="80"/>
        <item x="647"/>
        <item x="640"/>
        <item x="284"/>
        <item x="588"/>
        <item x="744"/>
        <item x="787"/>
        <item x="134"/>
        <item x="644"/>
        <item x="477"/>
        <item x="76"/>
        <item x="676"/>
        <item x="706"/>
        <item x="693"/>
        <item x="768"/>
        <item x="345"/>
        <item x="319"/>
        <item x="167"/>
        <item x="146"/>
        <item x="60"/>
        <item x="256"/>
        <item x="189"/>
        <item x="329"/>
        <item x="316"/>
        <item x="620"/>
        <item x="206"/>
        <item x="441"/>
        <item x="763"/>
        <item x="803"/>
        <item x="158"/>
        <item x="291"/>
        <item x="361"/>
        <item x="264"/>
        <item x="576"/>
        <item x="521"/>
        <item x="635"/>
        <item x="427"/>
        <item x="99"/>
        <item x="718"/>
        <item x="93"/>
        <item x="643"/>
        <item x="816"/>
        <item x="662"/>
        <item x="245"/>
        <item x="404"/>
        <item x="274"/>
        <item x="269"/>
        <item x="148"/>
        <item x="754"/>
        <item x="580"/>
        <item x="50"/>
        <item x="67"/>
        <item x="783"/>
        <item x="139"/>
        <item x="183"/>
        <item x="225"/>
        <item x="749"/>
        <item x="717"/>
        <item x="603"/>
        <item x="166"/>
        <item x="342"/>
        <item x="370"/>
        <item x="440"/>
        <item x="19"/>
        <item x="275"/>
        <item x="577"/>
        <item x="314"/>
        <item x="422"/>
        <item x="285"/>
        <item x="801"/>
        <item x="795"/>
        <item x="359"/>
        <item x="200"/>
        <item x="154"/>
        <item x="278"/>
        <item x="34"/>
        <item x="270"/>
        <item x="460"/>
        <item x="646"/>
        <item x="608"/>
        <item x="378"/>
        <item x="432"/>
        <item x="755"/>
        <item x="228"/>
        <item x="457"/>
        <item x="806"/>
        <item x="631"/>
        <item x="802"/>
        <item x="834"/>
        <item x="585"/>
        <item x="497"/>
        <item x="444"/>
        <item x="41"/>
        <item x="190"/>
        <item x="162"/>
        <item x="125"/>
        <item x="455"/>
        <item x="188"/>
        <item x="42"/>
        <item x="365"/>
        <item x="725"/>
        <item x="172"/>
        <item x="338"/>
        <item x="486"/>
        <item x="431"/>
        <item x="815"/>
        <item x="419"/>
        <item x="263"/>
        <item x="324"/>
        <item x="309"/>
        <item x="46"/>
        <item x="348"/>
        <item x="471"/>
        <item x="735"/>
        <item x="541"/>
        <item x="532"/>
        <item x="596"/>
        <item x="785"/>
        <item x="659"/>
        <item x="586"/>
        <item x="784"/>
        <item x="790"/>
        <item x="467"/>
        <item x="605"/>
        <item x="292"/>
        <item x="511"/>
        <item x="411"/>
        <item x="574"/>
        <item x="582"/>
        <item x="548"/>
        <item x="11"/>
        <item x="155"/>
        <item x="561"/>
        <item x="181"/>
        <item x="551"/>
        <item x="777"/>
        <item x="439"/>
        <item x="454"/>
        <item x="386"/>
        <item x="171"/>
        <item x="13"/>
        <item x="674"/>
        <item x="393"/>
        <item x="10"/>
        <item x="323"/>
        <item x="380"/>
        <item x="466"/>
        <item x="708"/>
        <item x="820"/>
        <item x="844"/>
        <item x="525"/>
        <item x="6"/>
        <item x="828"/>
        <item x="846"/>
        <item x="267"/>
        <item x="519"/>
        <item x="434"/>
        <item x="124"/>
        <item x="607"/>
        <item x="128"/>
        <item x="723"/>
        <item x="843"/>
        <item x="271"/>
        <item x="350"/>
        <item x="150"/>
        <item x="101"/>
        <item x="257"/>
        <item x="118"/>
        <item x="130"/>
        <item x="742"/>
        <item x="277"/>
        <item x="435"/>
        <item x="305"/>
        <item x="666"/>
        <item x="811"/>
        <item x="105"/>
        <item x="503"/>
        <item x="480"/>
        <item x="621"/>
        <item x="592"/>
        <item x="508"/>
        <item x="709"/>
        <item x="594"/>
        <item x="436"/>
        <item x="164"/>
        <item x="699"/>
        <item x="255"/>
        <item x="395"/>
        <item x="98"/>
        <item x="283"/>
        <item x="513"/>
        <item x="17"/>
        <item x="137"/>
        <item x="651"/>
        <item x="349"/>
        <item x="248"/>
        <item x="346"/>
        <item x="115"/>
        <item x="266"/>
        <item x="691"/>
        <item x="656"/>
        <item x="116"/>
        <item x="733"/>
        <item x="243"/>
        <item x="824"/>
        <item x="23"/>
        <item x="251"/>
        <item x="83"/>
        <item x="182"/>
        <item x="142"/>
        <item x="320"/>
        <item x="375"/>
        <item x="87"/>
        <item x="311"/>
        <item x="628"/>
        <item x="715"/>
        <item x="94"/>
        <item x="472"/>
        <item x="132"/>
        <item x="633"/>
        <item x="312"/>
        <item x="84"/>
        <item x="447"/>
        <item x="555"/>
        <item x="536"/>
        <item x="756"/>
        <item x="675"/>
        <item x="719"/>
        <item x="403"/>
        <item x="54"/>
        <item x="438"/>
        <item x="453"/>
        <item x="544"/>
        <item x="47"/>
        <item x="722"/>
        <item x="194"/>
        <item x="741"/>
        <item x="185"/>
        <item x="52"/>
        <item x="77"/>
        <item x="254"/>
        <item x="704"/>
        <item x="389"/>
        <item x="487"/>
        <item x="53"/>
        <item x="141"/>
        <item x="522"/>
        <item x="831"/>
        <item x="591"/>
        <item x="613"/>
        <item x="782"/>
        <item x="114"/>
        <item x="165"/>
        <item x="214"/>
        <item x="493"/>
        <item x="290"/>
        <item x="260"/>
        <item x="710"/>
        <item x="732"/>
        <item x="626"/>
        <item x="769"/>
        <item x="673"/>
        <item x="399"/>
        <item x="368"/>
        <item x="92"/>
        <item x="687"/>
        <item x="746"/>
        <item x="565"/>
        <item x="313"/>
        <item x="280"/>
        <item x="520"/>
        <item x="397"/>
        <item x="840"/>
        <item x="400"/>
        <item x="0"/>
        <item x="464"/>
        <item x="737"/>
        <item x="517"/>
        <item x="623"/>
        <item x="698"/>
        <item x="301"/>
        <item x="108"/>
        <item x="371"/>
        <item x="239"/>
        <item x="113"/>
        <item x="81"/>
        <item x="648"/>
        <item x="512"/>
        <item x="74"/>
        <item x="420"/>
        <item x="655"/>
        <item x="168"/>
        <item x="184"/>
        <item x="25"/>
        <item x="110"/>
        <item x="236"/>
        <item x="566"/>
        <item x="414"/>
        <item x="534"/>
        <item x="344"/>
        <item x="28"/>
        <item x="518"/>
        <item x="789"/>
        <item x="240"/>
        <item x="340"/>
        <item x="792"/>
        <item x="191"/>
        <item x="354"/>
        <item x="66"/>
        <item x="374"/>
        <item x="546"/>
        <item x="774"/>
        <item x="415"/>
        <item x="740"/>
        <item x="353"/>
        <item x="318"/>
        <item x="406"/>
        <item x="408"/>
        <item x="567"/>
        <item x="564"/>
        <item x="300"/>
        <item x="614"/>
        <item x="765"/>
        <item x="808"/>
        <item x="330"/>
        <item x="199"/>
        <item x="48"/>
        <item x="750"/>
        <item x="581"/>
        <item x="44"/>
        <item x="639"/>
        <item x="180"/>
        <item x="658"/>
        <item x="791"/>
        <item x="95"/>
        <item x="27"/>
        <item x="442"/>
        <item x="753"/>
        <item x="175"/>
        <item x="409"/>
        <item x="570"/>
        <item x="40"/>
        <item x="58"/>
        <item x="618"/>
        <item x="491"/>
        <item x="32"/>
        <item x="212"/>
        <item x="611"/>
        <item x="9"/>
        <item x="798"/>
        <item x="652"/>
        <item x="355"/>
        <item x="689"/>
        <item x="104"/>
        <item x="144"/>
        <item x="14"/>
        <item x="683"/>
        <item x="595"/>
        <item x="106"/>
        <item x="767"/>
        <item x="392"/>
        <item x="624"/>
        <item x="711"/>
        <item x="712"/>
        <item x="461"/>
        <item x="294"/>
        <item x="823"/>
        <item x="68"/>
        <item x="133"/>
        <item x="557"/>
        <item x="176"/>
        <item x="250"/>
        <item x="610"/>
        <item x="157"/>
        <item x="766"/>
        <item x="752"/>
        <item x="727"/>
        <item x="233"/>
        <item x="669"/>
        <item x="222"/>
        <item x="64"/>
        <item x="249"/>
        <item x="543"/>
        <item x="232"/>
        <item x="356"/>
        <item x="661"/>
        <item x="307"/>
        <item x="244"/>
        <item x="695"/>
        <item x="425"/>
        <item x="421"/>
        <item x="120"/>
        <item x="748"/>
        <item x="583"/>
        <item x="272"/>
        <item x="827"/>
        <item x="835"/>
        <item x="489"/>
        <item x="797"/>
        <item x="357"/>
        <item x="590"/>
        <item x="387"/>
        <item x="830"/>
        <item x="296"/>
        <item x="634"/>
        <item x="579"/>
        <item x="692"/>
        <item x="138"/>
        <item x="826"/>
        <item x="694"/>
        <item x="177"/>
        <item x="745"/>
        <item x="707"/>
        <item x="169"/>
        <item x="495"/>
        <item x="391"/>
        <item x="341"/>
        <item x="747"/>
        <item x="366"/>
        <item x="396"/>
        <item x="799"/>
        <item x="61"/>
        <item x="822"/>
        <item x="773"/>
        <item x="335"/>
        <item x="760"/>
        <item x="456"/>
        <item x="604"/>
        <item x="845"/>
        <item x="584"/>
        <item x="363"/>
        <item x="152"/>
        <item x="688"/>
        <item x="201"/>
        <item x="246"/>
        <item x="523"/>
        <item x="402"/>
        <item x="762"/>
        <item x="496"/>
        <item x="223"/>
        <item x="29"/>
        <item x="4"/>
        <item x="153"/>
        <item x="36"/>
        <item x="539"/>
        <item x="458"/>
        <item x="672"/>
        <item x="170"/>
        <item x="600"/>
        <item x="202"/>
        <item x="331"/>
        <item x="703"/>
        <item x="817"/>
        <item x="485"/>
        <item x="360"/>
        <item x="276"/>
        <item x="714"/>
        <item x="475"/>
        <item x="63"/>
        <item x="401"/>
        <item x="208"/>
        <item x="15"/>
        <item x="231"/>
        <item x="24"/>
        <item x="483"/>
        <item x="123"/>
        <item x="657"/>
        <item x="526"/>
        <item x="381"/>
        <item x="572"/>
        <item x="641"/>
        <item x="654"/>
        <item x="70"/>
        <item x="663"/>
        <item x="713"/>
        <item x="20"/>
        <item x="598"/>
        <item x="530"/>
        <item x="293"/>
        <item x="575"/>
        <item x="325"/>
        <item x="217"/>
        <item x="429"/>
        <item x="299"/>
        <item x="794"/>
        <item x="220"/>
        <item x="21"/>
        <item x="143"/>
        <item x="494"/>
        <item x="547"/>
        <item x="178"/>
        <item x="842"/>
        <item x="297"/>
        <item x="668"/>
        <item x="809"/>
        <item x="630"/>
        <item x="599"/>
        <item x="156"/>
        <item x="627"/>
        <item x="308"/>
        <item x="69"/>
        <item x="405"/>
        <item x="262"/>
        <item x="553"/>
        <item x="203"/>
        <item x="664"/>
        <item x="62"/>
        <item x="506"/>
        <item x="192"/>
        <item x="147"/>
        <item x="384"/>
        <item x="207"/>
        <item x="445"/>
        <item x="562"/>
        <item x="622"/>
        <item x="196"/>
        <item x="738"/>
        <item x="413"/>
        <item x="720"/>
        <item x="5"/>
        <item x="412"/>
        <item x="705"/>
        <item x="377"/>
        <item x="476"/>
        <item x="102"/>
        <item x="281"/>
        <item x="550"/>
        <item x="241"/>
        <item x="151"/>
        <item x="832"/>
        <item x="145"/>
        <item x="339"/>
        <item x="504"/>
        <item x="289"/>
        <item x="18"/>
        <item x="35"/>
        <item x="433"/>
        <item x="55"/>
        <item x="459"/>
        <item x="502"/>
        <item x="89"/>
        <item x="210"/>
        <item x="677"/>
        <item x="428"/>
        <item x="450"/>
        <item x="418"/>
        <item x="724"/>
        <item x="287"/>
        <item x="751"/>
        <item x="529"/>
        <item x="509"/>
        <item x="379"/>
        <item x="761"/>
        <item x="597"/>
        <item x="701"/>
        <item x="197"/>
        <item x="362"/>
        <item x="279"/>
        <item x="726"/>
        <item x="500"/>
        <item x="482"/>
        <item x="8"/>
        <item x="468"/>
        <item x="57"/>
        <item x="85"/>
        <item x="390"/>
        <item x="364"/>
        <item x="75"/>
        <item x="332"/>
        <item x="111"/>
        <item t="default"/>
      </items>
    </pivotField>
    <pivotField showAll="0">
      <items count="4">
        <item x="1"/>
        <item x="0"/>
        <item x="2"/>
        <item t="default"/>
      </items>
    </pivotField>
    <pivotField showAll="0">
      <items count="13">
        <item x="4"/>
        <item x="7"/>
        <item x="10"/>
        <item x="11"/>
        <item x="2"/>
        <item x="5"/>
        <item x="6"/>
        <item x="1"/>
        <item x="3"/>
        <item x="0"/>
        <item x="8"/>
        <item x="9"/>
        <item t="default"/>
      </items>
    </pivotField>
    <pivotField showAll="0"/>
    <pivotField axis="axisRow" showAll="0">
      <items count="6">
        <item x="1"/>
        <item x="2"/>
        <item x="0"/>
        <item x="3"/>
        <item x="4"/>
        <item t="default"/>
      </items>
    </pivotField>
    <pivotField showAll="0">
      <items count="9">
        <item x="3"/>
        <item x="0"/>
        <item x="6"/>
        <item x="4"/>
        <item x="2"/>
        <item x="1"/>
        <item x="7"/>
        <item x="5"/>
        <item t="default"/>
      </items>
    </pivotField>
    <pivotField showAll="0"/>
    <pivotField showAll="0">
      <items count="5">
        <item x="0"/>
        <item x="2"/>
        <item x="3"/>
        <item x="1"/>
        <item t="default"/>
      </items>
    </pivotField>
    <pivotField showAll="0"/>
    <pivotField showAll="0"/>
    <pivotField numFmtId="165" showAll="0"/>
    <pivotField numFmtId="9" showAll="0"/>
    <pivotField numFmtId="165" showAll="0"/>
    <pivotField numFmtId="165" showAll="0"/>
    <pivotField numFmtId="165" showAll="0"/>
    <pivotField numFmtId="165" showAll="0"/>
    <pivotField numFmtId="165" showAll="0"/>
    <pivotField dataField="1" numFmtId="166" showAll="0"/>
    <pivotField numFmtId="165" showAll="0"/>
    <pivotField numFmtId="165" showAll="0"/>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5">
        <item sd="0" x="0"/>
        <item sd="0" x="1"/>
        <item sd="0" x="2"/>
        <item sd="0" x="3"/>
        <item sd="0" x="4"/>
      </items>
    </pivotField>
  </pivotFields>
  <rowFields count="2">
    <field x="25"/>
    <field x="5"/>
  </rowFields>
  <rowItems count="4">
    <i>
      <x v="1"/>
    </i>
    <i>
      <x v="2"/>
    </i>
    <i>
      <x v="3"/>
    </i>
    <i t="grand">
      <x/>
    </i>
  </rowItems>
  <colItems count="1">
    <i/>
  </colItems>
  <dataFields count="1">
    <dataField name="Sum of Profit Margin %" fld="18" showDataAs="percentOfTotal" baseField="0" baseItem="0" numFmtId="166"/>
  </dataFields>
  <chartFormats count="2">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B9C44F5-97C2-46C8-9F51-5A98EE6C359D}" sourceName="Year">
  <pivotTables>
    <pivotTable tabId="7" name="PivotTable6"/>
    <pivotTable tabId="7" name="PivotTable3"/>
    <pivotTable tabId="7" name="PivotTable4"/>
    <pivotTable tabId="7" name="PivotTable5"/>
    <pivotTable tabId="7" name="PivotTable11"/>
    <pivotTable tabId="7" name="PivotTable14"/>
    <pivotTable tabId="7" name="PivotTable7"/>
    <pivotTable tabId="7" name="PivotTable8"/>
  </pivotTables>
  <data>
    <tabular pivotCacheId="55294392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16D0C840-7B13-47A5-B545-FDAA3153EFEE}" sourceName="Month">
  <pivotTables>
    <pivotTable tabId="7" name="PivotTable4"/>
    <pivotTable tabId="7" name="PivotTable5"/>
    <pivotTable tabId="7" name="PivotTable6"/>
    <pivotTable tabId="7" name="PivotTable11"/>
    <pivotTable tabId="7" name="PivotTable14"/>
    <pivotTable tabId="7" name="PivotTable7"/>
    <pivotTable tabId="7" name="PivotTable8"/>
  </pivotTables>
  <data>
    <tabular pivotCacheId="552943923">
      <items count="12">
        <i x="4" s="1"/>
        <i x="7" s="1"/>
        <i x="10" s="1"/>
        <i x="11" s="1"/>
        <i x="2" s="1"/>
        <i x="5" s="1"/>
        <i x="6" s="1"/>
        <i x="1" s="1"/>
        <i x="3" s="1"/>
        <i x="0" s="1"/>
        <i x="8"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D0DB1FE-8B79-4311-88A7-FE972E3846B1}" sourceName="Region">
  <pivotTables>
    <pivotTable tabId="7" name="PivotTable6"/>
    <pivotTable tabId="7" name="PivotTable3"/>
    <pivotTable tabId="7" name="PivotTable4"/>
    <pivotTable tabId="7" name="PivotTable5"/>
    <pivotTable tabId="7" name="PivotTable11"/>
    <pivotTable tabId="7" name="PivotTable14"/>
    <pivotTable tabId="7" name="PivotTable7"/>
    <pivotTable tabId="7" name="PivotTable8"/>
  </pivotTables>
  <data>
    <tabular pivotCacheId="552943923">
      <items count="5">
        <i x="1" s="1"/>
        <i x="2"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DABBAC14-C50B-4072-9603-DE7C94A8EDFD}" sourceName="Country">
  <pivotTables>
    <pivotTable tabId="7" name="PivotTable6"/>
    <pivotTable tabId="7" name="PivotTable3"/>
    <pivotTable tabId="7" name="PivotTable4"/>
    <pivotTable tabId="7" name="PivotTable5"/>
    <pivotTable tabId="7" name="PivotTable11"/>
    <pivotTable tabId="7" name="PivotTable14"/>
    <pivotTable tabId="7" name="PivotTable7"/>
    <pivotTable tabId="7" name="PivotTable8"/>
  </pivotTables>
  <data>
    <tabular pivotCacheId="552943923">
      <items count="8">
        <i x="3" s="1"/>
        <i x="0" s="1"/>
        <i x="6" s="1"/>
        <i x="4" s="1"/>
        <i x="2" s="1"/>
        <i x="1" s="1"/>
        <i x="7" s="1"/>
        <i x="5"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929C4C3A-DF70-4559-A515-93958BABD54C}" sourceName="Department">
  <pivotTables>
    <pivotTable tabId="7" name="PivotTable15"/>
    <pivotTable tabId="7" name="PivotTable11"/>
    <pivotTable tabId="7" name="PivotTable14"/>
    <pivotTable tabId="7" name="PivotTable3"/>
    <pivotTable tabId="7" name="PivotTable4"/>
    <pivotTable tabId="7" name="PivotTable5"/>
    <pivotTable tabId="7" name="PivotTable6"/>
    <pivotTable tabId="7" name="PivotTable7"/>
    <pivotTable tabId="7" name="PivotTable8"/>
  </pivotTables>
  <data>
    <tabular pivotCacheId="552943923">
      <items count="4">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F53B307-F987-4233-856D-99CE51A55EFE}" cache="Slicer_Year" caption="Year" rowHeight="241300"/>
  <slicer name="Month" xr10:uid="{832762CB-36E3-49A6-AEB9-2A3C7F1BBB06}" cache="Slicer_Month" caption="Month" rowHeight="241300"/>
  <slicer name="Region" xr10:uid="{C8931B3A-60FA-4CF3-82B8-8E7062A9BB64}" cache="Slicer_Region" caption="Region" rowHeight="241300"/>
  <slicer name="Country" xr10:uid="{D2178875-E4DB-4E14-81EF-D92434BCCF9A}" cache="Slicer_Country" caption="Count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41B3192-B0F0-4CB7-B0BB-025175219A2F}" cache="Slicer_Region" caption="Region" rowHeight="241300"/>
  <slicer name="Country 1" xr10:uid="{220A7C0B-E2A2-4402-9CB6-3B883E5AA285}" cache="Slicer_Country" caption="Country" rowHeight="241300"/>
  <slicer name="Department" xr10:uid="{A733B393-C23E-43DC-A300-2469F1FC7A32}"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eDataTable" displayName="FinanceDataTable" ref="A1:W1801" totalsRowShown="0">
  <tableColumns count="23">
    <tableColumn id="1" xr3:uid="{00000000-0010-0000-0000-000001000000}" name="Transaction ID"/>
    <tableColumn id="2" xr3:uid="{00000000-0010-0000-0000-000002000000}" name="Date"/>
    <tableColumn id="3" xr3:uid="{00000000-0010-0000-0000-000003000000}" name="Year"/>
    <tableColumn id="4" xr3:uid="{00000000-0010-0000-0000-000004000000}" name="Month"/>
    <tableColumn id="5" xr3:uid="{00000000-0010-0000-0000-000005000000}" name="Quarter"/>
    <tableColumn id="6" xr3:uid="{00000000-0010-0000-0000-000006000000}" name="Region"/>
    <tableColumn id="7" xr3:uid="{00000000-0010-0000-0000-000007000000}" name="Country"/>
    <tableColumn id="8" xr3:uid="{00000000-0010-0000-0000-000008000000}" name="Customer Segment"/>
    <tableColumn id="9" xr3:uid="{00000000-0010-0000-0000-000009000000}" name="Department"/>
    <tableColumn id="10" xr3:uid="{00000000-0010-0000-0000-00000A000000}" name="Product"/>
    <tableColumn id="11" xr3:uid="{00000000-0010-0000-0000-00000B000000}" name="Units Sold"/>
    <tableColumn id="12" xr3:uid="{00000000-0010-0000-0000-00000C000000}" name="Unit Price"/>
    <tableColumn id="13" xr3:uid="{00000000-0010-0000-0000-00000D000000}" name="Discount %"/>
    <tableColumn id="14" xr3:uid="{00000000-0010-0000-0000-00000E000000}" name="Unit Cost"/>
    <tableColumn id="15" xr3:uid="{00000000-0010-0000-0000-00000F000000}" name="Revenue"/>
    <tableColumn id="16" xr3:uid="{00000000-0010-0000-0000-000010000000}" name="COGS"/>
    <tableColumn id="17" xr3:uid="{00000000-0010-0000-0000-000011000000}" name="Operating Expense"/>
    <tableColumn id="18" xr3:uid="{00000000-0010-0000-0000-000012000000}" name="Profit"/>
    <tableColumn id="19" xr3:uid="{00000000-0010-0000-0000-000013000000}" name="Profit Margin %"/>
    <tableColumn id="20" xr3:uid="{00000000-0010-0000-0000-000014000000}" name="Budget Revenue"/>
    <tableColumn id="21" xr3:uid="{00000000-0010-0000-0000-000015000000}" name="Revenue Variance"/>
    <tableColumn id="22" xr3:uid="{00000000-0010-0000-0000-000016000000}" name="Payment Method"/>
    <tableColumn id="23" xr3:uid="{00000000-0010-0000-0000-000017000000}" name="Sales Channel"/>
  </tableColumns>
  <tableStyleInfo name="TableStyleMedium2"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rganic">
  <a:themeElements>
    <a:clrScheme name="Organic">
      <a:dk1>
        <a:sysClr val="windowText" lastClr="000000"/>
      </a:dk1>
      <a:lt1>
        <a:sysClr val="window" lastClr="FFFFFF"/>
      </a:lt1>
      <a:dk2>
        <a:srgbClr val="212121"/>
      </a:dk2>
      <a:lt2>
        <a:srgbClr val="DADADA"/>
      </a:lt2>
      <a:accent1>
        <a:srgbClr val="83992A"/>
      </a:accent1>
      <a:accent2>
        <a:srgbClr val="3C9770"/>
      </a:accent2>
      <a:accent3>
        <a:srgbClr val="44709D"/>
      </a:accent3>
      <a:accent4>
        <a:srgbClr val="A23C33"/>
      </a:accent4>
      <a:accent5>
        <a:srgbClr val="D97828"/>
      </a:accent5>
      <a:accent6>
        <a:srgbClr val="DEB340"/>
      </a:accent6>
      <a:hlink>
        <a:srgbClr val="A8BF4D"/>
      </a:hlink>
      <a:folHlink>
        <a:srgbClr val="B4CA80"/>
      </a:folHlink>
    </a:clrScheme>
    <a:fontScheme name="Organic">
      <a:majorFont>
        <a:latin typeface="Garamond" panose="02020404030301010803"/>
        <a:ea typeface=""/>
        <a:cs typeface=""/>
        <a:font script="Jpan" typeface="ＭＳ Ｐゴシック"/>
        <a:font script="Hang" typeface="돋움"/>
        <a:font script="Hans" typeface="方正舒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Garamond" panose="02020404030301010803"/>
        <a:ea typeface=""/>
        <a:cs typeface=""/>
        <a:font script="Jpan" typeface="ＭＳ Ｐ明朝"/>
        <a:font script="Hang" typeface="바탕"/>
        <a:font script="Hans" typeface="方正舒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inorFont>
    </a:fontScheme>
    <a:fmtScheme name="Organic">
      <a:fillStyleLst>
        <a:solidFill>
          <a:schemeClr val="phClr"/>
        </a:solidFill>
        <a:gradFill rotWithShape="1">
          <a:gsLst>
            <a:gs pos="0">
              <a:schemeClr val="phClr">
                <a:tint val="60000"/>
                <a:lumMod val="110000"/>
              </a:schemeClr>
            </a:gs>
            <a:gs pos="100000">
              <a:schemeClr val="phClr">
                <a:tint val="82000"/>
              </a:schemeClr>
            </a:gs>
          </a:gsLst>
          <a:lin ang="5400000" scaled="0"/>
        </a:gradFill>
        <a:blipFill>
          <a:blip xmlns:r="http://schemas.openxmlformats.org/officeDocument/2006/relationships" r:embed="rId1">
            <a:duotone>
              <a:schemeClr val="phClr">
                <a:shade val="74000"/>
                <a:satMod val="130000"/>
                <a:lumMod val="90000"/>
              </a:schemeClr>
              <a:schemeClr val="phClr">
                <a:tint val="94000"/>
                <a:satMod val="120000"/>
                <a:lumMod val="104000"/>
              </a:schemeClr>
            </a:duotone>
          </a:blip>
          <a:tile tx="0" ty="0" sx="100000" sy="100000" flip="none" algn="tl"/>
        </a:blipFill>
      </a:fillStyleLst>
      <a:lnStyleLst>
        <a:ln w="9525"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innerShdw blurRad="25400" dist="12700" dir="13500000">
              <a:srgbClr val="000000">
                <a:alpha val="45000"/>
              </a:srgbClr>
            </a:innerShdw>
          </a:effectLst>
        </a:effectStyle>
        <a:effectStyle>
          <a:effectLst>
            <a:outerShdw blurRad="38100" dist="25400" dir="5400000" rotWithShape="0">
              <a:srgbClr val="000000">
                <a:alpha val="60000"/>
              </a:srgbClr>
            </a:outerShdw>
          </a:effectLst>
        </a:effectStyle>
      </a:effectStyleLst>
      <a:bgFillStyleLst>
        <a:solidFill>
          <a:schemeClr val="phClr"/>
        </a:solidFill>
        <a:gradFill rotWithShape="1">
          <a:gsLst>
            <a:gs pos="0">
              <a:schemeClr val="phClr">
                <a:tint val="90000"/>
                <a:lumMod val="110000"/>
              </a:schemeClr>
            </a:gs>
            <a:gs pos="100000">
              <a:schemeClr val="phClr">
                <a:shade val="88000"/>
                <a:lumMod val="98000"/>
              </a:schemeClr>
            </a:gs>
          </a:gsLst>
          <a:lin ang="5400000" scaled="0"/>
        </a:gradFill>
        <a:blipFill>
          <a:blip xmlns:r="http://schemas.openxmlformats.org/officeDocument/2006/relationships" r:embed="rId2"/>
          <a:stretch/>
        </a:blipFill>
      </a:bgFillStyleLst>
    </a:fmtScheme>
  </a:themeElements>
  <a:objectDefaults/>
  <a:extraClrSchemeLst/>
  <a:extLst>
    <a:ext uri="{05A4C25C-085E-4340-85A3-A5531E510DB2}">
      <thm15:themeFamily xmlns:thm15="http://schemas.microsoft.com/office/thememl/2012/main" name="Organic" id="{28CDC826-8792-45C0-861B-85EB3ADEDA33}" vid="{7DAC20F1-423D-49E2-BD0B-50532748BAD0}"/>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08553F47-760E-489D-99E0-7CCFC15EA9B9}" sourceName="Date">
  <pivotTables>
    <pivotTable tabId="7" name="PivotTable5"/>
    <pivotTable tabId="7" name="PivotTable11"/>
    <pivotTable tabId="7" name="PivotTable14"/>
    <pivotTable tabId="7" name="PivotTable4"/>
    <pivotTable tabId="7" name="PivotTable6"/>
    <pivotTable tabId="7" name="PivotTable7"/>
    <pivotTable tabId="7" name="PivotTable8"/>
  </pivotTables>
  <state minimalRefreshVersion="6" lastRefreshVersion="6" pivotCacheId="552943923" filterType="unknown">
    <bounds startDate="2024-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8E0D5712-2511-461E-8C1A-44CEA9402965}" cache="NativeTimeline_Date" caption="Date" level="2" selectionLevel="2" scrollPosition="2024-01-01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60D4E-8CC8-4938-B96E-3D6A480339B2}">
  <dimension ref="A3:Q100"/>
  <sheetViews>
    <sheetView zoomScale="87" zoomScaleNormal="87" workbookViewId="0">
      <selection activeCell="P23" sqref="P23"/>
    </sheetView>
  </sheetViews>
  <sheetFormatPr defaultRowHeight="14.25"/>
  <cols>
    <col min="1" max="1" width="15.875" bestFit="1" customWidth="1"/>
    <col min="2" max="2" width="13.875" bestFit="1" customWidth="1"/>
    <col min="3" max="3" width="16.25" bestFit="1" customWidth="1"/>
    <col min="4" max="13" width="9.75" bestFit="1" customWidth="1"/>
    <col min="14" max="14" width="13.875" bestFit="1" customWidth="1"/>
    <col min="15" max="15" width="16.25" bestFit="1" customWidth="1"/>
    <col min="16" max="16" width="18.625" bestFit="1" customWidth="1"/>
    <col min="17" max="17" width="13.875" bestFit="1" customWidth="1"/>
    <col min="18" max="357" width="7.625" bestFit="1" customWidth="1"/>
    <col min="358" max="1805" width="9.125" bestFit="1" customWidth="1"/>
    <col min="1806" max="1806" width="11.75" bestFit="1" customWidth="1"/>
  </cols>
  <sheetData>
    <row r="3" spans="1:17">
      <c r="A3" s="7" t="s">
        <v>1946</v>
      </c>
      <c r="B3" t="s">
        <v>1905</v>
      </c>
      <c r="C3" t="s">
        <v>1898</v>
      </c>
    </row>
    <row r="4" spans="1:17">
      <c r="A4" s="8" t="s">
        <v>1951</v>
      </c>
      <c r="B4" s="3">
        <v>2261555.0277</v>
      </c>
      <c r="C4" s="3">
        <v>984844.74770000007</v>
      </c>
    </row>
    <row r="5" spans="1:17">
      <c r="A5" s="8" t="s">
        <v>1952</v>
      </c>
      <c r="B5" s="3">
        <v>3735109.8526999997</v>
      </c>
      <c r="C5" s="3">
        <v>1787748.5427000006</v>
      </c>
    </row>
    <row r="6" spans="1:17">
      <c r="A6" s="8" t="s">
        <v>1953</v>
      </c>
      <c r="B6" s="3">
        <v>2434469.4039000012</v>
      </c>
      <c r="C6" s="3">
        <v>1065665.2538999994</v>
      </c>
    </row>
    <row r="7" spans="1:17">
      <c r="A7" s="8" t="s">
        <v>1954</v>
      </c>
      <c r="B7" s="3">
        <v>2507832.9321000008</v>
      </c>
      <c r="C7" s="3">
        <v>1042382.0720999996</v>
      </c>
    </row>
    <row r="8" spans="1:17">
      <c r="A8" s="8" t="s">
        <v>1955</v>
      </c>
      <c r="B8" s="3">
        <v>2964457.9572000001</v>
      </c>
      <c r="C8" s="3">
        <v>1343213.6371999998</v>
      </c>
    </row>
    <row r="9" spans="1:17">
      <c r="A9" s="8" t="s">
        <v>1956</v>
      </c>
      <c r="B9" s="3">
        <v>3238532.7362999995</v>
      </c>
      <c r="C9" s="3">
        <v>1500479.1862999997</v>
      </c>
    </row>
    <row r="10" spans="1:17">
      <c r="A10" s="8" t="s">
        <v>1957</v>
      </c>
      <c r="B10" s="3">
        <v>3868417.5375000006</v>
      </c>
      <c r="C10" s="3">
        <v>1794221.2175000005</v>
      </c>
    </row>
    <row r="11" spans="1:17">
      <c r="A11" s="8" t="s">
        <v>1958</v>
      </c>
      <c r="B11" s="3">
        <v>3736312.0276999972</v>
      </c>
      <c r="C11" s="3">
        <v>1701832.7377000011</v>
      </c>
    </row>
    <row r="12" spans="1:17">
      <c r="A12" s="8" t="s">
        <v>1959</v>
      </c>
      <c r="B12" s="3">
        <v>2797273.5727999993</v>
      </c>
      <c r="C12" s="3">
        <v>1283481.9128000003</v>
      </c>
    </row>
    <row r="13" spans="1:17">
      <c r="A13" s="8" t="s">
        <v>1960</v>
      </c>
      <c r="B13" s="3">
        <v>2427908.5826000003</v>
      </c>
      <c r="C13" s="3">
        <v>1155349.1126000001</v>
      </c>
    </row>
    <row r="14" spans="1:17">
      <c r="A14" s="8" t="s">
        <v>1961</v>
      </c>
      <c r="B14" s="3">
        <v>1872461.5988999999</v>
      </c>
      <c r="C14" s="3">
        <v>880957.34890000022</v>
      </c>
      <c r="O14" t="s">
        <v>1905</v>
      </c>
      <c r="P14" t="s">
        <v>1963</v>
      </c>
      <c r="Q14" t="s">
        <v>1965</v>
      </c>
    </row>
    <row r="15" spans="1:17">
      <c r="A15" s="8" t="s">
        <v>1962</v>
      </c>
      <c r="B15" s="3">
        <v>1939632.9330000011</v>
      </c>
      <c r="C15" s="3">
        <v>861979.70300000033</v>
      </c>
      <c r="O15" s="3">
        <v>33783964.16239997</v>
      </c>
      <c r="P15" s="12">
        <v>1800</v>
      </c>
      <c r="Q15" s="3">
        <v>15176550.860000003</v>
      </c>
    </row>
    <row r="16" spans="1:17">
      <c r="A16" s="8" t="s">
        <v>1947</v>
      </c>
      <c r="B16" s="3">
        <v>33783964.1624</v>
      </c>
      <c r="C16" s="3">
        <v>15402155.472400002</v>
      </c>
    </row>
    <row r="21" spans="1:16">
      <c r="O21" s="7" t="s">
        <v>1946</v>
      </c>
      <c r="P21" t="s">
        <v>1963</v>
      </c>
    </row>
    <row r="22" spans="1:16">
      <c r="O22" s="8" t="s">
        <v>46</v>
      </c>
      <c r="P22">
        <v>590</v>
      </c>
    </row>
    <row r="23" spans="1:16">
      <c r="O23" s="8" t="s">
        <v>30</v>
      </c>
      <c r="P23">
        <v>554</v>
      </c>
    </row>
    <row r="24" spans="1:16">
      <c r="O24" s="8" t="s">
        <v>80</v>
      </c>
      <c r="P24">
        <v>379</v>
      </c>
    </row>
    <row r="25" spans="1:16">
      <c r="O25" s="8" t="s">
        <v>77</v>
      </c>
      <c r="P25">
        <v>277</v>
      </c>
    </row>
    <row r="26" spans="1:16">
      <c r="A26" s="7" t="s">
        <v>1946</v>
      </c>
      <c r="B26" t="s">
        <v>1898</v>
      </c>
      <c r="C26" t="s">
        <v>1905</v>
      </c>
      <c r="O26" s="8" t="s">
        <v>1947</v>
      </c>
      <c r="P26">
        <v>1800</v>
      </c>
    </row>
    <row r="27" spans="1:16">
      <c r="A27" s="8" t="s">
        <v>66</v>
      </c>
      <c r="B27" s="3">
        <v>4528371.2182999998</v>
      </c>
      <c r="C27" s="3">
        <v>9886828.6083000097</v>
      </c>
    </row>
    <row r="28" spans="1:16">
      <c r="A28" s="8" t="s">
        <v>25</v>
      </c>
      <c r="B28" s="3">
        <v>4392004.3056999985</v>
      </c>
      <c r="C28" s="3">
        <v>9707969.7757000085</v>
      </c>
    </row>
    <row r="29" spans="1:16">
      <c r="A29" s="8" t="s">
        <v>49</v>
      </c>
      <c r="B29" s="3">
        <v>1451565.9894000001</v>
      </c>
      <c r="C29" s="3">
        <v>2965447.0593999983</v>
      </c>
    </row>
    <row r="30" spans="1:16">
      <c r="A30" s="8" t="s">
        <v>33</v>
      </c>
      <c r="B30" s="3">
        <v>1184035.9095000005</v>
      </c>
      <c r="C30" s="3">
        <v>2604699.1394999996</v>
      </c>
    </row>
    <row r="31" spans="1:16">
      <c r="A31" s="8" t="s">
        <v>52</v>
      </c>
      <c r="B31" s="3">
        <v>1092287.3414</v>
      </c>
      <c r="C31" s="3">
        <v>2316995.3614000008</v>
      </c>
    </row>
    <row r="32" spans="1:16">
      <c r="A32" s="8" t="s">
        <v>72</v>
      </c>
      <c r="B32" s="3">
        <v>1053010.3154</v>
      </c>
      <c r="C32" s="3">
        <v>2363996.7054000008</v>
      </c>
    </row>
    <row r="33" spans="1:14">
      <c r="A33" s="8" t="s">
        <v>88</v>
      </c>
      <c r="B33" s="3">
        <v>1035814.3818999999</v>
      </c>
      <c r="C33" s="3">
        <v>2306856.2119000014</v>
      </c>
    </row>
    <row r="34" spans="1:14">
      <c r="A34" s="8" t="s">
        <v>43</v>
      </c>
      <c r="B34" s="3">
        <v>665066.01079999981</v>
      </c>
      <c r="C34" s="3">
        <v>1631171.3007999992</v>
      </c>
    </row>
    <row r="35" spans="1:14">
      <c r="A35" s="8" t="s">
        <v>1947</v>
      </c>
      <c r="B35" s="3">
        <v>15402155.472399998</v>
      </c>
      <c r="C35" s="3">
        <v>33783964.162400015</v>
      </c>
    </row>
    <row r="36" spans="1:14">
      <c r="N36" t="s">
        <v>1898</v>
      </c>
    </row>
    <row r="37" spans="1:14">
      <c r="N37" s="3">
        <v>15402155.472399978</v>
      </c>
    </row>
    <row r="41" spans="1:14">
      <c r="A41" s="7" t="s">
        <v>1946</v>
      </c>
      <c r="B41" t="s">
        <v>1963</v>
      </c>
    </row>
    <row r="42" spans="1:14">
      <c r="A42" s="8" t="s">
        <v>28</v>
      </c>
      <c r="B42" s="12">
        <v>237</v>
      </c>
    </row>
    <row r="43" spans="1:14">
      <c r="A43" s="8" t="s">
        <v>35</v>
      </c>
      <c r="B43" s="12">
        <v>232</v>
      </c>
    </row>
    <row r="44" spans="1:14">
      <c r="A44" s="8" t="s">
        <v>130</v>
      </c>
      <c r="B44" s="12">
        <v>218</v>
      </c>
    </row>
    <row r="45" spans="1:14">
      <c r="A45" s="8" t="s">
        <v>73</v>
      </c>
      <c r="B45" s="12">
        <v>212</v>
      </c>
    </row>
    <row r="46" spans="1:14">
      <c r="A46" s="8" t="s">
        <v>54</v>
      </c>
      <c r="B46" s="12">
        <v>211</v>
      </c>
    </row>
    <row r="47" spans="1:14">
      <c r="A47" s="8" t="s">
        <v>64</v>
      </c>
      <c r="B47" s="12">
        <v>210</v>
      </c>
    </row>
    <row r="48" spans="1:14">
      <c r="A48" s="8" t="s">
        <v>40</v>
      </c>
      <c r="B48" s="12">
        <v>166</v>
      </c>
    </row>
    <row r="49" spans="1:2">
      <c r="A49" s="8" t="s">
        <v>57</v>
      </c>
      <c r="B49" s="12">
        <v>163</v>
      </c>
    </row>
    <row r="50" spans="1:2">
      <c r="A50" s="8" t="s">
        <v>45</v>
      </c>
      <c r="B50" s="12">
        <v>151</v>
      </c>
    </row>
    <row r="51" spans="1:2">
      <c r="A51" s="8" t="s">
        <v>1947</v>
      </c>
      <c r="B51" s="12">
        <v>1800</v>
      </c>
    </row>
    <row r="57" spans="1:2">
      <c r="A57" s="7" t="s">
        <v>1946</v>
      </c>
      <c r="B57" t="s">
        <v>1964</v>
      </c>
    </row>
    <row r="58" spans="1:2">
      <c r="A58" s="8" t="s">
        <v>1948</v>
      </c>
      <c r="B58" s="5">
        <v>0.40122414085720637</v>
      </c>
    </row>
    <row r="59" spans="1:2">
      <c r="A59" s="8" t="s">
        <v>1949</v>
      </c>
      <c r="B59" s="5">
        <v>0.36985592234712478</v>
      </c>
    </row>
    <row r="60" spans="1:2">
      <c r="A60" s="8" t="s">
        <v>1950</v>
      </c>
      <c r="B60" s="5">
        <v>0.22891993679566874</v>
      </c>
    </row>
    <row r="61" spans="1:2">
      <c r="A61" s="8" t="s">
        <v>1947</v>
      </c>
      <c r="B61" s="5">
        <v>1</v>
      </c>
    </row>
    <row r="75" spans="1:3">
      <c r="A75" s="7" t="s">
        <v>1946</v>
      </c>
      <c r="B75" t="s">
        <v>1964</v>
      </c>
      <c r="C75" t="s">
        <v>1905</v>
      </c>
    </row>
    <row r="76" spans="1:3">
      <c r="A76" s="8" t="s">
        <v>45</v>
      </c>
      <c r="B76" s="5">
        <v>0.1435123107990034</v>
      </c>
      <c r="C76" s="9">
        <v>0.10546961825947171</v>
      </c>
    </row>
    <row r="77" spans="1:3">
      <c r="A77" s="8" t="s">
        <v>40</v>
      </c>
      <c r="B77" s="5">
        <v>0.11050429408971173</v>
      </c>
      <c r="C77" s="9">
        <v>7.8421591876084565E-2</v>
      </c>
    </row>
    <row r="78" spans="1:3">
      <c r="A78" s="8" t="s">
        <v>54</v>
      </c>
      <c r="B78" s="5">
        <v>0.30792679326006295</v>
      </c>
      <c r="C78" s="9">
        <v>0.31771071877485374</v>
      </c>
    </row>
    <row r="79" spans="1:3">
      <c r="A79" s="8" t="s">
        <v>35</v>
      </c>
      <c r="B79" s="5">
        <v>5.8860223025851512E-2</v>
      </c>
      <c r="C79" s="9">
        <v>0.10649780715503823</v>
      </c>
    </row>
    <row r="80" spans="1:3">
      <c r="A80" s="8" t="s">
        <v>130</v>
      </c>
      <c r="B80" s="5">
        <v>0.26227741365233692</v>
      </c>
      <c r="C80" s="9">
        <v>0.22097762244576269</v>
      </c>
    </row>
    <row r="81" spans="1:3">
      <c r="A81" s="8" t="s">
        <v>28</v>
      </c>
      <c r="B81" s="5">
        <v>-0.12761335312783201</v>
      </c>
      <c r="C81" s="9">
        <v>3.0184343489060735E-2</v>
      </c>
    </row>
    <row r="82" spans="1:3">
      <c r="A82" s="8" t="s">
        <v>64</v>
      </c>
      <c r="B82" s="5">
        <v>0.21458142282381898</v>
      </c>
      <c r="C82" s="9">
        <v>5.7264594400474447E-2</v>
      </c>
    </row>
    <row r="83" spans="1:3">
      <c r="A83" s="8" t="s">
        <v>57</v>
      </c>
      <c r="B83" s="5">
        <v>2.8460273251368375E-2</v>
      </c>
      <c r="C83" s="9">
        <v>5.7854958506478267E-2</v>
      </c>
    </row>
    <row r="84" spans="1:3">
      <c r="A84" s="8" t="s">
        <v>73</v>
      </c>
      <c r="B84" s="5">
        <v>1.4906222256782467E-3</v>
      </c>
      <c r="C84" s="9">
        <v>2.5618745092775865E-2</v>
      </c>
    </row>
    <row r="85" spans="1:3">
      <c r="A85" s="8" t="s">
        <v>1947</v>
      </c>
      <c r="B85" s="5">
        <v>1</v>
      </c>
      <c r="C85" s="9">
        <v>1</v>
      </c>
    </row>
    <row r="90" spans="1:3">
      <c r="A90" s="7" t="s">
        <v>1946</v>
      </c>
      <c r="B90" t="s">
        <v>1898</v>
      </c>
      <c r="C90" t="s">
        <v>1905</v>
      </c>
    </row>
    <row r="91" spans="1:3">
      <c r="A91" s="8" t="s">
        <v>54</v>
      </c>
      <c r="B91" s="3">
        <v>6300988.7970999982</v>
      </c>
      <c r="C91" s="3">
        <v>10733527.5371</v>
      </c>
    </row>
    <row r="92" spans="1:3">
      <c r="A92" s="8" t="s">
        <v>130</v>
      </c>
      <c r="B92" s="3">
        <v>3906142.3674000008</v>
      </c>
      <c r="C92" s="3">
        <v>7465500.0774000026</v>
      </c>
    </row>
    <row r="93" spans="1:3">
      <c r="A93" s="8" t="s">
        <v>45</v>
      </c>
      <c r="B93" s="3">
        <v>1410765.2635000001</v>
      </c>
      <c r="C93" s="3">
        <v>3563181.8034999999</v>
      </c>
    </row>
    <row r="94" spans="1:3">
      <c r="A94" s="8" t="s">
        <v>40</v>
      </c>
      <c r="B94" s="3">
        <v>1066389.4895000001</v>
      </c>
      <c r="C94" s="3">
        <v>2649392.2494999995</v>
      </c>
    </row>
    <row r="95" spans="1:3">
      <c r="A95" s="8" t="s">
        <v>64</v>
      </c>
      <c r="B95" s="3">
        <v>1054021.1650000003</v>
      </c>
      <c r="C95" s="3">
        <v>1934625.0049999999</v>
      </c>
    </row>
    <row r="96" spans="1:3">
      <c r="A96" s="8" t="s">
        <v>35</v>
      </c>
      <c r="B96" s="3">
        <v>627456.67030000046</v>
      </c>
      <c r="C96" s="3">
        <v>3597918.1002999973</v>
      </c>
    </row>
    <row r="97" spans="1:3">
      <c r="A97" s="8" t="s">
        <v>57</v>
      </c>
      <c r="B97" s="3">
        <v>578284.71479999984</v>
      </c>
      <c r="C97" s="3">
        <v>1954569.8448000003</v>
      </c>
    </row>
    <row r="98" spans="1:3">
      <c r="A98" s="8" t="s">
        <v>73</v>
      </c>
      <c r="B98" s="3">
        <v>342997.91610000009</v>
      </c>
      <c r="C98" s="3">
        <v>865502.76610000047</v>
      </c>
    </row>
    <row r="99" spans="1:3">
      <c r="A99" s="8" t="s">
        <v>28</v>
      </c>
      <c r="B99" s="3">
        <v>115109.08869999996</v>
      </c>
      <c r="C99" s="3">
        <v>1019746.7786999994</v>
      </c>
    </row>
    <row r="100" spans="1:3">
      <c r="A100" s="8" t="s">
        <v>1947</v>
      </c>
      <c r="B100" s="3">
        <v>15402155.472400002</v>
      </c>
      <c r="C100" s="3">
        <v>33783964.162399992</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801"/>
  <sheetViews>
    <sheetView zoomScale="82" workbookViewId="0">
      <pane ySplit="1" topLeftCell="A2" activePane="bottomLeft" state="frozen"/>
      <selection pane="bottomLeft" activeCell="D38" sqref="A2:W1801"/>
    </sheetView>
  </sheetViews>
  <sheetFormatPr defaultRowHeight="14.25"/>
  <cols>
    <col min="1" max="1" width="16" customWidth="1"/>
    <col min="2" max="2" width="12" customWidth="1"/>
    <col min="3" max="5" width="9" customWidth="1"/>
    <col min="6" max="6" width="14" customWidth="1"/>
    <col min="7" max="7" width="16" customWidth="1"/>
    <col min="8" max="8" width="18" customWidth="1"/>
    <col min="9" max="10" width="22" customWidth="1"/>
    <col min="11" max="11" width="11" customWidth="1"/>
    <col min="12" max="12" width="12" customWidth="1"/>
    <col min="13" max="13" width="11" customWidth="1"/>
    <col min="14" max="14" width="12" customWidth="1"/>
    <col min="15" max="16" width="14" customWidth="1"/>
    <col min="17" max="17" width="18" customWidth="1"/>
    <col min="18" max="19" width="14" customWidth="1"/>
    <col min="20" max="21" width="16" customWidth="1"/>
    <col min="22" max="22" width="17" customWidth="1"/>
    <col min="23" max="23" width="15" customWidth="1"/>
  </cols>
  <sheetData>
    <row r="1" spans="1:23"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s="2">
        <v>45946</v>
      </c>
      <c r="C2">
        <f t="shared" ref="C2:C65" si="0">YEAR(B2)</f>
        <v>2025</v>
      </c>
      <c r="D2" t="str">
        <f t="shared" ref="D2:D65" si="1">TEXT(B2,"mmm")</f>
        <v>Oct</v>
      </c>
      <c r="E2" t="str">
        <f t="shared" ref="E2:E65" si="2">"Q"&amp;ROUNDUP(MONTH(B2)/3,0)</f>
        <v>Q4</v>
      </c>
      <c r="F2" t="s">
        <v>24</v>
      </c>
      <c r="G2" t="s">
        <v>25</v>
      </c>
      <c r="H2" t="s">
        <v>26</v>
      </c>
      <c r="I2" t="s">
        <v>27</v>
      </c>
      <c r="J2" t="s">
        <v>28</v>
      </c>
      <c r="K2">
        <v>14</v>
      </c>
      <c r="L2" s="3">
        <v>147.91</v>
      </c>
      <c r="M2" s="4">
        <v>0.1</v>
      </c>
      <c r="N2" s="3">
        <v>92.07</v>
      </c>
      <c r="O2" s="3">
        <f t="shared" ref="O2:O65" si="3">K2*L2*(1-M2)</f>
        <v>1863.6659999999999</v>
      </c>
      <c r="P2" s="3">
        <f t="shared" ref="P2:P65" si="4">K2*N2</f>
        <v>1288.98</v>
      </c>
      <c r="Q2" s="3">
        <v>933.97</v>
      </c>
      <c r="R2" s="3">
        <f t="shared" ref="R2:R65" si="5">O2-P2-Q2</f>
        <v>-359.28400000000011</v>
      </c>
      <c r="S2" s="5">
        <f t="shared" ref="S2:S65" si="6">IFERROR(R2/O2,0)</f>
        <v>-0.19278347085797568</v>
      </c>
      <c r="T2" s="3">
        <v>1828.74</v>
      </c>
      <c r="U2" s="3">
        <f t="shared" ref="U2:U65" si="7">O2-T2</f>
        <v>34.925999999999931</v>
      </c>
      <c r="V2" t="s">
        <v>29</v>
      </c>
      <c r="W2" t="s">
        <v>30</v>
      </c>
    </row>
    <row r="3" spans="1:23">
      <c r="A3" t="s">
        <v>31</v>
      </c>
      <c r="B3" s="2">
        <v>45530</v>
      </c>
      <c r="C3">
        <f t="shared" si="0"/>
        <v>2024</v>
      </c>
      <c r="D3" t="str">
        <f t="shared" si="1"/>
        <v>Aug</v>
      </c>
      <c r="E3" t="str">
        <f t="shared" si="2"/>
        <v>Q3</v>
      </c>
      <c r="F3" t="s">
        <v>32</v>
      </c>
      <c r="G3" t="s">
        <v>33</v>
      </c>
      <c r="H3" t="s">
        <v>34</v>
      </c>
      <c r="I3" t="s">
        <v>27</v>
      </c>
      <c r="J3" t="s">
        <v>35</v>
      </c>
      <c r="K3">
        <v>9</v>
      </c>
      <c r="L3" s="3">
        <v>593.29</v>
      </c>
      <c r="M3" s="4">
        <v>0.12</v>
      </c>
      <c r="N3" s="3">
        <v>379.55</v>
      </c>
      <c r="O3" s="3">
        <f t="shared" si="3"/>
        <v>4698.8567999999996</v>
      </c>
      <c r="P3" s="3">
        <f t="shared" si="4"/>
        <v>3415.9500000000003</v>
      </c>
      <c r="Q3" s="3">
        <v>979.86</v>
      </c>
      <c r="R3" s="3">
        <f t="shared" si="5"/>
        <v>303.04679999999928</v>
      </c>
      <c r="S3" s="5">
        <f t="shared" si="6"/>
        <v>6.4493729623767065E-2</v>
      </c>
      <c r="T3" s="3">
        <v>4922.3</v>
      </c>
      <c r="U3" s="3">
        <f t="shared" si="7"/>
        <v>-223.44320000000062</v>
      </c>
      <c r="V3" t="s">
        <v>36</v>
      </c>
      <c r="W3" t="s">
        <v>30</v>
      </c>
    </row>
    <row r="4" spans="1:23">
      <c r="A4" t="s">
        <v>37</v>
      </c>
      <c r="B4" s="2">
        <v>45512</v>
      </c>
      <c r="C4">
        <f t="shared" si="0"/>
        <v>2024</v>
      </c>
      <c r="D4" t="str">
        <f t="shared" si="1"/>
        <v>Aug</v>
      </c>
      <c r="E4" t="str">
        <f t="shared" si="2"/>
        <v>Q3</v>
      </c>
      <c r="F4" t="s">
        <v>38</v>
      </c>
      <c r="G4" t="s">
        <v>25</v>
      </c>
      <c r="H4" t="s">
        <v>34</v>
      </c>
      <c r="I4" t="s">
        <v>39</v>
      </c>
      <c r="J4" t="s">
        <v>40</v>
      </c>
      <c r="K4">
        <v>9</v>
      </c>
      <c r="L4" s="3">
        <v>1093.25</v>
      </c>
      <c r="M4" s="4">
        <v>0.12</v>
      </c>
      <c r="N4" s="3">
        <v>471.82</v>
      </c>
      <c r="O4" s="3">
        <f t="shared" si="3"/>
        <v>8658.5400000000009</v>
      </c>
      <c r="P4" s="3">
        <f t="shared" si="4"/>
        <v>4246.38</v>
      </c>
      <c r="Q4" s="3">
        <v>1529.02</v>
      </c>
      <c r="R4" s="3">
        <f t="shared" si="5"/>
        <v>2883.1400000000008</v>
      </c>
      <c r="S4" s="5">
        <f t="shared" si="6"/>
        <v>0.33298223488024548</v>
      </c>
      <c r="T4" s="3">
        <v>9641.7000000000007</v>
      </c>
      <c r="U4" s="3">
        <f t="shared" si="7"/>
        <v>-983.15999999999985</v>
      </c>
      <c r="V4" t="s">
        <v>41</v>
      </c>
      <c r="W4" t="s">
        <v>30</v>
      </c>
    </row>
    <row r="5" spans="1:23">
      <c r="A5" t="s">
        <v>42</v>
      </c>
      <c r="B5" s="2">
        <v>45592</v>
      </c>
      <c r="C5">
        <f t="shared" si="0"/>
        <v>2024</v>
      </c>
      <c r="D5" t="str">
        <f t="shared" si="1"/>
        <v>Oct</v>
      </c>
      <c r="E5" t="str">
        <f t="shared" si="2"/>
        <v>Q4</v>
      </c>
      <c r="F5" t="s">
        <v>32</v>
      </c>
      <c r="G5" t="s">
        <v>43</v>
      </c>
      <c r="H5" t="s">
        <v>44</v>
      </c>
      <c r="I5" t="s">
        <v>39</v>
      </c>
      <c r="J5" t="s">
        <v>45</v>
      </c>
      <c r="K5">
        <v>27</v>
      </c>
      <c r="L5" s="3">
        <v>1262.8800000000001</v>
      </c>
      <c r="M5" s="4">
        <v>0.05</v>
      </c>
      <c r="N5" s="3">
        <v>551.63</v>
      </c>
      <c r="O5" s="3">
        <f t="shared" si="3"/>
        <v>32392.871999999999</v>
      </c>
      <c r="P5" s="3">
        <f t="shared" si="4"/>
        <v>14894.01</v>
      </c>
      <c r="Q5" s="3">
        <v>1469.77</v>
      </c>
      <c r="R5" s="3">
        <f t="shared" si="5"/>
        <v>16029.092000000001</v>
      </c>
      <c r="S5" s="5">
        <f t="shared" si="6"/>
        <v>0.49483392519193731</v>
      </c>
      <c r="T5" s="3">
        <v>29290.94</v>
      </c>
      <c r="U5" s="3">
        <f t="shared" si="7"/>
        <v>3101.9320000000007</v>
      </c>
      <c r="V5" t="s">
        <v>36</v>
      </c>
      <c r="W5" t="s">
        <v>46</v>
      </c>
    </row>
    <row r="6" spans="1:23">
      <c r="A6" t="s">
        <v>47</v>
      </c>
      <c r="B6" s="2">
        <v>46146</v>
      </c>
      <c r="C6">
        <f t="shared" si="0"/>
        <v>2026</v>
      </c>
      <c r="D6" t="str">
        <f t="shared" si="1"/>
        <v>May</v>
      </c>
      <c r="E6" t="str">
        <f t="shared" si="2"/>
        <v>Q2</v>
      </c>
      <c r="F6" t="s">
        <v>38</v>
      </c>
      <c r="G6" t="s">
        <v>25</v>
      </c>
      <c r="H6" t="s">
        <v>34</v>
      </c>
      <c r="I6" t="s">
        <v>27</v>
      </c>
      <c r="J6" t="s">
        <v>35</v>
      </c>
      <c r="K6">
        <v>3</v>
      </c>
      <c r="L6" s="3">
        <v>906.18</v>
      </c>
      <c r="M6" s="4">
        <v>0.1</v>
      </c>
      <c r="N6" s="3">
        <v>621.48</v>
      </c>
      <c r="O6" s="3">
        <f t="shared" si="3"/>
        <v>2446.6860000000001</v>
      </c>
      <c r="P6" s="3">
        <f t="shared" si="4"/>
        <v>1864.44</v>
      </c>
      <c r="Q6" s="3">
        <v>930.68</v>
      </c>
      <c r="R6" s="3">
        <f t="shared" si="5"/>
        <v>-348.43399999999986</v>
      </c>
      <c r="S6" s="5">
        <f t="shared" si="6"/>
        <v>-0.14241059130595418</v>
      </c>
      <c r="T6" s="3">
        <v>2249.0300000000002</v>
      </c>
      <c r="U6" s="3">
        <f t="shared" si="7"/>
        <v>197.65599999999995</v>
      </c>
      <c r="V6" t="s">
        <v>41</v>
      </c>
      <c r="W6" t="s">
        <v>30</v>
      </c>
    </row>
    <row r="7" spans="1:23">
      <c r="A7" t="s">
        <v>48</v>
      </c>
      <c r="B7" s="2">
        <v>46239</v>
      </c>
      <c r="C7">
        <f t="shared" si="0"/>
        <v>2026</v>
      </c>
      <c r="D7" t="str">
        <f t="shared" si="1"/>
        <v>Aug</v>
      </c>
      <c r="E7" t="str">
        <f t="shared" si="2"/>
        <v>Q3</v>
      </c>
      <c r="F7" t="s">
        <v>32</v>
      </c>
      <c r="G7" t="s">
        <v>49</v>
      </c>
      <c r="H7" t="s">
        <v>26</v>
      </c>
      <c r="I7" t="s">
        <v>39</v>
      </c>
      <c r="J7" t="s">
        <v>45</v>
      </c>
      <c r="K7">
        <v>59</v>
      </c>
      <c r="L7" s="3">
        <v>1375.26</v>
      </c>
      <c r="M7" s="4">
        <v>0.05</v>
      </c>
      <c r="N7" s="3">
        <v>645.74</v>
      </c>
      <c r="O7" s="3">
        <f t="shared" si="3"/>
        <v>77083.322999999989</v>
      </c>
      <c r="P7" s="3">
        <f t="shared" si="4"/>
        <v>38098.660000000003</v>
      </c>
      <c r="Q7" s="3">
        <v>2040.92</v>
      </c>
      <c r="R7" s="3">
        <f t="shared" si="5"/>
        <v>36943.742999999988</v>
      </c>
      <c r="S7" s="5">
        <f t="shared" si="6"/>
        <v>0.47927024370757854</v>
      </c>
      <c r="T7" s="3">
        <v>85277.15</v>
      </c>
      <c r="U7" s="3">
        <f t="shared" si="7"/>
        <v>-8193.8270000000048</v>
      </c>
      <c r="V7" t="s">
        <v>36</v>
      </c>
      <c r="W7" t="s">
        <v>30</v>
      </c>
    </row>
    <row r="8" spans="1:23">
      <c r="A8" t="s">
        <v>50</v>
      </c>
      <c r="B8" s="2">
        <v>45803</v>
      </c>
      <c r="C8">
        <f t="shared" si="0"/>
        <v>2025</v>
      </c>
      <c r="D8" t="str">
        <f t="shared" si="1"/>
        <v>May</v>
      </c>
      <c r="E8" t="str">
        <f t="shared" si="2"/>
        <v>Q2</v>
      </c>
      <c r="F8" t="s">
        <v>51</v>
      </c>
      <c r="G8" t="s">
        <v>52</v>
      </c>
      <c r="H8" t="s">
        <v>44</v>
      </c>
      <c r="I8" t="s">
        <v>53</v>
      </c>
      <c r="J8" t="s">
        <v>54</v>
      </c>
      <c r="K8">
        <v>20</v>
      </c>
      <c r="L8" s="3">
        <v>1767.24</v>
      </c>
      <c r="M8" s="4">
        <v>0.08</v>
      </c>
      <c r="N8" s="3">
        <v>596.84</v>
      </c>
      <c r="O8" s="3">
        <f t="shared" si="3"/>
        <v>32517.216000000004</v>
      </c>
      <c r="P8" s="3">
        <f t="shared" si="4"/>
        <v>11936.800000000001</v>
      </c>
      <c r="Q8" s="3">
        <v>2361.15</v>
      </c>
      <c r="R8" s="3">
        <f t="shared" si="5"/>
        <v>18219.266000000003</v>
      </c>
      <c r="S8" s="5">
        <f t="shared" si="6"/>
        <v>0.56029599827980359</v>
      </c>
      <c r="T8" s="3">
        <v>33169.120000000003</v>
      </c>
      <c r="U8" s="3">
        <f t="shared" si="7"/>
        <v>-651.90399999999863</v>
      </c>
      <c r="V8" t="s">
        <v>36</v>
      </c>
      <c r="W8" t="s">
        <v>30</v>
      </c>
    </row>
    <row r="9" spans="1:23">
      <c r="A9" t="s">
        <v>55</v>
      </c>
      <c r="B9" s="2">
        <v>45433</v>
      </c>
      <c r="C9">
        <f t="shared" si="0"/>
        <v>2024</v>
      </c>
      <c r="D9" t="str">
        <f t="shared" si="1"/>
        <v>May</v>
      </c>
      <c r="E9" t="str">
        <f t="shared" si="2"/>
        <v>Q2</v>
      </c>
      <c r="F9" t="s">
        <v>32</v>
      </c>
      <c r="G9" t="s">
        <v>43</v>
      </c>
      <c r="H9" t="s">
        <v>34</v>
      </c>
      <c r="I9" t="s">
        <v>39</v>
      </c>
      <c r="J9" t="s">
        <v>45</v>
      </c>
      <c r="K9">
        <v>6</v>
      </c>
      <c r="L9" s="3">
        <v>906.99</v>
      </c>
      <c r="M9" s="4">
        <v>0.12</v>
      </c>
      <c r="N9" s="3">
        <v>413.32</v>
      </c>
      <c r="O9" s="3">
        <f t="shared" si="3"/>
        <v>4788.9072000000006</v>
      </c>
      <c r="P9" s="3">
        <f t="shared" si="4"/>
        <v>2479.92</v>
      </c>
      <c r="Q9" s="3">
        <v>954.69</v>
      </c>
      <c r="R9" s="3">
        <f t="shared" si="5"/>
        <v>1354.2972000000004</v>
      </c>
      <c r="S9" s="5">
        <f t="shared" si="6"/>
        <v>0.2827987980222294</v>
      </c>
      <c r="T9" s="3">
        <v>4652.8500000000004</v>
      </c>
      <c r="U9" s="3">
        <f t="shared" si="7"/>
        <v>136.05720000000019</v>
      </c>
      <c r="V9" t="s">
        <v>41</v>
      </c>
      <c r="W9" t="s">
        <v>46</v>
      </c>
    </row>
    <row r="10" spans="1:23">
      <c r="A10" t="s">
        <v>56</v>
      </c>
      <c r="B10" s="2">
        <v>46286</v>
      </c>
      <c r="C10">
        <f t="shared" si="0"/>
        <v>2026</v>
      </c>
      <c r="D10" t="str">
        <f t="shared" si="1"/>
        <v>Sep</v>
      </c>
      <c r="E10" t="str">
        <f t="shared" si="2"/>
        <v>Q3</v>
      </c>
      <c r="F10" t="s">
        <v>32</v>
      </c>
      <c r="G10" t="s">
        <v>49</v>
      </c>
      <c r="H10" t="s">
        <v>26</v>
      </c>
      <c r="I10" t="s">
        <v>39</v>
      </c>
      <c r="J10" t="s">
        <v>57</v>
      </c>
      <c r="K10">
        <v>56</v>
      </c>
      <c r="L10" s="3">
        <v>830.87</v>
      </c>
      <c r="M10" s="4">
        <v>0.05</v>
      </c>
      <c r="N10" s="3">
        <v>425.84</v>
      </c>
      <c r="O10" s="3">
        <f t="shared" si="3"/>
        <v>44202.284</v>
      </c>
      <c r="P10" s="3">
        <f t="shared" si="4"/>
        <v>23847.039999999997</v>
      </c>
      <c r="Q10" s="3">
        <v>1823.46</v>
      </c>
      <c r="R10" s="3">
        <f t="shared" si="5"/>
        <v>18531.784000000003</v>
      </c>
      <c r="S10" s="5">
        <f t="shared" si="6"/>
        <v>0.41924946683750558</v>
      </c>
      <c r="T10" s="3">
        <v>43510.239999999998</v>
      </c>
      <c r="U10" s="3">
        <f t="shared" si="7"/>
        <v>692.04400000000169</v>
      </c>
      <c r="V10" t="s">
        <v>41</v>
      </c>
      <c r="W10" t="s">
        <v>30</v>
      </c>
    </row>
    <row r="11" spans="1:23">
      <c r="A11" t="s">
        <v>58</v>
      </c>
      <c r="B11" s="2">
        <v>46031</v>
      </c>
      <c r="C11">
        <f t="shared" si="0"/>
        <v>2026</v>
      </c>
      <c r="D11" t="str">
        <f t="shared" si="1"/>
        <v>Jan</v>
      </c>
      <c r="E11" t="str">
        <f t="shared" si="2"/>
        <v>Q1</v>
      </c>
      <c r="F11" t="s">
        <v>38</v>
      </c>
      <c r="G11" t="s">
        <v>25</v>
      </c>
      <c r="H11" t="s">
        <v>44</v>
      </c>
      <c r="I11" t="s">
        <v>39</v>
      </c>
      <c r="J11" t="s">
        <v>57</v>
      </c>
      <c r="K11">
        <v>23</v>
      </c>
      <c r="L11" s="3">
        <v>479.07</v>
      </c>
      <c r="M11" s="4">
        <v>0.08</v>
      </c>
      <c r="N11" s="3">
        <v>232.73</v>
      </c>
      <c r="O11" s="3">
        <f t="shared" si="3"/>
        <v>10137.121200000001</v>
      </c>
      <c r="P11" s="3">
        <f t="shared" si="4"/>
        <v>5352.79</v>
      </c>
      <c r="Q11" s="3">
        <v>1686.95</v>
      </c>
      <c r="R11" s="3">
        <f t="shared" si="5"/>
        <v>3097.3812000000016</v>
      </c>
      <c r="S11" s="5">
        <f t="shared" si="6"/>
        <v>0.30554840362370345</v>
      </c>
      <c r="T11" s="3">
        <v>9313.7000000000007</v>
      </c>
      <c r="U11" s="3">
        <f t="shared" si="7"/>
        <v>823.42120000000068</v>
      </c>
      <c r="V11" t="s">
        <v>29</v>
      </c>
      <c r="W11" t="s">
        <v>46</v>
      </c>
    </row>
    <row r="12" spans="1:23">
      <c r="A12" t="s">
        <v>59</v>
      </c>
      <c r="B12" s="2">
        <v>45792</v>
      </c>
      <c r="C12">
        <f t="shared" si="0"/>
        <v>2025</v>
      </c>
      <c r="D12" t="str">
        <f t="shared" si="1"/>
        <v>May</v>
      </c>
      <c r="E12" t="str">
        <f t="shared" si="2"/>
        <v>Q2</v>
      </c>
      <c r="F12" t="s">
        <v>24</v>
      </c>
      <c r="G12" t="s">
        <v>25</v>
      </c>
      <c r="H12" t="s">
        <v>60</v>
      </c>
      <c r="I12" t="s">
        <v>53</v>
      </c>
      <c r="J12" t="s">
        <v>54</v>
      </c>
      <c r="K12">
        <v>84</v>
      </c>
      <c r="L12" s="3">
        <v>1333.23</v>
      </c>
      <c r="M12" s="4">
        <v>0.15</v>
      </c>
      <c r="N12" s="3">
        <v>415.56</v>
      </c>
      <c r="O12" s="3">
        <f t="shared" si="3"/>
        <v>95192.622000000003</v>
      </c>
      <c r="P12" s="3">
        <f t="shared" si="4"/>
        <v>34907.040000000001</v>
      </c>
      <c r="Q12" s="3">
        <v>3784.12</v>
      </c>
      <c r="R12" s="3">
        <f t="shared" si="5"/>
        <v>56501.462</v>
      </c>
      <c r="S12" s="5">
        <f t="shared" si="6"/>
        <v>0.59354875212913027</v>
      </c>
      <c r="T12" s="3">
        <v>85350.75</v>
      </c>
      <c r="U12" s="3">
        <f t="shared" si="7"/>
        <v>9841.872000000003</v>
      </c>
      <c r="V12" t="s">
        <v>61</v>
      </c>
      <c r="W12" t="s">
        <v>30</v>
      </c>
    </row>
    <row r="13" spans="1:23">
      <c r="A13" t="s">
        <v>62</v>
      </c>
      <c r="B13" s="2">
        <v>45778</v>
      </c>
      <c r="C13">
        <f t="shared" si="0"/>
        <v>2025</v>
      </c>
      <c r="D13" t="str">
        <f t="shared" si="1"/>
        <v>May</v>
      </c>
      <c r="E13" t="str">
        <f t="shared" si="2"/>
        <v>Q2</v>
      </c>
      <c r="F13" t="s">
        <v>32</v>
      </c>
      <c r="G13" t="s">
        <v>49</v>
      </c>
      <c r="H13" t="s">
        <v>34</v>
      </c>
      <c r="I13" t="s">
        <v>63</v>
      </c>
      <c r="J13" t="s">
        <v>64</v>
      </c>
      <c r="K13">
        <v>7</v>
      </c>
      <c r="L13" s="3">
        <v>668.01</v>
      </c>
      <c r="M13" s="4">
        <v>0.1</v>
      </c>
      <c r="N13" s="3">
        <v>189.4</v>
      </c>
      <c r="O13" s="3">
        <f t="shared" si="3"/>
        <v>4208.4629999999997</v>
      </c>
      <c r="P13" s="3">
        <f t="shared" si="4"/>
        <v>1325.8</v>
      </c>
      <c r="Q13" s="3">
        <v>1129.07</v>
      </c>
      <c r="R13" s="3">
        <f t="shared" si="5"/>
        <v>1753.5929999999996</v>
      </c>
      <c r="S13" s="5">
        <f t="shared" si="6"/>
        <v>0.41668252756410112</v>
      </c>
      <c r="T13" s="3">
        <v>4080.61</v>
      </c>
      <c r="U13" s="3">
        <f t="shared" si="7"/>
        <v>127.85299999999961</v>
      </c>
      <c r="V13" t="s">
        <v>41</v>
      </c>
      <c r="W13" t="s">
        <v>30</v>
      </c>
    </row>
    <row r="14" spans="1:23">
      <c r="A14" t="s">
        <v>65</v>
      </c>
      <c r="B14" s="2">
        <v>45522</v>
      </c>
      <c r="C14">
        <f t="shared" si="0"/>
        <v>2024</v>
      </c>
      <c r="D14" t="str">
        <f t="shared" si="1"/>
        <v>Aug</v>
      </c>
      <c r="E14" t="str">
        <f t="shared" si="2"/>
        <v>Q3</v>
      </c>
      <c r="F14" t="s">
        <v>24</v>
      </c>
      <c r="G14" t="s">
        <v>66</v>
      </c>
      <c r="H14" t="s">
        <v>34</v>
      </c>
      <c r="I14" t="s">
        <v>27</v>
      </c>
      <c r="J14" t="s">
        <v>28</v>
      </c>
      <c r="K14">
        <v>2</v>
      </c>
      <c r="L14" s="3">
        <v>121.44</v>
      </c>
      <c r="M14" s="4">
        <v>0.05</v>
      </c>
      <c r="N14" s="3">
        <v>73.86</v>
      </c>
      <c r="O14" s="3">
        <f t="shared" si="3"/>
        <v>230.73599999999999</v>
      </c>
      <c r="P14" s="3">
        <f t="shared" si="4"/>
        <v>147.72</v>
      </c>
      <c r="Q14" s="3">
        <v>1014.37</v>
      </c>
      <c r="R14" s="3">
        <f t="shared" si="5"/>
        <v>-931.35400000000004</v>
      </c>
      <c r="S14" s="5">
        <f t="shared" si="6"/>
        <v>-4.0364485819291316</v>
      </c>
      <c r="T14" s="3">
        <v>206.97</v>
      </c>
      <c r="U14" s="3">
        <f t="shared" si="7"/>
        <v>23.765999999999991</v>
      </c>
      <c r="V14" t="s">
        <v>61</v>
      </c>
      <c r="W14" t="s">
        <v>30</v>
      </c>
    </row>
    <row r="15" spans="1:23">
      <c r="A15" t="s">
        <v>67</v>
      </c>
      <c r="B15" s="2">
        <v>45789</v>
      </c>
      <c r="C15">
        <f t="shared" si="0"/>
        <v>2025</v>
      </c>
      <c r="D15" t="str">
        <f t="shared" si="1"/>
        <v>May</v>
      </c>
      <c r="E15" t="str">
        <f t="shared" si="2"/>
        <v>Q2</v>
      </c>
      <c r="F15" t="s">
        <v>68</v>
      </c>
      <c r="G15" t="s">
        <v>25</v>
      </c>
      <c r="H15" t="s">
        <v>26</v>
      </c>
      <c r="I15" t="s">
        <v>63</v>
      </c>
      <c r="J15" t="s">
        <v>64</v>
      </c>
      <c r="K15">
        <v>59</v>
      </c>
      <c r="L15" s="3">
        <v>603.08000000000004</v>
      </c>
      <c r="M15" s="4">
        <v>0.08</v>
      </c>
      <c r="N15" s="3">
        <v>164.66</v>
      </c>
      <c r="O15" s="3">
        <f t="shared" si="3"/>
        <v>32735.182400000002</v>
      </c>
      <c r="P15" s="3">
        <f t="shared" si="4"/>
        <v>9714.94</v>
      </c>
      <c r="Q15" s="3">
        <v>2013.8</v>
      </c>
      <c r="R15" s="3">
        <f t="shared" si="5"/>
        <v>21006.442400000004</v>
      </c>
      <c r="S15" s="5">
        <f t="shared" si="6"/>
        <v>0.64170842683314333</v>
      </c>
      <c r="T15" s="3">
        <v>31590.48</v>
      </c>
      <c r="U15" s="3">
        <f t="shared" si="7"/>
        <v>1144.7024000000019</v>
      </c>
      <c r="V15" t="s">
        <v>41</v>
      </c>
      <c r="W15" t="s">
        <v>46</v>
      </c>
    </row>
    <row r="16" spans="1:23">
      <c r="A16" t="s">
        <v>69</v>
      </c>
      <c r="B16" s="2">
        <v>46038</v>
      </c>
      <c r="C16">
        <f t="shared" si="0"/>
        <v>2026</v>
      </c>
      <c r="D16" t="str">
        <f t="shared" si="1"/>
        <v>Jan</v>
      </c>
      <c r="E16" t="str">
        <f t="shared" si="2"/>
        <v>Q1</v>
      </c>
      <c r="F16" t="s">
        <v>24</v>
      </c>
      <c r="G16" t="s">
        <v>25</v>
      </c>
      <c r="H16" t="s">
        <v>34</v>
      </c>
      <c r="I16" t="s">
        <v>53</v>
      </c>
      <c r="J16" t="s">
        <v>54</v>
      </c>
      <c r="K16">
        <v>7</v>
      </c>
      <c r="L16" s="3">
        <v>1771.91</v>
      </c>
      <c r="M16" s="4">
        <v>0.08</v>
      </c>
      <c r="N16" s="3">
        <v>569.66</v>
      </c>
      <c r="O16" s="3">
        <f t="shared" si="3"/>
        <v>11411.100400000001</v>
      </c>
      <c r="P16" s="3">
        <f t="shared" si="4"/>
        <v>3987.62</v>
      </c>
      <c r="Q16" s="3">
        <v>1467.25</v>
      </c>
      <c r="R16" s="3">
        <f t="shared" si="5"/>
        <v>5956.2304000000013</v>
      </c>
      <c r="S16" s="5">
        <f t="shared" si="6"/>
        <v>0.52196810046470199</v>
      </c>
      <c r="T16" s="3">
        <v>11308.75</v>
      </c>
      <c r="U16" s="3">
        <f t="shared" si="7"/>
        <v>102.35040000000117</v>
      </c>
      <c r="V16" t="s">
        <v>29</v>
      </c>
      <c r="W16" t="s">
        <v>46</v>
      </c>
    </row>
    <row r="17" spans="1:23">
      <c r="A17" t="s">
        <v>70</v>
      </c>
      <c r="B17" s="2">
        <v>46174</v>
      </c>
      <c r="C17">
        <f t="shared" si="0"/>
        <v>2026</v>
      </c>
      <c r="D17" t="str">
        <f t="shared" si="1"/>
        <v>Jun</v>
      </c>
      <c r="E17" t="str">
        <f t="shared" si="2"/>
        <v>Q2</v>
      </c>
      <c r="F17" t="s">
        <v>32</v>
      </c>
      <c r="G17" t="s">
        <v>49</v>
      </c>
      <c r="H17" t="s">
        <v>34</v>
      </c>
      <c r="I17" t="s">
        <v>39</v>
      </c>
      <c r="J17" t="s">
        <v>45</v>
      </c>
      <c r="K17">
        <v>8</v>
      </c>
      <c r="L17" s="3">
        <v>1448.46</v>
      </c>
      <c r="M17" s="4">
        <v>0.03</v>
      </c>
      <c r="N17" s="3">
        <v>698.4</v>
      </c>
      <c r="O17" s="3">
        <f t="shared" si="3"/>
        <v>11240.0496</v>
      </c>
      <c r="P17" s="3">
        <f t="shared" si="4"/>
        <v>5587.2</v>
      </c>
      <c r="Q17" s="3">
        <v>1137.2</v>
      </c>
      <c r="R17" s="3">
        <f t="shared" si="5"/>
        <v>4515.6496000000006</v>
      </c>
      <c r="S17" s="5">
        <f t="shared" si="6"/>
        <v>0.40174641222223795</v>
      </c>
      <c r="T17" s="3">
        <v>10973.09</v>
      </c>
      <c r="U17" s="3">
        <f t="shared" si="7"/>
        <v>266.95960000000014</v>
      </c>
      <c r="V17" t="s">
        <v>29</v>
      </c>
      <c r="W17" t="s">
        <v>30</v>
      </c>
    </row>
    <row r="18" spans="1:23">
      <c r="A18" t="s">
        <v>71</v>
      </c>
      <c r="B18" s="2">
        <v>45294</v>
      </c>
      <c r="C18">
        <f t="shared" si="0"/>
        <v>2024</v>
      </c>
      <c r="D18" t="str">
        <f t="shared" si="1"/>
        <v>Jan</v>
      </c>
      <c r="E18" t="str">
        <f t="shared" si="2"/>
        <v>Q1</v>
      </c>
      <c r="F18" t="s">
        <v>51</v>
      </c>
      <c r="G18" t="s">
        <v>72</v>
      </c>
      <c r="H18" t="s">
        <v>60</v>
      </c>
      <c r="I18" t="s">
        <v>63</v>
      </c>
      <c r="J18" t="s">
        <v>73</v>
      </c>
      <c r="K18">
        <v>83</v>
      </c>
      <c r="L18" s="3">
        <v>205.75</v>
      </c>
      <c r="M18" s="4">
        <v>0.1</v>
      </c>
      <c r="N18" s="3">
        <v>51.36</v>
      </c>
      <c r="O18" s="3">
        <f t="shared" si="3"/>
        <v>15369.525</v>
      </c>
      <c r="P18" s="3">
        <f t="shared" si="4"/>
        <v>4262.88</v>
      </c>
      <c r="Q18" s="3">
        <v>1428.38</v>
      </c>
      <c r="R18" s="3">
        <f t="shared" si="5"/>
        <v>9678.2649999999994</v>
      </c>
      <c r="S18" s="5">
        <f t="shared" si="6"/>
        <v>0.62970488678082115</v>
      </c>
      <c r="T18" s="3">
        <v>14328.21</v>
      </c>
      <c r="U18" s="3">
        <f t="shared" si="7"/>
        <v>1041.3150000000005</v>
      </c>
      <c r="V18" t="s">
        <v>29</v>
      </c>
      <c r="W18" t="s">
        <v>46</v>
      </c>
    </row>
    <row r="19" spans="1:23">
      <c r="A19" t="s">
        <v>74</v>
      </c>
      <c r="B19" s="2">
        <v>45847</v>
      </c>
      <c r="C19">
        <f t="shared" si="0"/>
        <v>2025</v>
      </c>
      <c r="D19" t="str">
        <f t="shared" si="1"/>
        <v>Jul</v>
      </c>
      <c r="E19" t="str">
        <f t="shared" si="2"/>
        <v>Q3</v>
      </c>
      <c r="F19" t="s">
        <v>24</v>
      </c>
      <c r="G19" t="s">
        <v>66</v>
      </c>
      <c r="H19" t="s">
        <v>34</v>
      </c>
      <c r="I19" t="s">
        <v>63</v>
      </c>
      <c r="J19" t="s">
        <v>64</v>
      </c>
      <c r="K19">
        <v>17</v>
      </c>
      <c r="L19" s="3">
        <v>275.60000000000002</v>
      </c>
      <c r="M19" s="4">
        <v>0</v>
      </c>
      <c r="N19" s="3">
        <v>76.12</v>
      </c>
      <c r="O19" s="3">
        <f t="shared" si="3"/>
        <v>4685.2000000000007</v>
      </c>
      <c r="P19" s="3">
        <f t="shared" si="4"/>
        <v>1294.04</v>
      </c>
      <c r="Q19" s="3">
        <v>1066.98</v>
      </c>
      <c r="R19" s="3">
        <f t="shared" si="5"/>
        <v>2324.1800000000007</v>
      </c>
      <c r="S19" s="5">
        <f t="shared" si="6"/>
        <v>0.49606847092973627</v>
      </c>
      <c r="T19" s="3">
        <v>4882.22</v>
      </c>
      <c r="U19" s="3">
        <f t="shared" si="7"/>
        <v>-197.01999999999953</v>
      </c>
      <c r="V19" t="s">
        <v>61</v>
      </c>
      <c r="W19" t="s">
        <v>46</v>
      </c>
    </row>
    <row r="20" spans="1:23">
      <c r="A20" t="s">
        <v>75</v>
      </c>
      <c r="B20" s="2">
        <v>46256</v>
      </c>
      <c r="C20">
        <f t="shared" si="0"/>
        <v>2026</v>
      </c>
      <c r="D20" t="str">
        <f t="shared" si="1"/>
        <v>Aug</v>
      </c>
      <c r="E20" t="str">
        <f t="shared" si="2"/>
        <v>Q3</v>
      </c>
      <c r="F20" t="s">
        <v>32</v>
      </c>
      <c r="G20" t="s">
        <v>49</v>
      </c>
      <c r="H20" t="s">
        <v>44</v>
      </c>
      <c r="I20" t="s">
        <v>39</v>
      </c>
      <c r="J20" t="s">
        <v>57</v>
      </c>
      <c r="K20">
        <v>24</v>
      </c>
      <c r="L20" s="3">
        <v>349.19</v>
      </c>
      <c r="M20" s="4">
        <v>0.1</v>
      </c>
      <c r="N20" s="3">
        <v>176.47</v>
      </c>
      <c r="O20" s="3">
        <f t="shared" si="3"/>
        <v>7542.5039999999999</v>
      </c>
      <c r="P20" s="3">
        <f t="shared" si="4"/>
        <v>4235.28</v>
      </c>
      <c r="Q20" s="3">
        <v>2550.0100000000002</v>
      </c>
      <c r="R20" s="3">
        <f t="shared" si="5"/>
        <v>757.21399999999994</v>
      </c>
      <c r="S20" s="5">
        <f t="shared" si="6"/>
        <v>0.10039291991094734</v>
      </c>
      <c r="T20" s="3">
        <v>7007.15</v>
      </c>
      <c r="U20" s="3">
        <f t="shared" si="7"/>
        <v>535.35400000000027</v>
      </c>
      <c r="V20" t="s">
        <v>36</v>
      </c>
      <c r="W20" t="s">
        <v>30</v>
      </c>
    </row>
    <row r="21" spans="1:23">
      <c r="A21" t="s">
        <v>76</v>
      </c>
      <c r="B21" s="2">
        <v>45697</v>
      </c>
      <c r="C21">
        <f t="shared" si="0"/>
        <v>2025</v>
      </c>
      <c r="D21" t="str">
        <f t="shared" si="1"/>
        <v>Feb</v>
      </c>
      <c r="E21" t="str">
        <f t="shared" si="2"/>
        <v>Q1</v>
      </c>
      <c r="F21" t="s">
        <v>68</v>
      </c>
      <c r="G21" t="s">
        <v>66</v>
      </c>
      <c r="H21" t="s">
        <v>44</v>
      </c>
      <c r="I21" t="s">
        <v>39</v>
      </c>
      <c r="J21" t="s">
        <v>45</v>
      </c>
      <c r="K21">
        <v>21</v>
      </c>
      <c r="L21" s="3">
        <v>1120.8</v>
      </c>
      <c r="M21" s="4">
        <v>0.2</v>
      </c>
      <c r="N21" s="3">
        <v>501.4</v>
      </c>
      <c r="O21" s="3">
        <f t="shared" si="3"/>
        <v>18829.439999999999</v>
      </c>
      <c r="P21" s="3">
        <f t="shared" si="4"/>
        <v>10529.4</v>
      </c>
      <c r="Q21" s="3">
        <v>1439.54</v>
      </c>
      <c r="R21" s="3">
        <f t="shared" si="5"/>
        <v>6860.4999999999991</v>
      </c>
      <c r="S21" s="5">
        <f t="shared" si="6"/>
        <v>0.36434965670779373</v>
      </c>
      <c r="T21" s="3">
        <v>17768.37</v>
      </c>
      <c r="U21" s="3">
        <f t="shared" si="7"/>
        <v>1061.0699999999997</v>
      </c>
      <c r="V21" t="s">
        <v>36</v>
      </c>
      <c r="W21" t="s">
        <v>77</v>
      </c>
    </row>
    <row r="22" spans="1:23">
      <c r="A22" t="s">
        <v>78</v>
      </c>
      <c r="B22" s="2">
        <v>46192</v>
      </c>
      <c r="C22">
        <f t="shared" si="0"/>
        <v>2026</v>
      </c>
      <c r="D22" t="str">
        <f t="shared" si="1"/>
        <v>Jun</v>
      </c>
      <c r="E22" t="str">
        <f t="shared" si="2"/>
        <v>Q2</v>
      </c>
      <c r="F22" t="s">
        <v>68</v>
      </c>
      <c r="G22" t="s">
        <v>66</v>
      </c>
      <c r="H22" t="s">
        <v>34</v>
      </c>
      <c r="I22" t="s">
        <v>63</v>
      </c>
      <c r="J22" t="s">
        <v>73</v>
      </c>
      <c r="K22">
        <v>17</v>
      </c>
      <c r="L22" s="3">
        <v>252.92</v>
      </c>
      <c r="M22" s="4">
        <v>0</v>
      </c>
      <c r="N22" s="3">
        <v>68.92</v>
      </c>
      <c r="O22" s="3">
        <f t="shared" si="3"/>
        <v>4299.6399999999994</v>
      </c>
      <c r="P22" s="3">
        <f t="shared" si="4"/>
        <v>1171.6400000000001</v>
      </c>
      <c r="Q22" s="3">
        <v>827.5</v>
      </c>
      <c r="R22" s="3">
        <f t="shared" si="5"/>
        <v>2300.4999999999991</v>
      </c>
      <c r="S22" s="5">
        <f t="shared" si="6"/>
        <v>0.53504479444790709</v>
      </c>
      <c r="T22" s="3">
        <v>4468.24</v>
      </c>
      <c r="U22" s="3">
        <f t="shared" si="7"/>
        <v>-168.60000000000036</v>
      </c>
      <c r="V22" t="s">
        <v>61</v>
      </c>
      <c r="W22" t="s">
        <v>30</v>
      </c>
    </row>
    <row r="23" spans="1:23">
      <c r="A23" t="s">
        <v>79</v>
      </c>
      <c r="B23" s="2">
        <v>46203</v>
      </c>
      <c r="C23">
        <f t="shared" si="0"/>
        <v>2026</v>
      </c>
      <c r="D23" t="str">
        <f t="shared" si="1"/>
        <v>Jun</v>
      </c>
      <c r="E23" t="str">
        <f t="shared" si="2"/>
        <v>Q2</v>
      </c>
      <c r="F23" t="s">
        <v>24</v>
      </c>
      <c r="G23" t="s">
        <v>25</v>
      </c>
      <c r="H23" t="s">
        <v>34</v>
      </c>
      <c r="I23" t="s">
        <v>27</v>
      </c>
      <c r="J23" t="s">
        <v>35</v>
      </c>
      <c r="K23">
        <v>9</v>
      </c>
      <c r="L23" s="3">
        <v>582.34</v>
      </c>
      <c r="M23" s="4">
        <v>0.08</v>
      </c>
      <c r="N23" s="3">
        <v>403.37</v>
      </c>
      <c r="O23" s="3">
        <f t="shared" si="3"/>
        <v>4821.775200000001</v>
      </c>
      <c r="P23" s="3">
        <f t="shared" si="4"/>
        <v>3630.33</v>
      </c>
      <c r="Q23" s="3">
        <v>1045.48</v>
      </c>
      <c r="R23" s="3">
        <f t="shared" si="5"/>
        <v>145.965200000001</v>
      </c>
      <c r="S23" s="5">
        <f t="shared" si="6"/>
        <v>3.0272087342437901E-2</v>
      </c>
      <c r="T23" s="3">
        <v>4301.95</v>
      </c>
      <c r="U23" s="3">
        <f t="shared" si="7"/>
        <v>519.82520000000113</v>
      </c>
      <c r="V23" t="s">
        <v>41</v>
      </c>
      <c r="W23" t="s">
        <v>80</v>
      </c>
    </row>
    <row r="24" spans="1:23">
      <c r="A24" t="s">
        <v>81</v>
      </c>
      <c r="B24" s="2">
        <v>45337</v>
      </c>
      <c r="C24">
        <f t="shared" si="0"/>
        <v>2024</v>
      </c>
      <c r="D24" t="str">
        <f t="shared" si="1"/>
        <v>Feb</v>
      </c>
      <c r="E24" t="str">
        <f t="shared" si="2"/>
        <v>Q1</v>
      </c>
      <c r="F24" t="s">
        <v>24</v>
      </c>
      <c r="G24" t="s">
        <v>66</v>
      </c>
      <c r="H24" t="s">
        <v>26</v>
      </c>
      <c r="I24" t="s">
        <v>53</v>
      </c>
      <c r="J24" t="s">
        <v>54</v>
      </c>
      <c r="K24">
        <v>43</v>
      </c>
      <c r="L24" s="3">
        <v>2904.83</v>
      </c>
      <c r="M24" s="4">
        <v>0.1</v>
      </c>
      <c r="N24" s="3">
        <v>936.34</v>
      </c>
      <c r="O24" s="3">
        <f t="shared" si="3"/>
        <v>112416.921</v>
      </c>
      <c r="P24" s="3">
        <f t="shared" si="4"/>
        <v>40262.620000000003</v>
      </c>
      <c r="Q24" s="3">
        <v>2432.2199999999998</v>
      </c>
      <c r="R24" s="3">
        <f t="shared" si="5"/>
        <v>69722.081000000006</v>
      </c>
      <c r="S24" s="5">
        <f t="shared" si="6"/>
        <v>0.62020984367646936</v>
      </c>
      <c r="T24" s="3">
        <v>124424.42</v>
      </c>
      <c r="U24" s="3">
        <f t="shared" si="7"/>
        <v>-12007.498999999996</v>
      </c>
      <c r="V24" t="s">
        <v>61</v>
      </c>
      <c r="W24" t="s">
        <v>46</v>
      </c>
    </row>
    <row r="25" spans="1:23">
      <c r="A25" t="s">
        <v>82</v>
      </c>
      <c r="B25" s="2">
        <v>46146</v>
      </c>
      <c r="C25">
        <f t="shared" si="0"/>
        <v>2026</v>
      </c>
      <c r="D25" t="str">
        <f t="shared" si="1"/>
        <v>May</v>
      </c>
      <c r="E25" t="str">
        <f t="shared" si="2"/>
        <v>Q2</v>
      </c>
      <c r="F25" t="s">
        <v>38</v>
      </c>
      <c r="G25" t="s">
        <v>25</v>
      </c>
      <c r="H25" t="s">
        <v>44</v>
      </c>
      <c r="I25" t="s">
        <v>39</v>
      </c>
      <c r="J25" t="s">
        <v>40</v>
      </c>
      <c r="K25">
        <v>28</v>
      </c>
      <c r="L25" s="3">
        <v>755.26</v>
      </c>
      <c r="M25" s="4">
        <v>0.2</v>
      </c>
      <c r="N25" s="3">
        <v>314.68</v>
      </c>
      <c r="O25" s="3">
        <f t="shared" si="3"/>
        <v>16917.824000000001</v>
      </c>
      <c r="P25" s="3">
        <f t="shared" si="4"/>
        <v>8811.0400000000009</v>
      </c>
      <c r="Q25" s="3">
        <v>1662.17</v>
      </c>
      <c r="R25" s="3">
        <f t="shared" si="5"/>
        <v>6444.6139999999996</v>
      </c>
      <c r="S25" s="5">
        <f t="shared" si="6"/>
        <v>0.38093634264075565</v>
      </c>
      <c r="T25" s="3">
        <v>17657.07</v>
      </c>
      <c r="U25" s="3">
        <f t="shared" si="7"/>
        <v>-739.24599999999919</v>
      </c>
      <c r="V25" t="s">
        <v>29</v>
      </c>
      <c r="W25" t="s">
        <v>46</v>
      </c>
    </row>
    <row r="26" spans="1:23">
      <c r="A26" t="s">
        <v>83</v>
      </c>
      <c r="B26" s="2">
        <v>45865</v>
      </c>
      <c r="C26">
        <f t="shared" si="0"/>
        <v>2025</v>
      </c>
      <c r="D26" t="str">
        <f t="shared" si="1"/>
        <v>Jul</v>
      </c>
      <c r="E26" t="str">
        <f t="shared" si="2"/>
        <v>Q3</v>
      </c>
      <c r="F26" t="s">
        <v>51</v>
      </c>
      <c r="G26" t="s">
        <v>52</v>
      </c>
      <c r="H26" t="s">
        <v>26</v>
      </c>
      <c r="I26" t="s">
        <v>27</v>
      </c>
      <c r="J26" t="s">
        <v>28</v>
      </c>
      <c r="K26">
        <v>59</v>
      </c>
      <c r="L26" s="3">
        <v>315.24</v>
      </c>
      <c r="M26" s="4">
        <v>0.03</v>
      </c>
      <c r="N26" s="3">
        <v>185.44</v>
      </c>
      <c r="O26" s="3">
        <f t="shared" si="3"/>
        <v>18041.1852</v>
      </c>
      <c r="P26" s="3">
        <f t="shared" si="4"/>
        <v>10940.96</v>
      </c>
      <c r="Q26" s="3">
        <v>1040.6500000000001</v>
      </c>
      <c r="R26" s="3">
        <f t="shared" si="5"/>
        <v>6059.5752000000011</v>
      </c>
      <c r="S26" s="5">
        <f t="shared" si="6"/>
        <v>0.33587456327425769</v>
      </c>
      <c r="T26" s="3">
        <v>19879.169999999998</v>
      </c>
      <c r="U26" s="3">
        <f t="shared" si="7"/>
        <v>-1837.9847999999984</v>
      </c>
      <c r="V26" t="s">
        <v>41</v>
      </c>
      <c r="W26" t="s">
        <v>80</v>
      </c>
    </row>
    <row r="27" spans="1:23">
      <c r="A27" t="s">
        <v>84</v>
      </c>
      <c r="B27" s="2">
        <v>46176</v>
      </c>
      <c r="C27">
        <f t="shared" si="0"/>
        <v>2026</v>
      </c>
      <c r="D27" t="str">
        <f t="shared" si="1"/>
        <v>Jun</v>
      </c>
      <c r="E27" t="str">
        <f t="shared" si="2"/>
        <v>Q2</v>
      </c>
      <c r="F27" t="s">
        <v>68</v>
      </c>
      <c r="G27" t="s">
        <v>66</v>
      </c>
      <c r="H27" t="s">
        <v>34</v>
      </c>
      <c r="I27" t="s">
        <v>39</v>
      </c>
      <c r="J27" t="s">
        <v>40</v>
      </c>
      <c r="K27">
        <v>16</v>
      </c>
      <c r="L27" s="3">
        <v>1110.52</v>
      </c>
      <c r="M27" s="4">
        <v>0.05</v>
      </c>
      <c r="N27" s="3">
        <v>508.34</v>
      </c>
      <c r="O27" s="3">
        <f t="shared" si="3"/>
        <v>16879.903999999999</v>
      </c>
      <c r="P27" s="3">
        <f t="shared" si="4"/>
        <v>8133.44</v>
      </c>
      <c r="Q27" s="3">
        <v>1436.77</v>
      </c>
      <c r="R27" s="3">
        <f t="shared" si="5"/>
        <v>7309.6939999999995</v>
      </c>
      <c r="S27" s="5">
        <f t="shared" si="6"/>
        <v>0.43304120686942293</v>
      </c>
      <c r="T27" s="3">
        <v>16090.7</v>
      </c>
      <c r="U27" s="3">
        <f t="shared" si="7"/>
        <v>789.2039999999979</v>
      </c>
      <c r="V27" t="s">
        <v>61</v>
      </c>
      <c r="W27" t="s">
        <v>30</v>
      </c>
    </row>
    <row r="28" spans="1:23">
      <c r="A28" t="s">
        <v>85</v>
      </c>
      <c r="B28" s="2">
        <v>45967</v>
      </c>
      <c r="C28">
        <f t="shared" si="0"/>
        <v>2025</v>
      </c>
      <c r="D28" t="str">
        <f t="shared" si="1"/>
        <v>Nov</v>
      </c>
      <c r="E28" t="str">
        <f t="shared" si="2"/>
        <v>Q4</v>
      </c>
      <c r="F28" t="s">
        <v>68</v>
      </c>
      <c r="G28" t="s">
        <v>66</v>
      </c>
      <c r="H28" t="s">
        <v>34</v>
      </c>
      <c r="I28" t="s">
        <v>39</v>
      </c>
      <c r="J28" t="s">
        <v>40</v>
      </c>
      <c r="K28">
        <v>17</v>
      </c>
      <c r="L28" s="3">
        <v>745.8</v>
      </c>
      <c r="M28" s="4">
        <v>0.08</v>
      </c>
      <c r="N28" s="3">
        <v>339.6</v>
      </c>
      <c r="O28" s="3">
        <f t="shared" si="3"/>
        <v>11664.312</v>
      </c>
      <c r="P28" s="3">
        <f t="shared" si="4"/>
        <v>5773.2000000000007</v>
      </c>
      <c r="Q28" s="3">
        <v>1529</v>
      </c>
      <c r="R28" s="3">
        <f t="shared" si="5"/>
        <v>4362.1119999999992</v>
      </c>
      <c r="S28" s="5">
        <f t="shared" si="6"/>
        <v>0.37397079227647539</v>
      </c>
      <c r="T28" s="3">
        <v>12893.93</v>
      </c>
      <c r="U28" s="3">
        <f t="shared" si="7"/>
        <v>-1229.6180000000004</v>
      </c>
      <c r="V28" t="s">
        <v>29</v>
      </c>
      <c r="W28" t="s">
        <v>77</v>
      </c>
    </row>
    <row r="29" spans="1:23">
      <c r="A29" t="s">
        <v>86</v>
      </c>
      <c r="B29" s="2">
        <v>45559</v>
      </c>
      <c r="C29">
        <f t="shared" si="0"/>
        <v>2024</v>
      </c>
      <c r="D29" t="str">
        <f t="shared" si="1"/>
        <v>Sep</v>
      </c>
      <c r="E29" t="str">
        <f t="shared" si="2"/>
        <v>Q3</v>
      </c>
      <c r="F29" t="s">
        <v>68</v>
      </c>
      <c r="G29" t="s">
        <v>66</v>
      </c>
      <c r="H29" t="s">
        <v>34</v>
      </c>
      <c r="I29" t="s">
        <v>63</v>
      </c>
      <c r="J29" t="s">
        <v>73</v>
      </c>
      <c r="K29">
        <v>11</v>
      </c>
      <c r="L29" s="3">
        <v>282.14</v>
      </c>
      <c r="M29" s="4">
        <v>0.08</v>
      </c>
      <c r="N29" s="3">
        <v>74.63</v>
      </c>
      <c r="O29" s="3">
        <f t="shared" si="3"/>
        <v>2855.2568000000001</v>
      </c>
      <c r="P29" s="3">
        <f t="shared" si="4"/>
        <v>820.93</v>
      </c>
      <c r="Q29" s="3">
        <v>678.67</v>
      </c>
      <c r="R29" s="3">
        <f t="shared" si="5"/>
        <v>1355.6568000000002</v>
      </c>
      <c r="S29" s="5">
        <f t="shared" si="6"/>
        <v>0.47479330055356145</v>
      </c>
      <c r="T29" s="3">
        <v>3129.02</v>
      </c>
      <c r="U29" s="3">
        <f t="shared" si="7"/>
        <v>-273.76319999999987</v>
      </c>
      <c r="V29" t="s">
        <v>61</v>
      </c>
      <c r="W29" t="s">
        <v>30</v>
      </c>
    </row>
    <row r="30" spans="1:23">
      <c r="A30" t="s">
        <v>87</v>
      </c>
      <c r="B30" s="2">
        <v>46017</v>
      </c>
      <c r="C30">
        <f t="shared" si="0"/>
        <v>2025</v>
      </c>
      <c r="D30" t="str">
        <f t="shared" si="1"/>
        <v>Dec</v>
      </c>
      <c r="E30" t="str">
        <f t="shared" si="2"/>
        <v>Q4</v>
      </c>
      <c r="F30" t="s">
        <v>51</v>
      </c>
      <c r="G30" t="s">
        <v>88</v>
      </c>
      <c r="H30" t="s">
        <v>44</v>
      </c>
      <c r="I30" t="s">
        <v>27</v>
      </c>
      <c r="J30" t="s">
        <v>35</v>
      </c>
      <c r="K30">
        <v>24</v>
      </c>
      <c r="L30" s="3">
        <v>730.34</v>
      </c>
      <c r="M30" s="4">
        <v>0.15</v>
      </c>
      <c r="N30" s="3">
        <v>516.57000000000005</v>
      </c>
      <c r="O30" s="3">
        <f t="shared" si="3"/>
        <v>14898.936</v>
      </c>
      <c r="P30" s="3">
        <f t="shared" si="4"/>
        <v>12397.68</v>
      </c>
      <c r="Q30" s="3">
        <v>1125.46</v>
      </c>
      <c r="R30" s="3">
        <f t="shared" si="5"/>
        <v>1375.7959999999994</v>
      </c>
      <c r="S30" s="5">
        <f t="shared" si="6"/>
        <v>9.2341896092445752E-2</v>
      </c>
      <c r="T30" s="3">
        <v>13556.69</v>
      </c>
      <c r="U30" s="3">
        <f t="shared" si="7"/>
        <v>1342.2459999999992</v>
      </c>
      <c r="V30" t="s">
        <v>36</v>
      </c>
      <c r="W30" t="s">
        <v>46</v>
      </c>
    </row>
    <row r="31" spans="1:23">
      <c r="A31" t="s">
        <v>89</v>
      </c>
      <c r="B31" s="2">
        <v>45974</v>
      </c>
      <c r="C31">
        <f t="shared" si="0"/>
        <v>2025</v>
      </c>
      <c r="D31" t="str">
        <f t="shared" si="1"/>
        <v>Nov</v>
      </c>
      <c r="E31" t="str">
        <f t="shared" si="2"/>
        <v>Q4</v>
      </c>
      <c r="F31" t="s">
        <v>51</v>
      </c>
      <c r="G31" t="s">
        <v>72</v>
      </c>
      <c r="H31" t="s">
        <v>44</v>
      </c>
      <c r="I31" t="s">
        <v>53</v>
      </c>
      <c r="J31" t="s">
        <v>54</v>
      </c>
      <c r="K31">
        <v>24</v>
      </c>
      <c r="L31" s="3">
        <v>1641.23</v>
      </c>
      <c r="M31" s="4">
        <v>0.15</v>
      </c>
      <c r="N31" s="3">
        <v>549.78</v>
      </c>
      <c r="O31" s="3">
        <f t="shared" si="3"/>
        <v>33481.092000000004</v>
      </c>
      <c r="P31" s="3">
        <f t="shared" si="4"/>
        <v>13194.72</v>
      </c>
      <c r="Q31" s="3">
        <v>3334.56</v>
      </c>
      <c r="R31" s="3">
        <f t="shared" si="5"/>
        <v>16951.812000000002</v>
      </c>
      <c r="S31" s="5">
        <f t="shared" si="6"/>
        <v>0.50631000924342606</v>
      </c>
      <c r="T31" s="3">
        <v>34409.31</v>
      </c>
      <c r="U31" s="3">
        <f t="shared" si="7"/>
        <v>-928.21799999999348</v>
      </c>
      <c r="V31" t="s">
        <v>36</v>
      </c>
      <c r="W31" t="s">
        <v>46</v>
      </c>
    </row>
    <row r="32" spans="1:23">
      <c r="A32" t="s">
        <v>90</v>
      </c>
      <c r="B32" s="2">
        <v>46145</v>
      </c>
      <c r="C32">
        <f t="shared" si="0"/>
        <v>2026</v>
      </c>
      <c r="D32" t="str">
        <f t="shared" si="1"/>
        <v>May</v>
      </c>
      <c r="E32" t="str">
        <f t="shared" si="2"/>
        <v>Q2</v>
      </c>
      <c r="F32" t="s">
        <v>24</v>
      </c>
      <c r="G32" t="s">
        <v>66</v>
      </c>
      <c r="H32" t="s">
        <v>34</v>
      </c>
      <c r="I32" t="s">
        <v>63</v>
      </c>
      <c r="J32" t="s">
        <v>73</v>
      </c>
      <c r="K32">
        <v>15</v>
      </c>
      <c r="L32" s="3">
        <v>216.25</v>
      </c>
      <c r="M32" s="4">
        <v>0.1</v>
      </c>
      <c r="N32" s="3">
        <v>56.84</v>
      </c>
      <c r="O32" s="3">
        <f t="shared" si="3"/>
        <v>2919.375</v>
      </c>
      <c r="P32" s="3">
        <f t="shared" si="4"/>
        <v>852.6</v>
      </c>
      <c r="Q32" s="3">
        <v>1227.93</v>
      </c>
      <c r="R32" s="3">
        <f t="shared" si="5"/>
        <v>838.84500000000003</v>
      </c>
      <c r="S32" s="5">
        <f t="shared" si="6"/>
        <v>0.28733718689788057</v>
      </c>
      <c r="T32" s="3">
        <v>3241.56</v>
      </c>
      <c r="U32" s="3">
        <f t="shared" si="7"/>
        <v>-322.18499999999995</v>
      </c>
      <c r="V32" t="s">
        <v>61</v>
      </c>
      <c r="W32" t="s">
        <v>80</v>
      </c>
    </row>
    <row r="33" spans="1:23">
      <c r="A33" t="s">
        <v>91</v>
      </c>
      <c r="B33" s="2">
        <v>45582</v>
      </c>
      <c r="C33">
        <f t="shared" si="0"/>
        <v>2024</v>
      </c>
      <c r="D33" t="str">
        <f t="shared" si="1"/>
        <v>Oct</v>
      </c>
      <c r="E33" t="str">
        <f t="shared" si="2"/>
        <v>Q4</v>
      </c>
      <c r="F33" t="s">
        <v>32</v>
      </c>
      <c r="G33" t="s">
        <v>33</v>
      </c>
      <c r="H33" t="s">
        <v>44</v>
      </c>
      <c r="I33" t="s">
        <v>53</v>
      </c>
      <c r="J33" t="s">
        <v>54</v>
      </c>
      <c r="K33">
        <v>27</v>
      </c>
      <c r="L33" s="3">
        <v>3082.37</v>
      </c>
      <c r="M33" s="4">
        <v>0.05</v>
      </c>
      <c r="N33" s="3">
        <v>963.92</v>
      </c>
      <c r="O33" s="3">
        <f t="shared" si="3"/>
        <v>79062.790499999988</v>
      </c>
      <c r="P33" s="3">
        <f t="shared" si="4"/>
        <v>26025.84</v>
      </c>
      <c r="Q33" s="3">
        <v>3137.07</v>
      </c>
      <c r="R33" s="3">
        <f t="shared" si="5"/>
        <v>49899.880499999992</v>
      </c>
      <c r="S33" s="5">
        <f t="shared" si="6"/>
        <v>0.63114241458502529</v>
      </c>
      <c r="T33" s="3">
        <v>72371.31</v>
      </c>
      <c r="U33" s="3">
        <f t="shared" si="7"/>
        <v>6691.4804999999906</v>
      </c>
      <c r="V33" t="s">
        <v>29</v>
      </c>
      <c r="W33" t="s">
        <v>30</v>
      </c>
    </row>
    <row r="34" spans="1:23">
      <c r="A34" t="s">
        <v>92</v>
      </c>
      <c r="B34" s="2">
        <v>45778</v>
      </c>
      <c r="C34">
        <f t="shared" si="0"/>
        <v>2025</v>
      </c>
      <c r="D34" t="str">
        <f t="shared" si="1"/>
        <v>May</v>
      </c>
      <c r="E34" t="str">
        <f t="shared" si="2"/>
        <v>Q2</v>
      </c>
      <c r="F34" t="s">
        <v>32</v>
      </c>
      <c r="G34" t="s">
        <v>49</v>
      </c>
      <c r="H34" t="s">
        <v>44</v>
      </c>
      <c r="I34" t="s">
        <v>27</v>
      </c>
      <c r="J34" t="s">
        <v>35</v>
      </c>
      <c r="K34">
        <v>10</v>
      </c>
      <c r="L34" s="3">
        <v>771.35</v>
      </c>
      <c r="M34" s="4">
        <v>0.03</v>
      </c>
      <c r="N34" s="3">
        <v>549.74</v>
      </c>
      <c r="O34" s="3">
        <f t="shared" si="3"/>
        <v>7482.0949999999993</v>
      </c>
      <c r="P34" s="3">
        <f t="shared" si="4"/>
        <v>5497.4</v>
      </c>
      <c r="Q34" s="3">
        <v>1311.69</v>
      </c>
      <c r="R34" s="3">
        <f t="shared" si="5"/>
        <v>673.00499999999965</v>
      </c>
      <c r="S34" s="5">
        <f t="shared" si="6"/>
        <v>8.9948737619610517E-2</v>
      </c>
      <c r="T34" s="3">
        <v>8129.34</v>
      </c>
      <c r="U34" s="3">
        <f t="shared" si="7"/>
        <v>-647.2450000000008</v>
      </c>
      <c r="V34" t="s">
        <v>29</v>
      </c>
      <c r="W34" t="s">
        <v>80</v>
      </c>
    </row>
    <row r="35" spans="1:23">
      <c r="A35" t="s">
        <v>93</v>
      </c>
      <c r="B35" s="2">
        <v>45516</v>
      </c>
      <c r="C35">
        <f t="shared" si="0"/>
        <v>2024</v>
      </c>
      <c r="D35" t="str">
        <f t="shared" si="1"/>
        <v>Aug</v>
      </c>
      <c r="E35" t="str">
        <f t="shared" si="2"/>
        <v>Q3</v>
      </c>
      <c r="F35" t="s">
        <v>68</v>
      </c>
      <c r="G35" t="s">
        <v>66</v>
      </c>
      <c r="H35" t="s">
        <v>34</v>
      </c>
      <c r="I35" t="s">
        <v>27</v>
      </c>
      <c r="J35" t="s">
        <v>28</v>
      </c>
      <c r="K35">
        <v>15</v>
      </c>
      <c r="L35" s="3">
        <v>211.29</v>
      </c>
      <c r="M35" s="4">
        <v>0.1</v>
      </c>
      <c r="N35" s="3">
        <v>129.72</v>
      </c>
      <c r="O35" s="3">
        <f t="shared" si="3"/>
        <v>2852.415</v>
      </c>
      <c r="P35" s="3">
        <f t="shared" si="4"/>
        <v>1945.8</v>
      </c>
      <c r="Q35" s="3">
        <v>844.96</v>
      </c>
      <c r="R35" s="3">
        <f t="shared" si="5"/>
        <v>61.654999999999973</v>
      </c>
      <c r="S35" s="5">
        <f t="shared" si="6"/>
        <v>2.1615017450125586E-2</v>
      </c>
      <c r="T35" s="3">
        <v>3160.5</v>
      </c>
      <c r="U35" s="3">
        <f t="shared" si="7"/>
        <v>-308.08500000000004</v>
      </c>
      <c r="V35" t="s">
        <v>41</v>
      </c>
      <c r="W35" t="s">
        <v>46</v>
      </c>
    </row>
    <row r="36" spans="1:23">
      <c r="A36" t="s">
        <v>94</v>
      </c>
      <c r="B36" s="2">
        <v>46028</v>
      </c>
      <c r="C36">
        <f t="shared" si="0"/>
        <v>2026</v>
      </c>
      <c r="D36" t="str">
        <f t="shared" si="1"/>
        <v>Jan</v>
      </c>
      <c r="E36" t="str">
        <f t="shared" si="2"/>
        <v>Q1</v>
      </c>
      <c r="F36" t="s">
        <v>32</v>
      </c>
      <c r="G36" t="s">
        <v>43</v>
      </c>
      <c r="H36" t="s">
        <v>26</v>
      </c>
      <c r="I36" t="s">
        <v>63</v>
      </c>
      <c r="J36" t="s">
        <v>64</v>
      </c>
      <c r="K36">
        <v>38</v>
      </c>
      <c r="L36" s="3">
        <v>584.64</v>
      </c>
      <c r="M36" s="4">
        <v>0.08</v>
      </c>
      <c r="N36" s="3">
        <v>177.08</v>
      </c>
      <c r="O36" s="3">
        <f t="shared" si="3"/>
        <v>20439.0144</v>
      </c>
      <c r="P36" s="3">
        <f t="shared" si="4"/>
        <v>6729.0400000000009</v>
      </c>
      <c r="Q36" s="3">
        <v>2277.52</v>
      </c>
      <c r="R36" s="3">
        <f t="shared" si="5"/>
        <v>11432.454399999999</v>
      </c>
      <c r="S36" s="5">
        <f t="shared" si="6"/>
        <v>0.55934470108304235</v>
      </c>
      <c r="T36" s="3">
        <v>19346.650000000001</v>
      </c>
      <c r="U36" s="3">
        <f t="shared" si="7"/>
        <v>1092.3643999999986</v>
      </c>
      <c r="V36" t="s">
        <v>41</v>
      </c>
      <c r="W36" t="s">
        <v>80</v>
      </c>
    </row>
    <row r="37" spans="1:23">
      <c r="A37" t="s">
        <v>95</v>
      </c>
      <c r="B37" s="2">
        <v>45573</v>
      </c>
      <c r="C37">
        <f t="shared" si="0"/>
        <v>2024</v>
      </c>
      <c r="D37" t="str">
        <f t="shared" si="1"/>
        <v>Oct</v>
      </c>
      <c r="E37" t="str">
        <f t="shared" si="2"/>
        <v>Q4</v>
      </c>
      <c r="F37" t="s">
        <v>51</v>
      </c>
      <c r="G37" t="s">
        <v>88</v>
      </c>
      <c r="H37" t="s">
        <v>26</v>
      </c>
      <c r="I37" t="s">
        <v>27</v>
      </c>
      <c r="J37" t="s">
        <v>35</v>
      </c>
      <c r="K37">
        <v>42</v>
      </c>
      <c r="L37" s="3">
        <v>668.3</v>
      </c>
      <c r="M37" s="4">
        <v>0</v>
      </c>
      <c r="N37" s="3">
        <v>435.4</v>
      </c>
      <c r="O37" s="3">
        <f t="shared" si="3"/>
        <v>28068.6</v>
      </c>
      <c r="P37" s="3">
        <f t="shared" si="4"/>
        <v>18286.8</v>
      </c>
      <c r="Q37" s="3">
        <v>1275.74</v>
      </c>
      <c r="R37" s="3">
        <f t="shared" si="5"/>
        <v>8506.06</v>
      </c>
      <c r="S37" s="5">
        <f t="shared" si="6"/>
        <v>0.30304539592284618</v>
      </c>
      <c r="T37" s="3">
        <v>25729.74</v>
      </c>
      <c r="U37" s="3">
        <f t="shared" si="7"/>
        <v>2338.8599999999969</v>
      </c>
      <c r="V37" t="s">
        <v>61</v>
      </c>
      <c r="W37" t="s">
        <v>30</v>
      </c>
    </row>
    <row r="38" spans="1:23">
      <c r="A38" t="s">
        <v>96</v>
      </c>
      <c r="B38" s="2">
        <v>45709</v>
      </c>
      <c r="C38">
        <f t="shared" si="0"/>
        <v>2025</v>
      </c>
      <c r="D38" t="str">
        <f t="shared" si="1"/>
        <v>Feb</v>
      </c>
      <c r="E38" t="str">
        <f t="shared" si="2"/>
        <v>Q1</v>
      </c>
      <c r="F38" t="s">
        <v>38</v>
      </c>
      <c r="G38" t="s">
        <v>66</v>
      </c>
      <c r="H38" t="s">
        <v>44</v>
      </c>
      <c r="I38" t="s">
        <v>27</v>
      </c>
      <c r="J38" t="s">
        <v>35</v>
      </c>
      <c r="K38">
        <v>27</v>
      </c>
      <c r="L38" s="3">
        <v>703.16</v>
      </c>
      <c r="M38" s="4">
        <v>0.1</v>
      </c>
      <c r="N38" s="3">
        <v>501.6</v>
      </c>
      <c r="O38" s="3">
        <f t="shared" si="3"/>
        <v>17086.788</v>
      </c>
      <c r="P38" s="3">
        <f t="shared" si="4"/>
        <v>13543.2</v>
      </c>
      <c r="Q38" s="3">
        <v>1282.51</v>
      </c>
      <c r="R38" s="3">
        <f t="shared" si="5"/>
        <v>2261.0779999999995</v>
      </c>
      <c r="S38" s="5">
        <f t="shared" si="6"/>
        <v>0.13232902520941908</v>
      </c>
      <c r="T38" s="3">
        <v>18175.95</v>
      </c>
      <c r="U38" s="3">
        <f t="shared" si="7"/>
        <v>-1089.1620000000003</v>
      </c>
      <c r="V38" t="s">
        <v>41</v>
      </c>
      <c r="W38" t="s">
        <v>46</v>
      </c>
    </row>
    <row r="39" spans="1:23">
      <c r="A39" t="s">
        <v>97</v>
      </c>
      <c r="B39" s="2">
        <v>46257</v>
      </c>
      <c r="C39">
        <f t="shared" si="0"/>
        <v>2026</v>
      </c>
      <c r="D39" t="str">
        <f t="shared" si="1"/>
        <v>Aug</v>
      </c>
      <c r="E39" t="str">
        <f t="shared" si="2"/>
        <v>Q3</v>
      </c>
      <c r="F39" t="s">
        <v>38</v>
      </c>
      <c r="G39" t="s">
        <v>66</v>
      </c>
      <c r="H39" t="s">
        <v>26</v>
      </c>
      <c r="I39" t="s">
        <v>63</v>
      </c>
      <c r="J39" t="s">
        <v>64</v>
      </c>
      <c r="K39">
        <v>25</v>
      </c>
      <c r="L39" s="3">
        <v>469.7</v>
      </c>
      <c r="M39" s="4">
        <v>0.08</v>
      </c>
      <c r="N39" s="3">
        <v>130.29</v>
      </c>
      <c r="O39" s="3">
        <f t="shared" si="3"/>
        <v>10803.1</v>
      </c>
      <c r="P39" s="3">
        <f t="shared" si="4"/>
        <v>3257.25</v>
      </c>
      <c r="Q39" s="3">
        <v>1543.08</v>
      </c>
      <c r="R39" s="3">
        <f t="shared" si="5"/>
        <v>6002.77</v>
      </c>
      <c r="S39" s="5">
        <f t="shared" si="6"/>
        <v>0.55565254417713439</v>
      </c>
      <c r="T39" s="3">
        <v>11267.57</v>
      </c>
      <c r="U39" s="3">
        <f t="shared" si="7"/>
        <v>-464.46999999999935</v>
      </c>
      <c r="V39" t="s">
        <v>41</v>
      </c>
      <c r="W39" t="s">
        <v>80</v>
      </c>
    </row>
    <row r="40" spans="1:23">
      <c r="A40" t="s">
        <v>98</v>
      </c>
      <c r="B40" s="2">
        <v>46152</v>
      </c>
      <c r="C40">
        <f t="shared" si="0"/>
        <v>2026</v>
      </c>
      <c r="D40" t="str">
        <f t="shared" si="1"/>
        <v>May</v>
      </c>
      <c r="E40" t="str">
        <f t="shared" si="2"/>
        <v>Q2</v>
      </c>
      <c r="F40" t="s">
        <v>51</v>
      </c>
      <c r="G40" t="s">
        <v>88</v>
      </c>
      <c r="H40" t="s">
        <v>60</v>
      </c>
      <c r="I40" t="s">
        <v>39</v>
      </c>
      <c r="J40" t="s">
        <v>40</v>
      </c>
      <c r="K40">
        <v>15</v>
      </c>
      <c r="L40" s="3">
        <v>914.32</v>
      </c>
      <c r="M40" s="4">
        <v>0</v>
      </c>
      <c r="N40" s="3">
        <v>399.76</v>
      </c>
      <c r="O40" s="3">
        <f t="shared" si="3"/>
        <v>13714.800000000001</v>
      </c>
      <c r="P40" s="3">
        <f t="shared" si="4"/>
        <v>5996.4</v>
      </c>
      <c r="Q40" s="3">
        <v>3732.73</v>
      </c>
      <c r="R40" s="3">
        <f t="shared" si="5"/>
        <v>3985.6700000000014</v>
      </c>
      <c r="S40" s="5">
        <f t="shared" si="6"/>
        <v>0.29061087292559873</v>
      </c>
      <c r="T40" s="3">
        <v>12667.19</v>
      </c>
      <c r="U40" s="3">
        <f t="shared" si="7"/>
        <v>1047.6100000000006</v>
      </c>
      <c r="V40" t="s">
        <v>36</v>
      </c>
      <c r="W40" t="s">
        <v>46</v>
      </c>
    </row>
    <row r="41" spans="1:23">
      <c r="A41" t="s">
        <v>99</v>
      </c>
      <c r="B41" s="2">
        <v>45508</v>
      </c>
      <c r="C41">
        <f t="shared" si="0"/>
        <v>2024</v>
      </c>
      <c r="D41" t="str">
        <f t="shared" si="1"/>
        <v>Aug</v>
      </c>
      <c r="E41" t="str">
        <f t="shared" si="2"/>
        <v>Q3</v>
      </c>
      <c r="F41" t="s">
        <v>51</v>
      </c>
      <c r="G41" t="s">
        <v>72</v>
      </c>
      <c r="H41" t="s">
        <v>34</v>
      </c>
      <c r="I41" t="s">
        <v>63</v>
      </c>
      <c r="J41" t="s">
        <v>73</v>
      </c>
      <c r="K41">
        <v>14</v>
      </c>
      <c r="L41" s="3">
        <v>288</v>
      </c>
      <c r="M41" s="4">
        <v>0.05</v>
      </c>
      <c r="N41" s="3">
        <v>68.39</v>
      </c>
      <c r="O41" s="3">
        <f t="shared" si="3"/>
        <v>3830.3999999999996</v>
      </c>
      <c r="P41" s="3">
        <f t="shared" si="4"/>
        <v>957.46</v>
      </c>
      <c r="Q41" s="3">
        <v>600.70000000000005</v>
      </c>
      <c r="R41" s="3">
        <f t="shared" si="5"/>
        <v>2272.2399999999998</v>
      </c>
      <c r="S41" s="5">
        <f t="shared" si="6"/>
        <v>0.59321219715956564</v>
      </c>
      <c r="T41" s="3">
        <v>3866.64</v>
      </c>
      <c r="U41" s="3">
        <f t="shared" si="7"/>
        <v>-36.240000000000236</v>
      </c>
      <c r="V41" t="s">
        <v>36</v>
      </c>
      <c r="W41" t="s">
        <v>30</v>
      </c>
    </row>
    <row r="42" spans="1:23">
      <c r="A42" t="s">
        <v>100</v>
      </c>
      <c r="B42" s="2">
        <v>45362</v>
      </c>
      <c r="C42">
        <f t="shared" si="0"/>
        <v>2024</v>
      </c>
      <c r="D42" t="str">
        <f t="shared" si="1"/>
        <v>Mar</v>
      </c>
      <c r="E42" t="str">
        <f t="shared" si="2"/>
        <v>Q1</v>
      </c>
      <c r="F42" t="s">
        <v>24</v>
      </c>
      <c r="G42" t="s">
        <v>25</v>
      </c>
      <c r="H42" t="s">
        <v>60</v>
      </c>
      <c r="I42" t="s">
        <v>27</v>
      </c>
      <c r="J42" t="s">
        <v>28</v>
      </c>
      <c r="K42">
        <v>42</v>
      </c>
      <c r="L42" s="3">
        <v>244.27</v>
      </c>
      <c r="M42" s="4">
        <v>0.03</v>
      </c>
      <c r="N42" s="3">
        <v>144.56</v>
      </c>
      <c r="O42" s="3">
        <f t="shared" si="3"/>
        <v>9951.5597999999991</v>
      </c>
      <c r="P42" s="3">
        <f t="shared" si="4"/>
        <v>6071.52</v>
      </c>
      <c r="Q42" s="3">
        <v>1594.56</v>
      </c>
      <c r="R42" s="3">
        <f t="shared" si="5"/>
        <v>2285.4797999999987</v>
      </c>
      <c r="S42" s="5">
        <f t="shared" si="6"/>
        <v>0.22966045986077468</v>
      </c>
      <c r="T42" s="3">
        <v>9277.9500000000007</v>
      </c>
      <c r="U42" s="3">
        <f t="shared" si="7"/>
        <v>673.60979999999836</v>
      </c>
      <c r="V42" t="s">
        <v>36</v>
      </c>
      <c r="W42" t="s">
        <v>80</v>
      </c>
    </row>
    <row r="43" spans="1:23">
      <c r="A43" t="s">
        <v>101</v>
      </c>
      <c r="B43" s="2">
        <v>45463</v>
      </c>
      <c r="C43">
        <f t="shared" si="0"/>
        <v>2024</v>
      </c>
      <c r="D43" t="str">
        <f t="shared" si="1"/>
        <v>Jun</v>
      </c>
      <c r="E43" t="str">
        <f t="shared" si="2"/>
        <v>Q2</v>
      </c>
      <c r="F43" t="s">
        <v>32</v>
      </c>
      <c r="G43" t="s">
        <v>33</v>
      </c>
      <c r="H43" t="s">
        <v>60</v>
      </c>
      <c r="I43" t="s">
        <v>39</v>
      </c>
      <c r="J43" t="s">
        <v>45</v>
      </c>
      <c r="K43">
        <v>25</v>
      </c>
      <c r="L43" s="3">
        <v>1475.3</v>
      </c>
      <c r="M43" s="4">
        <v>0.1</v>
      </c>
      <c r="N43" s="3">
        <v>713.57</v>
      </c>
      <c r="O43" s="3">
        <f t="shared" si="3"/>
        <v>33194.25</v>
      </c>
      <c r="P43" s="3">
        <f t="shared" si="4"/>
        <v>17839.25</v>
      </c>
      <c r="Q43" s="3">
        <v>3049.05</v>
      </c>
      <c r="R43" s="3">
        <f t="shared" si="5"/>
        <v>12305.95</v>
      </c>
      <c r="S43" s="5">
        <f t="shared" si="6"/>
        <v>0.37072535152925584</v>
      </c>
      <c r="T43" s="3">
        <v>36444.839999999997</v>
      </c>
      <c r="U43" s="3">
        <f t="shared" si="7"/>
        <v>-3250.5899999999965</v>
      </c>
      <c r="V43" t="s">
        <v>41</v>
      </c>
      <c r="W43" t="s">
        <v>46</v>
      </c>
    </row>
    <row r="44" spans="1:23">
      <c r="A44" t="s">
        <v>102</v>
      </c>
      <c r="B44" s="2">
        <v>46024</v>
      </c>
      <c r="C44">
        <f t="shared" si="0"/>
        <v>2026</v>
      </c>
      <c r="D44" t="str">
        <f t="shared" si="1"/>
        <v>Jan</v>
      </c>
      <c r="E44" t="str">
        <f t="shared" si="2"/>
        <v>Q1</v>
      </c>
      <c r="F44" t="s">
        <v>68</v>
      </c>
      <c r="G44" t="s">
        <v>25</v>
      </c>
      <c r="H44" t="s">
        <v>44</v>
      </c>
      <c r="I44" t="s">
        <v>27</v>
      </c>
      <c r="J44" t="s">
        <v>28</v>
      </c>
      <c r="K44">
        <v>12</v>
      </c>
      <c r="L44" s="3">
        <v>259.44</v>
      </c>
      <c r="M44" s="4">
        <v>0.12</v>
      </c>
      <c r="N44" s="3">
        <v>159.9</v>
      </c>
      <c r="O44" s="3">
        <f t="shared" si="3"/>
        <v>2739.6863999999996</v>
      </c>
      <c r="P44" s="3">
        <f t="shared" si="4"/>
        <v>1918.8000000000002</v>
      </c>
      <c r="Q44" s="3">
        <v>684.95</v>
      </c>
      <c r="R44" s="3">
        <f t="shared" si="5"/>
        <v>135.93639999999937</v>
      </c>
      <c r="S44" s="5">
        <f t="shared" si="6"/>
        <v>4.9617503667572824E-2</v>
      </c>
      <c r="T44" s="3">
        <v>3057.83</v>
      </c>
      <c r="U44" s="3">
        <f t="shared" si="7"/>
        <v>-318.14360000000033</v>
      </c>
      <c r="V44" t="s">
        <v>29</v>
      </c>
      <c r="W44" t="s">
        <v>46</v>
      </c>
    </row>
    <row r="45" spans="1:23">
      <c r="A45" t="s">
        <v>103</v>
      </c>
      <c r="B45" s="2">
        <v>45730</v>
      </c>
      <c r="C45">
        <f t="shared" si="0"/>
        <v>2025</v>
      </c>
      <c r="D45" t="str">
        <f t="shared" si="1"/>
        <v>Mar</v>
      </c>
      <c r="E45" t="str">
        <f t="shared" si="2"/>
        <v>Q1</v>
      </c>
      <c r="F45" t="s">
        <v>38</v>
      </c>
      <c r="G45" t="s">
        <v>25</v>
      </c>
      <c r="H45" t="s">
        <v>44</v>
      </c>
      <c r="I45" t="s">
        <v>53</v>
      </c>
      <c r="J45" t="s">
        <v>54</v>
      </c>
      <c r="K45">
        <v>29</v>
      </c>
      <c r="L45" s="3">
        <v>3154.02</v>
      </c>
      <c r="M45" s="4">
        <v>0.08</v>
      </c>
      <c r="N45" s="3">
        <v>1026.27</v>
      </c>
      <c r="O45" s="3">
        <f t="shared" si="3"/>
        <v>84149.253600000011</v>
      </c>
      <c r="P45" s="3">
        <f t="shared" si="4"/>
        <v>29761.829999999998</v>
      </c>
      <c r="Q45" s="3">
        <v>2225.21</v>
      </c>
      <c r="R45" s="3">
        <f t="shared" si="5"/>
        <v>52162.21360000001</v>
      </c>
      <c r="S45" s="5">
        <f t="shared" si="6"/>
        <v>0.61987731760463294</v>
      </c>
      <c r="T45" s="3">
        <v>92057.43</v>
      </c>
      <c r="U45" s="3">
        <f t="shared" si="7"/>
        <v>-7908.1763999999821</v>
      </c>
      <c r="V45" t="s">
        <v>41</v>
      </c>
      <c r="W45" t="s">
        <v>80</v>
      </c>
    </row>
    <row r="46" spans="1:23">
      <c r="A46" t="s">
        <v>104</v>
      </c>
      <c r="B46" s="2">
        <v>45737</v>
      </c>
      <c r="C46">
        <f t="shared" si="0"/>
        <v>2025</v>
      </c>
      <c r="D46" t="str">
        <f t="shared" si="1"/>
        <v>Mar</v>
      </c>
      <c r="E46" t="str">
        <f t="shared" si="2"/>
        <v>Q1</v>
      </c>
      <c r="F46" t="s">
        <v>68</v>
      </c>
      <c r="G46" t="s">
        <v>66</v>
      </c>
      <c r="H46" t="s">
        <v>44</v>
      </c>
      <c r="I46" t="s">
        <v>63</v>
      </c>
      <c r="J46" t="s">
        <v>73</v>
      </c>
      <c r="K46">
        <v>26</v>
      </c>
      <c r="L46" s="3">
        <v>208.89</v>
      </c>
      <c r="M46" s="4">
        <v>0.1</v>
      </c>
      <c r="N46" s="3">
        <v>52.39</v>
      </c>
      <c r="O46" s="3">
        <f t="shared" si="3"/>
        <v>4888.0259999999998</v>
      </c>
      <c r="P46" s="3">
        <f t="shared" si="4"/>
        <v>1362.14</v>
      </c>
      <c r="Q46" s="3">
        <v>992.88</v>
      </c>
      <c r="R46" s="3">
        <f t="shared" si="5"/>
        <v>2533.0059999999994</v>
      </c>
      <c r="S46" s="5">
        <f t="shared" si="6"/>
        <v>0.51820632705308844</v>
      </c>
      <c r="T46" s="3">
        <v>5397.89</v>
      </c>
      <c r="U46" s="3">
        <f t="shared" si="7"/>
        <v>-509.86400000000049</v>
      </c>
      <c r="V46" t="s">
        <v>36</v>
      </c>
      <c r="W46" t="s">
        <v>77</v>
      </c>
    </row>
    <row r="47" spans="1:23">
      <c r="A47" t="s">
        <v>105</v>
      </c>
      <c r="B47" s="2">
        <v>45541</v>
      </c>
      <c r="C47">
        <f t="shared" si="0"/>
        <v>2024</v>
      </c>
      <c r="D47" t="str">
        <f t="shared" si="1"/>
        <v>Sep</v>
      </c>
      <c r="E47" t="str">
        <f t="shared" si="2"/>
        <v>Q3</v>
      </c>
      <c r="F47" t="s">
        <v>51</v>
      </c>
      <c r="G47" t="s">
        <v>52</v>
      </c>
      <c r="H47" t="s">
        <v>44</v>
      </c>
      <c r="I47" t="s">
        <v>63</v>
      </c>
      <c r="J47" t="s">
        <v>73</v>
      </c>
      <c r="K47">
        <v>30</v>
      </c>
      <c r="L47" s="3">
        <v>107.17</v>
      </c>
      <c r="M47" s="4">
        <v>0.05</v>
      </c>
      <c r="N47" s="3">
        <v>26.75</v>
      </c>
      <c r="O47" s="3">
        <f t="shared" si="3"/>
        <v>3054.3449999999998</v>
      </c>
      <c r="P47" s="3">
        <f t="shared" si="4"/>
        <v>802.5</v>
      </c>
      <c r="Q47" s="3">
        <v>1105.05</v>
      </c>
      <c r="R47" s="3">
        <f t="shared" si="5"/>
        <v>1146.7949999999998</v>
      </c>
      <c r="S47" s="5">
        <f t="shared" si="6"/>
        <v>0.37546347907652866</v>
      </c>
      <c r="T47" s="3">
        <v>2877.21</v>
      </c>
      <c r="U47" s="3">
        <f t="shared" si="7"/>
        <v>177.13499999999976</v>
      </c>
      <c r="V47" t="s">
        <v>36</v>
      </c>
      <c r="W47" t="s">
        <v>77</v>
      </c>
    </row>
    <row r="48" spans="1:23">
      <c r="A48" t="s">
        <v>106</v>
      </c>
      <c r="B48" s="2">
        <v>46010</v>
      </c>
      <c r="C48">
        <f t="shared" si="0"/>
        <v>2025</v>
      </c>
      <c r="D48" t="str">
        <f t="shared" si="1"/>
        <v>Dec</v>
      </c>
      <c r="E48" t="str">
        <f t="shared" si="2"/>
        <v>Q4</v>
      </c>
      <c r="F48" t="s">
        <v>38</v>
      </c>
      <c r="G48" t="s">
        <v>25</v>
      </c>
      <c r="H48" t="s">
        <v>44</v>
      </c>
      <c r="I48" t="s">
        <v>27</v>
      </c>
      <c r="J48" t="s">
        <v>28</v>
      </c>
      <c r="K48">
        <v>16</v>
      </c>
      <c r="L48" s="3">
        <v>168.27</v>
      </c>
      <c r="M48" s="4">
        <v>0.08</v>
      </c>
      <c r="N48" s="3">
        <v>103.14</v>
      </c>
      <c r="O48" s="3">
        <f t="shared" si="3"/>
        <v>2476.9344000000001</v>
      </c>
      <c r="P48" s="3">
        <f t="shared" si="4"/>
        <v>1650.24</v>
      </c>
      <c r="Q48" s="3">
        <v>1147.57</v>
      </c>
      <c r="R48" s="3">
        <f t="shared" si="5"/>
        <v>-320.87559999999985</v>
      </c>
      <c r="S48" s="5">
        <f t="shared" si="6"/>
        <v>-0.12954545748163529</v>
      </c>
      <c r="T48" s="3">
        <v>2563.67</v>
      </c>
      <c r="U48" s="3">
        <f t="shared" si="7"/>
        <v>-86.735599999999977</v>
      </c>
      <c r="V48" t="s">
        <v>41</v>
      </c>
      <c r="W48" t="s">
        <v>46</v>
      </c>
    </row>
    <row r="49" spans="1:23">
      <c r="A49" t="s">
        <v>107</v>
      </c>
      <c r="B49" s="2">
        <v>45309</v>
      </c>
      <c r="C49">
        <f t="shared" si="0"/>
        <v>2024</v>
      </c>
      <c r="D49" t="str">
        <f t="shared" si="1"/>
        <v>Jan</v>
      </c>
      <c r="E49" t="str">
        <f t="shared" si="2"/>
        <v>Q1</v>
      </c>
      <c r="F49" t="s">
        <v>24</v>
      </c>
      <c r="G49" t="s">
        <v>66</v>
      </c>
      <c r="H49" t="s">
        <v>34</v>
      </c>
      <c r="I49" t="s">
        <v>27</v>
      </c>
      <c r="J49" t="s">
        <v>35</v>
      </c>
      <c r="K49">
        <v>12</v>
      </c>
      <c r="L49" s="3">
        <v>881.57</v>
      </c>
      <c r="M49" s="4">
        <v>0.08</v>
      </c>
      <c r="N49" s="3">
        <v>601.69000000000005</v>
      </c>
      <c r="O49" s="3">
        <f t="shared" si="3"/>
        <v>9732.5328000000009</v>
      </c>
      <c r="P49" s="3">
        <f t="shared" si="4"/>
        <v>7220.2800000000007</v>
      </c>
      <c r="Q49" s="3">
        <v>735.98</v>
      </c>
      <c r="R49" s="3">
        <f t="shared" si="5"/>
        <v>1776.2728000000002</v>
      </c>
      <c r="S49" s="5">
        <f t="shared" si="6"/>
        <v>0.18250879154499228</v>
      </c>
      <c r="T49" s="3">
        <v>10306.99</v>
      </c>
      <c r="U49" s="3">
        <f t="shared" si="7"/>
        <v>-574.45719999999892</v>
      </c>
      <c r="V49" t="s">
        <v>36</v>
      </c>
      <c r="W49" t="s">
        <v>46</v>
      </c>
    </row>
    <row r="50" spans="1:23">
      <c r="A50" t="s">
        <v>108</v>
      </c>
      <c r="B50" s="2">
        <v>45756</v>
      </c>
      <c r="C50">
        <f t="shared" si="0"/>
        <v>2025</v>
      </c>
      <c r="D50" t="str">
        <f t="shared" si="1"/>
        <v>Apr</v>
      </c>
      <c r="E50" t="str">
        <f t="shared" si="2"/>
        <v>Q2</v>
      </c>
      <c r="F50" t="s">
        <v>38</v>
      </c>
      <c r="G50" t="s">
        <v>66</v>
      </c>
      <c r="H50" t="s">
        <v>34</v>
      </c>
      <c r="I50" t="s">
        <v>39</v>
      </c>
      <c r="J50" t="s">
        <v>57</v>
      </c>
      <c r="K50">
        <v>4</v>
      </c>
      <c r="L50" s="3">
        <v>415.55</v>
      </c>
      <c r="M50" s="4">
        <v>0.12</v>
      </c>
      <c r="N50" s="3">
        <v>215.51</v>
      </c>
      <c r="O50" s="3">
        <f t="shared" si="3"/>
        <v>1462.7360000000001</v>
      </c>
      <c r="P50" s="3">
        <f t="shared" si="4"/>
        <v>862.04</v>
      </c>
      <c r="Q50" s="3">
        <v>1716.05</v>
      </c>
      <c r="R50" s="3">
        <f t="shared" si="5"/>
        <v>-1115.3539999999998</v>
      </c>
      <c r="S50" s="5">
        <f t="shared" si="6"/>
        <v>-0.76251216897649321</v>
      </c>
      <c r="T50" s="3">
        <v>1354.45</v>
      </c>
      <c r="U50" s="3">
        <f t="shared" si="7"/>
        <v>108.28600000000006</v>
      </c>
      <c r="V50" t="s">
        <v>41</v>
      </c>
      <c r="W50" t="s">
        <v>30</v>
      </c>
    </row>
    <row r="51" spans="1:23">
      <c r="A51" t="s">
        <v>109</v>
      </c>
      <c r="B51" s="2">
        <v>45895</v>
      </c>
      <c r="C51">
        <f t="shared" si="0"/>
        <v>2025</v>
      </c>
      <c r="D51" t="str">
        <f t="shared" si="1"/>
        <v>Aug</v>
      </c>
      <c r="E51" t="str">
        <f t="shared" si="2"/>
        <v>Q3</v>
      </c>
      <c r="F51" t="s">
        <v>32</v>
      </c>
      <c r="G51" t="s">
        <v>33</v>
      </c>
      <c r="H51" t="s">
        <v>34</v>
      </c>
      <c r="I51" t="s">
        <v>39</v>
      </c>
      <c r="J51" t="s">
        <v>45</v>
      </c>
      <c r="K51">
        <v>12</v>
      </c>
      <c r="L51" s="3">
        <v>1007.37</v>
      </c>
      <c r="M51" s="4">
        <v>0.03</v>
      </c>
      <c r="N51" s="3">
        <v>447.28</v>
      </c>
      <c r="O51" s="3">
        <f t="shared" si="3"/>
        <v>11725.7868</v>
      </c>
      <c r="P51" s="3">
        <f t="shared" si="4"/>
        <v>5367.36</v>
      </c>
      <c r="Q51" s="3">
        <v>1526.47</v>
      </c>
      <c r="R51" s="3">
        <f t="shared" si="5"/>
        <v>4831.9567999999999</v>
      </c>
      <c r="S51" s="5">
        <f t="shared" si="6"/>
        <v>0.41207953738336772</v>
      </c>
      <c r="T51" s="3">
        <v>11090.66</v>
      </c>
      <c r="U51" s="3">
        <f t="shared" si="7"/>
        <v>635.1268</v>
      </c>
      <c r="V51" t="s">
        <v>29</v>
      </c>
      <c r="W51" t="s">
        <v>46</v>
      </c>
    </row>
    <row r="52" spans="1:23">
      <c r="A52" t="s">
        <v>110</v>
      </c>
      <c r="B52" s="2">
        <v>46006</v>
      </c>
      <c r="C52">
        <f t="shared" si="0"/>
        <v>2025</v>
      </c>
      <c r="D52" t="str">
        <f t="shared" si="1"/>
        <v>Dec</v>
      </c>
      <c r="E52" t="str">
        <f t="shared" si="2"/>
        <v>Q4</v>
      </c>
      <c r="F52" t="s">
        <v>68</v>
      </c>
      <c r="G52" t="s">
        <v>66</v>
      </c>
      <c r="H52" t="s">
        <v>34</v>
      </c>
      <c r="I52" t="s">
        <v>39</v>
      </c>
      <c r="J52" t="s">
        <v>57</v>
      </c>
      <c r="K52">
        <v>16</v>
      </c>
      <c r="L52" s="3">
        <v>470.6</v>
      </c>
      <c r="M52" s="4">
        <v>0.08</v>
      </c>
      <c r="N52" s="3">
        <v>222.77</v>
      </c>
      <c r="O52" s="3">
        <f t="shared" si="3"/>
        <v>6927.2320000000009</v>
      </c>
      <c r="P52" s="3">
        <f t="shared" si="4"/>
        <v>3564.32</v>
      </c>
      <c r="Q52" s="3">
        <v>939.92</v>
      </c>
      <c r="R52" s="3">
        <f t="shared" si="5"/>
        <v>2422.9920000000006</v>
      </c>
      <c r="S52" s="5">
        <f t="shared" si="6"/>
        <v>0.34977780446793183</v>
      </c>
      <c r="T52" s="3">
        <v>7660.52</v>
      </c>
      <c r="U52" s="3">
        <f t="shared" si="7"/>
        <v>-733.28799999999956</v>
      </c>
      <c r="V52" t="s">
        <v>41</v>
      </c>
      <c r="W52" t="s">
        <v>30</v>
      </c>
    </row>
    <row r="53" spans="1:23">
      <c r="A53" t="s">
        <v>111</v>
      </c>
      <c r="B53" s="2">
        <v>45358</v>
      </c>
      <c r="C53">
        <f t="shared" si="0"/>
        <v>2024</v>
      </c>
      <c r="D53" t="str">
        <f t="shared" si="1"/>
        <v>Mar</v>
      </c>
      <c r="E53" t="str">
        <f t="shared" si="2"/>
        <v>Q1</v>
      </c>
      <c r="F53" t="s">
        <v>51</v>
      </c>
      <c r="G53" t="s">
        <v>72</v>
      </c>
      <c r="H53" t="s">
        <v>34</v>
      </c>
      <c r="I53" t="s">
        <v>39</v>
      </c>
      <c r="J53" t="s">
        <v>45</v>
      </c>
      <c r="K53">
        <v>10</v>
      </c>
      <c r="L53" s="3">
        <v>904.44</v>
      </c>
      <c r="M53" s="4">
        <v>0</v>
      </c>
      <c r="N53" s="3">
        <v>403.47</v>
      </c>
      <c r="O53" s="3">
        <f t="shared" si="3"/>
        <v>9044.4000000000015</v>
      </c>
      <c r="P53" s="3">
        <f t="shared" si="4"/>
        <v>4034.7000000000003</v>
      </c>
      <c r="Q53" s="3">
        <v>1555.56</v>
      </c>
      <c r="R53" s="3">
        <f t="shared" si="5"/>
        <v>3454.1400000000008</v>
      </c>
      <c r="S53" s="5">
        <f t="shared" si="6"/>
        <v>0.38190924771129098</v>
      </c>
      <c r="T53" s="3">
        <v>8862.44</v>
      </c>
      <c r="U53" s="3">
        <f t="shared" si="7"/>
        <v>181.96000000000095</v>
      </c>
      <c r="V53" t="s">
        <v>61</v>
      </c>
      <c r="W53" t="s">
        <v>80</v>
      </c>
    </row>
    <row r="54" spans="1:23">
      <c r="A54" t="s">
        <v>112</v>
      </c>
      <c r="B54" s="2">
        <v>45681</v>
      </c>
      <c r="C54">
        <f t="shared" si="0"/>
        <v>2025</v>
      </c>
      <c r="D54" t="str">
        <f t="shared" si="1"/>
        <v>Jan</v>
      </c>
      <c r="E54" t="str">
        <f t="shared" si="2"/>
        <v>Q1</v>
      </c>
      <c r="F54" t="s">
        <v>51</v>
      </c>
      <c r="G54" t="s">
        <v>72</v>
      </c>
      <c r="H54" t="s">
        <v>34</v>
      </c>
      <c r="I54" t="s">
        <v>63</v>
      </c>
      <c r="J54" t="s">
        <v>73</v>
      </c>
      <c r="K54">
        <v>2</v>
      </c>
      <c r="L54" s="3">
        <v>242.16</v>
      </c>
      <c r="M54" s="4">
        <v>0.1</v>
      </c>
      <c r="N54" s="3">
        <v>63.84</v>
      </c>
      <c r="O54" s="3">
        <f t="shared" si="3"/>
        <v>435.88799999999998</v>
      </c>
      <c r="P54" s="3">
        <f t="shared" si="4"/>
        <v>127.68</v>
      </c>
      <c r="Q54" s="3">
        <v>1352.55</v>
      </c>
      <c r="R54" s="3">
        <f t="shared" si="5"/>
        <v>-1044.3420000000001</v>
      </c>
      <c r="S54" s="5">
        <f t="shared" si="6"/>
        <v>-2.3958952758506777</v>
      </c>
      <c r="T54" s="3">
        <v>405.32</v>
      </c>
      <c r="U54" s="3">
        <f t="shared" si="7"/>
        <v>30.567999999999984</v>
      </c>
      <c r="V54" t="s">
        <v>61</v>
      </c>
      <c r="W54" t="s">
        <v>30</v>
      </c>
    </row>
    <row r="55" spans="1:23">
      <c r="A55" t="s">
        <v>113</v>
      </c>
      <c r="B55" s="2">
        <v>45375</v>
      </c>
      <c r="C55">
        <f t="shared" si="0"/>
        <v>2024</v>
      </c>
      <c r="D55" t="str">
        <f t="shared" si="1"/>
        <v>Mar</v>
      </c>
      <c r="E55" t="str">
        <f t="shared" si="2"/>
        <v>Q1</v>
      </c>
      <c r="F55" t="s">
        <v>68</v>
      </c>
      <c r="G55" t="s">
        <v>25</v>
      </c>
      <c r="H55" t="s">
        <v>34</v>
      </c>
      <c r="I55" t="s">
        <v>39</v>
      </c>
      <c r="J55" t="s">
        <v>45</v>
      </c>
      <c r="K55">
        <v>15</v>
      </c>
      <c r="L55" s="3">
        <v>801.87</v>
      </c>
      <c r="M55" s="4">
        <v>0.1</v>
      </c>
      <c r="N55" s="3">
        <v>367.53</v>
      </c>
      <c r="O55" s="3">
        <f t="shared" si="3"/>
        <v>10825.244999999999</v>
      </c>
      <c r="P55" s="3">
        <f t="shared" si="4"/>
        <v>5512.95</v>
      </c>
      <c r="Q55" s="3">
        <v>917.16</v>
      </c>
      <c r="R55" s="3">
        <f t="shared" si="5"/>
        <v>4395.1349999999993</v>
      </c>
      <c r="S55" s="5">
        <f t="shared" si="6"/>
        <v>0.40600790097591322</v>
      </c>
      <c r="T55" s="3">
        <v>10274.73</v>
      </c>
      <c r="U55" s="3">
        <f t="shared" si="7"/>
        <v>550.51499999999942</v>
      </c>
      <c r="V55" t="s">
        <v>36</v>
      </c>
      <c r="W55" t="s">
        <v>80</v>
      </c>
    </row>
    <row r="56" spans="1:23">
      <c r="A56" t="s">
        <v>114</v>
      </c>
      <c r="B56" s="2">
        <v>45756</v>
      </c>
      <c r="C56">
        <f t="shared" si="0"/>
        <v>2025</v>
      </c>
      <c r="D56" t="str">
        <f t="shared" si="1"/>
        <v>Apr</v>
      </c>
      <c r="E56" t="str">
        <f t="shared" si="2"/>
        <v>Q2</v>
      </c>
      <c r="F56" t="s">
        <v>24</v>
      </c>
      <c r="G56" t="s">
        <v>25</v>
      </c>
      <c r="H56" t="s">
        <v>60</v>
      </c>
      <c r="I56" t="s">
        <v>27</v>
      </c>
      <c r="J56" t="s">
        <v>35</v>
      </c>
      <c r="K56">
        <v>40</v>
      </c>
      <c r="L56" s="3">
        <v>524.6</v>
      </c>
      <c r="M56" s="4">
        <v>0.1</v>
      </c>
      <c r="N56" s="3">
        <v>383.57</v>
      </c>
      <c r="O56" s="3">
        <f t="shared" si="3"/>
        <v>18885.600000000002</v>
      </c>
      <c r="P56" s="3">
        <f t="shared" si="4"/>
        <v>15342.8</v>
      </c>
      <c r="Q56" s="3">
        <v>1920.19</v>
      </c>
      <c r="R56" s="3">
        <f t="shared" si="5"/>
        <v>1622.6100000000029</v>
      </c>
      <c r="S56" s="5">
        <f t="shared" si="6"/>
        <v>8.5917842165459543E-2</v>
      </c>
      <c r="T56" s="3">
        <v>16943</v>
      </c>
      <c r="U56" s="3">
        <f t="shared" si="7"/>
        <v>1942.6000000000022</v>
      </c>
      <c r="V56" t="s">
        <v>61</v>
      </c>
      <c r="W56" t="s">
        <v>80</v>
      </c>
    </row>
    <row r="57" spans="1:23">
      <c r="A57" t="s">
        <v>115</v>
      </c>
      <c r="B57" s="2">
        <v>45901</v>
      </c>
      <c r="C57">
        <f t="shared" si="0"/>
        <v>2025</v>
      </c>
      <c r="D57" t="str">
        <f t="shared" si="1"/>
        <v>Sep</v>
      </c>
      <c r="E57" t="str">
        <f t="shared" si="2"/>
        <v>Q3</v>
      </c>
      <c r="F57" t="s">
        <v>32</v>
      </c>
      <c r="G57" t="s">
        <v>43</v>
      </c>
      <c r="H57" t="s">
        <v>44</v>
      </c>
      <c r="I57" t="s">
        <v>63</v>
      </c>
      <c r="J57" t="s">
        <v>73</v>
      </c>
      <c r="K57">
        <v>11</v>
      </c>
      <c r="L57" s="3">
        <v>274.93</v>
      </c>
      <c r="M57" s="4">
        <v>0.08</v>
      </c>
      <c r="N57" s="3">
        <v>70.400000000000006</v>
      </c>
      <c r="O57" s="3">
        <f t="shared" si="3"/>
        <v>2782.2916</v>
      </c>
      <c r="P57" s="3">
        <f t="shared" si="4"/>
        <v>774.40000000000009</v>
      </c>
      <c r="Q57" s="3">
        <v>823.53</v>
      </c>
      <c r="R57" s="3">
        <f t="shared" si="5"/>
        <v>1184.3616</v>
      </c>
      <c r="S57" s="5">
        <f t="shared" si="6"/>
        <v>0.42567845872086157</v>
      </c>
      <c r="T57" s="3">
        <v>2475.0300000000002</v>
      </c>
      <c r="U57" s="3">
        <f t="shared" si="7"/>
        <v>307.26159999999982</v>
      </c>
      <c r="V57" t="s">
        <v>41</v>
      </c>
      <c r="W57" t="s">
        <v>80</v>
      </c>
    </row>
    <row r="58" spans="1:23">
      <c r="A58" t="s">
        <v>116</v>
      </c>
      <c r="B58" s="2">
        <v>45910</v>
      </c>
      <c r="C58">
        <f t="shared" si="0"/>
        <v>2025</v>
      </c>
      <c r="D58" t="str">
        <f t="shared" si="1"/>
        <v>Sep</v>
      </c>
      <c r="E58" t="str">
        <f t="shared" si="2"/>
        <v>Q3</v>
      </c>
      <c r="F58" t="s">
        <v>38</v>
      </c>
      <c r="G58" t="s">
        <v>25</v>
      </c>
      <c r="H58" t="s">
        <v>34</v>
      </c>
      <c r="I58" t="s">
        <v>39</v>
      </c>
      <c r="J58" t="s">
        <v>57</v>
      </c>
      <c r="K58">
        <v>2</v>
      </c>
      <c r="L58" s="3">
        <v>792.85</v>
      </c>
      <c r="M58" s="4">
        <v>0.12</v>
      </c>
      <c r="N58" s="3">
        <v>374.88</v>
      </c>
      <c r="O58" s="3">
        <f t="shared" si="3"/>
        <v>1395.4159999999999</v>
      </c>
      <c r="P58" s="3">
        <f t="shared" si="4"/>
        <v>749.76</v>
      </c>
      <c r="Q58" s="3">
        <v>1508.04</v>
      </c>
      <c r="R58" s="3">
        <f t="shared" si="5"/>
        <v>-862.38400000000001</v>
      </c>
      <c r="S58" s="5">
        <f t="shared" si="6"/>
        <v>-0.61801211968330594</v>
      </c>
      <c r="T58" s="3">
        <v>1376.07</v>
      </c>
      <c r="U58" s="3">
        <f t="shared" si="7"/>
        <v>19.346000000000004</v>
      </c>
      <c r="V58" t="s">
        <v>36</v>
      </c>
      <c r="W58" t="s">
        <v>30</v>
      </c>
    </row>
    <row r="59" spans="1:23">
      <c r="A59" t="s">
        <v>117</v>
      </c>
      <c r="B59" s="2">
        <v>45891</v>
      </c>
      <c r="C59">
        <f t="shared" si="0"/>
        <v>2025</v>
      </c>
      <c r="D59" t="str">
        <f t="shared" si="1"/>
        <v>Aug</v>
      </c>
      <c r="E59" t="str">
        <f t="shared" si="2"/>
        <v>Q3</v>
      </c>
      <c r="F59" t="s">
        <v>51</v>
      </c>
      <c r="G59" t="s">
        <v>52</v>
      </c>
      <c r="H59" t="s">
        <v>26</v>
      </c>
      <c r="I59" t="s">
        <v>39</v>
      </c>
      <c r="J59" t="s">
        <v>40</v>
      </c>
      <c r="K59">
        <v>29</v>
      </c>
      <c r="L59" s="3">
        <v>743.57</v>
      </c>
      <c r="M59" s="4">
        <v>0.05</v>
      </c>
      <c r="N59" s="3">
        <v>304.92</v>
      </c>
      <c r="O59" s="3">
        <f t="shared" si="3"/>
        <v>20485.353500000001</v>
      </c>
      <c r="P59" s="3">
        <f t="shared" si="4"/>
        <v>8842.68</v>
      </c>
      <c r="Q59" s="3">
        <v>1931.22</v>
      </c>
      <c r="R59" s="3">
        <f t="shared" si="5"/>
        <v>9711.4535000000014</v>
      </c>
      <c r="S59" s="5">
        <f t="shared" si="6"/>
        <v>0.47406814336887088</v>
      </c>
      <c r="T59" s="3">
        <v>20050.96</v>
      </c>
      <c r="U59" s="3">
        <f t="shared" si="7"/>
        <v>434.39350000000195</v>
      </c>
      <c r="V59" t="s">
        <v>41</v>
      </c>
      <c r="W59" t="s">
        <v>46</v>
      </c>
    </row>
    <row r="60" spans="1:23">
      <c r="A60" t="s">
        <v>118</v>
      </c>
      <c r="B60" s="2">
        <v>46259</v>
      </c>
      <c r="C60">
        <f t="shared" si="0"/>
        <v>2026</v>
      </c>
      <c r="D60" t="str">
        <f t="shared" si="1"/>
        <v>Aug</v>
      </c>
      <c r="E60" t="str">
        <f t="shared" si="2"/>
        <v>Q3</v>
      </c>
      <c r="F60" t="s">
        <v>51</v>
      </c>
      <c r="G60" t="s">
        <v>52</v>
      </c>
      <c r="H60" t="s">
        <v>34</v>
      </c>
      <c r="I60" t="s">
        <v>39</v>
      </c>
      <c r="J60" t="s">
        <v>40</v>
      </c>
      <c r="K60">
        <v>4</v>
      </c>
      <c r="L60" s="3">
        <v>676.68</v>
      </c>
      <c r="M60" s="4">
        <v>0.2</v>
      </c>
      <c r="N60" s="3">
        <v>294.98</v>
      </c>
      <c r="O60" s="3">
        <f t="shared" si="3"/>
        <v>2165.3759999999997</v>
      </c>
      <c r="P60" s="3">
        <f t="shared" si="4"/>
        <v>1179.92</v>
      </c>
      <c r="Q60" s="3">
        <v>1502.73</v>
      </c>
      <c r="R60" s="3">
        <f t="shared" si="5"/>
        <v>-517.27400000000034</v>
      </c>
      <c r="S60" s="5">
        <f t="shared" si="6"/>
        <v>-0.23888414760300308</v>
      </c>
      <c r="T60" s="3">
        <v>2419.0500000000002</v>
      </c>
      <c r="U60" s="3">
        <f t="shared" si="7"/>
        <v>-253.67400000000043</v>
      </c>
      <c r="V60" t="s">
        <v>41</v>
      </c>
      <c r="W60" t="s">
        <v>46</v>
      </c>
    </row>
    <row r="61" spans="1:23">
      <c r="A61" t="s">
        <v>119</v>
      </c>
      <c r="B61" s="2">
        <v>45484</v>
      </c>
      <c r="C61">
        <f t="shared" si="0"/>
        <v>2024</v>
      </c>
      <c r="D61" t="str">
        <f t="shared" si="1"/>
        <v>Jul</v>
      </c>
      <c r="E61" t="str">
        <f t="shared" si="2"/>
        <v>Q3</v>
      </c>
      <c r="F61" t="s">
        <v>32</v>
      </c>
      <c r="G61" t="s">
        <v>43</v>
      </c>
      <c r="H61" t="s">
        <v>44</v>
      </c>
      <c r="I61" t="s">
        <v>63</v>
      </c>
      <c r="J61" t="s">
        <v>73</v>
      </c>
      <c r="K61">
        <v>9</v>
      </c>
      <c r="L61" s="3">
        <v>290</v>
      </c>
      <c r="M61" s="4">
        <v>0.05</v>
      </c>
      <c r="N61" s="3">
        <v>69.290000000000006</v>
      </c>
      <c r="O61" s="3">
        <f t="shared" si="3"/>
        <v>2479.5</v>
      </c>
      <c r="P61" s="3">
        <f t="shared" si="4"/>
        <v>623.61</v>
      </c>
      <c r="Q61" s="3">
        <v>1036.52</v>
      </c>
      <c r="R61" s="3">
        <f t="shared" si="5"/>
        <v>819.36999999999989</v>
      </c>
      <c r="S61" s="5">
        <f t="shared" si="6"/>
        <v>0.33045775357935064</v>
      </c>
      <c r="T61" s="3">
        <v>2706.13</v>
      </c>
      <c r="U61" s="3">
        <f t="shared" si="7"/>
        <v>-226.63000000000011</v>
      </c>
      <c r="V61" t="s">
        <v>41</v>
      </c>
      <c r="W61" t="s">
        <v>30</v>
      </c>
    </row>
    <row r="62" spans="1:23">
      <c r="A62" t="s">
        <v>120</v>
      </c>
      <c r="B62" s="2">
        <v>46288</v>
      </c>
      <c r="C62">
        <f t="shared" si="0"/>
        <v>2026</v>
      </c>
      <c r="D62" t="str">
        <f t="shared" si="1"/>
        <v>Sep</v>
      </c>
      <c r="E62" t="str">
        <f t="shared" si="2"/>
        <v>Q3</v>
      </c>
      <c r="F62" t="s">
        <v>32</v>
      </c>
      <c r="G62" t="s">
        <v>49</v>
      </c>
      <c r="H62" t="s">
        <v>26</v>
      </c>
      <c r="I62" t="s">
        <v>53</v>
      </c>
      <c r="J62" t="s">
        <v>54</v>
      </c>
      <c r="K62">
        <v>13</v>
      </c>
      <c r="L62" s="3">
        <v>2470.1799999999998</v>
      </c>
      <c r="M62" s="4">
        <v>0.05</v>
      </c>
      <c r="N62" s="3">
        <v>863.98</v>
      </c>
      <c r="O62" s="3">
        <f t="shared" si="3"/>
        <v>30506.722999999994</v>
      </c>
      <c r="P62" s="3">
        <f t="shared" si="4"/>
        <v>11231.74</v>
      </c>
      <c r="Q62" s="3">
        <v>2436.85</v>
      </c>
      <c r="R62" s="3">
        <f t="shared" si="5"/>
        <v>16838.132999999994</v>
      </c>
      <c r="S62" s="5">
        <f t="shared" si="6"/>
        <v>0.55194827055006845</v>
      </c>
      <c r="T62" s="3">
        <v>33779.93</v>
      </c>
      <c r="U62" s="3">
        <f t="shared" si="7"/>
        <v>-3273.2070000000058</v>
      </c>
      <c r="V62" t="s">
        <v>61</v>
      </c>
      <c r="W62" t="s">
        <v>46</v>
      </c>
    </row>
    <row r="63" spans="1:23">
      <c r="A63" t="s">
        <v>121</v>
      </c>
      <c r="B63" s="2">
        <v>46025</v>
      </c>
      <c r="C63">
        <f t="shared" si="0"/>
        <v>2026</v>
      </c>
      <c r="D63" t="str">
        <f t="shared" si="1"/>
        <v>Jan</v>
      </c>
      <c r="E63" t="str">
        <f t="shared" si="2"/>
        <v>Q1</v>
      </c>
      <c r="F63" t="s">
        <v>38</v>
      </c>
      <c r="G63" t="s">
        <v>66</v>
      </c>
      <c r="H63" t="s">
        <v>44</v>
      </c>
      <c r="I63" t="s">
        <v>63</v>
      </c>
      <c r="J63" t="s">
        <v>73</v>
      </c>
      <c r="K63">
        <v>20</v>
      </c>
      <c r="L63" s="3">
        <v>160.93</v>
      </c>
      <c r="M63" s="4">
        <v>0.03</v>
      </c>
      <c r="N63" s="3">
        <v>40.68</v>
      </c>
      <c r="O63" s="3">
        <f t="shared" si="3"/>
        <v>3122.0420000000004</v>
      </c>
      <c r="P63" s="3">
        <f t="shared" si="4"/>
        <v>813.6</v>
      </c>
      <c r="Q63" s="3">
        <v>1355.96</v>
      </c>
      <c r="R63" s="3">
        <f t="shared" si="5"/>
        <v>952.48200000000043</v>
      </c>
      <c r="S63" s="5">
        <f t="shared" si="6"/>
        <v>0.30508301938282711</v>
      </c>
      <c r="T63" s="3">
        <v>3306.59</v>
      </c>
      <c r="U63" s="3">
        <f t="shared" si="7"/>
        <v>-184.54799999999977</v>
      </c>
      <c r="V63" t="s">
        <v>61</v>
      </c>
      <c r="W63" t="s">
        <v>77</v>
      </c>
    </row>
    <row r="64" spans="1:23">
      <c r="A64" t="s">
        <v>122</v>
      </c>
      <c r="B64" s="2">
        <v>45574</v>
      </c>
      <c r="C64">
        <f t="shared" si="0"/>
        <v>2024</v>
      </c>
      <c r="D64" t="str">
        <f t="shared" si="1"/>
        <v>Oct</v>
      </c>
      <c r="E64" t="str">
        <f t="shared" si="2"/>
        <v>Q4</v>
      </c>
      <c r="F64" t="s">
        <v>51</v>
      </c>
      <c r="G64" t="s">
        <v>72</v>
      </c>
      <c r="H64" t="s">
        <v>60</v>
      </c>
      <c r="I64" t="s">
        <v>53</v>
      </c>
      <c r="J64" t="s">
        <v>54</v>
      </c>
      <c r="K64">
        <v>50</v>
      </c>
      <c r="L64" s="3">
        <v>1850.53</v>
      </c>
      <c r="M64" s="4">
        <v>0.12</v>
      </c>
      <c r="N64" s="3">
        <v>597.85</v>
      </c>
      <c r="O64" s="3">
        <f t="shared" si="3"/>
        <v>81423.320000000007</v>
      </c>
      <c r="P64" s="3">
        <f t="shared" si="4"/>
        <v>29892.5</v>
      </c>
      <c r="Q64" s="3">
        <v>4328.93</v>
      </c>
      <c r="R64" s="3">
        <f t="shared" si="5"/>
        <v>47201.890000000007</v>
      </c>
      <c r="S64" s="5">
        <f t="shared" si="6"/>
        <v>0.57970971952506978</v>
      </c>
      <c r="T64" s="3">
        <v>88561.1</v>
      </c>
      <c r="U64" s="3">
        <f t="shared" si="7"/>
        <v>-7137.7799999999988</v>
      </c>
      <c r="V64" t="s">
        <v>41</v>
      </c>
      <c r="W64" t="s">
        <v>46</v>
      </c>
    </row>
    <row r="65" spans="1:23">
      <c r="A65" t="s">
        <v>123</v>
      </c>
      <c r="B65" s="2">
        <v>45645</v>
      </c>
      <c r="C65">
        <f t="shared" si="0"/>
        <v>2024</v>
      </c>
      <c r="D65" t="str">
        <f t="shared" si="1"/>
        <v>Dec</v>
      </c>
      <c r="E65" t="str">
        <f t="shared" si="2"/>
        <v>Q4</v>
      </c>
      <c r="F65" t="s">
        <v>38</v>
      </c>
      <c r="G65" t="s">
        <v>66</v>
      </c>
      <c r="H65" t="s">
        <v>44</v>
      </c>
      <c r="I65" t="s">
        <v>53</v>
      </c>
      <c r="J65" t="s">
        <v>54</v>
      </c>
      <c r="K65">
        <v>10</v>
      </c>
      <c r="L65" s="3">
        <v>3455.78</v>
      </c>
      <c r="M65" s="4">
        <v>0.1</v>
      </c>
      <c r="N65" s="3">
        <v>1070.49</v>
      </c>
      <c r="O65" s="3">
        <f t="shared" si="3"/>
        <v>31102.020000000004</v>
      </c>
      <c r="P65" s="3">
        <f t="shared" si="4"/>
        <v>10704.9</v>
      </c>
      <c r="Q65" s="3">
        <v>3073.42</v>
      </c>
      <c r="R65" s="3">
        <f t="shared" si="5"/>
        <v>17323.700000000004</v>
      </c>
      <c r="S65" s="5">
        <f t="shared" si="6"/>
        <v>0.5569959764671234</v>
      </c>
      <c r="T65" s="3">
        <v>27695.58</v>
      </c>
      <c r="U65" s="3">
        <f t="shared" si="7"/>
        <v>3406.4400000000023</v>
      </c>
      <c r="V65" t="s">
        <v>41</v>
      </c>
      <c r="W65" t="s">
        <v>80</v>
      </c>
    </row>
    <row r="66" spans="1:23">
      <c r="A66" t="s">
        <v>124</v>
      </c>
      <c r="B66" s="2">
        <v>46122</v>
      </c>
      <c r="C66">
        <f t="shared" ref="C66:C129" si="8">YEAR(B66)</f>
        <v>2026</v>
      </c>
      <c r="D66" t="str">
        <f t="shared" ref="D66:D129" si="9">TEXT(B66,"mmm")</f>
        <v>Apr</v>
      </c>
      <c r="E66" t="str">
        <f t="shared" ref="E66:E129" si="10">"Q"&amp;ROUNDUP(MONTH(B66)/3,0)</f>
        <v>Q2</v>
      </c>
      <c r="F66" t="s">
        <v>51</v>
      </c>
      <c r="G66" t="s">
        <v>72</v>
      </c>
      <c r="H66" t="s">
        <v>60</v>
      </c>
      <c r="I66" t="s">
        <v>27</v>
      </c>
      <c r="J66" t="s">
        <v>35</v>
      </c>
      <c r="K66">
        <v>28</v>
      </c>
      <c r="L66" s="3">
        <v>1077.1400000000001</v>
      </c>
      <c r="M66" s="4">
        <v>0.08</v>
      </c>
      <c r="N66" s="3">
        <v>777.4</v>
      </c>
      <c r="O66" s="3">
        <f t="shared" ref="O66:O129" si="11">K66*L66*(1-M66)</f>
        <v>27747.126400000005</v>
      </c>
      <c r="P66" s="3">
        <f t="shared" ref="P66:P129" si="12">K66*N66</f>
        <v>21767.200000000001</v>
      </c>
      <c r="Q66" s="3">
        <v>1973.59</v>
      </c>
      <c r="R66" s="3">
        <f t="shared" ref="R66:R129" si="13">O66-P66-Q66</f>
        <v>4006.3364000000038</v>
      </c>
      <c r="S66" s="5">
        <f t="shared" ref="S66:S129" si="14">IFERROR(R66/O66,0)</f>
        <v>0.14438743465701742</v>
      </c>
      <c r="T66" s="3">
        <v>30238.98</v>
      </c>
      <c r="U66" s="3">
        <f t="shared" ref="U66:U129" si="15">O66-T66</f>
        <v>-2491.8535999999949</v>
      </c>
      <c r="V66" t="s">
        <v>41</v>
      </c>
      <c r="W66" t="s">
        <v>30</v>
      </c>
    </row>
    <row r="67" spans="1:23">
      <c r="A67" t="s">
        <v>125</v>
      </c>
      <c r="B67" s="2">
        <v>46224</v>
      </c>
      <c r="C67">
        <f t="shared" si="8"/>
        <v>2026</v>
      </c>
      <c r="D67" t="str">
        <f t="shared" si="9"/>
        <v>Jul</v>
      </c>
      <c r="E67" t="str">
        <f t="shared" si="10"/>
        <v>Q3</v>
      </c>
      <c r="F67" t="s">
        <v>51</v>
      </c>
      <c r="G67" t="s">
        <v>88</v>
      </c>
      <c r="H67" t="s">
        <v>26</v>
      </c>
      <c r="I67" t="s">
        <v>63</v>
      </c>
      <c r="J67" t="s">
        <v>64</v>
      </c>
      <c r="K67">
        <v>58</v>
      </c>
      <c r="L67" s="3">
        <v>283.67</v>
      </c>
      <c r="M67" s="4">
        <v>0.2</v>
      </c>
      <c r="N67" s="3">
        <v>81.78</v>
      </c>
      <c r="O67" s="3">
        <f t="shared" si="11"/>
        <v>13162.288</v>
      </c>
      <c r="P67" s="3">
        <f t="shared" si="12"/>
        <v>4743.24</v>
      </c>
      <c r="Q67" s="3">
        <v>2062.96</v>
      </c>
      <c r="R67" s="3">
        <f t="shared" si="13"/>
        <v>6356.0880000000006</v>
      </c>
      <c r="S67" s="5">
        <f t="shared" si="14"/>
        <v>0.48290145299966086</v>
      </c>
      <c r="T67" s="3">
        <v>13635.61</v>
      </c>
      <c r="U67" s="3">
        <f t="shared" si="15"/>
        <v>-473.32200000000012</v>
      </c>
      <c r="V67" t="s">
        <v>36</v>
      </c>
      <c r="W67" t="s">
        <v>77</v>
      </c>
    </row>
    <row r="68" spans="1:23">
      <c r="A68" t="s">
        <v>126</v>
      </c>
      <c r="B68" s="2">
        <v>46171</v>
      </c>
      <c r="C68">
        <f t="shared" si="8"/>
        <v>2026</v>
      </c>
      <c r="D68" t="str">
        <f t="shared" si="9"/>
        <v>May</v>
      </c>
      <c r="E68" t="str">
        <f t="shared" si="10"/>
        <v>Q2</v>
      </c>
      <c r="F68" t="s">
        <v>32</v>
      </c>
      <c r="G68" t="s">
        <v>43</v>
      </c>
      <c r="H68" t="s">
        <v>60</v>
      </c>
      <c r="I68" t="s">
        <v>63</v>
      </c>
      <c r="J68" t="s">
        <v>64</v>
      </c>
      <c r="K68">
        <v>42</v>
      </c>
      <c r="L68" s="3">
        <v>527.86</v>
      </c>
      <c r="M68" s="4">
        <v>0.1</v>
      </c>
      <c r="N68" s="3">
        <v>163.03</v>
      </c>
      <c r="O68" s="3">
        <f t="shared" si="11"/>
        <v>19953.108</v>
      </c>
      <c r="P68" s="3">
        <f t="shared" si="12"/>
        <v>6847.26</v>
      </c>
      <c r="Q68" s="3">
        <v>2692.97</v>
      </c>
      <c r="R68" s="3">
        <f t="shared" si="13"/>
        <v>10412.878000000001</v>
      </c>
      <c r="S68" s="5">
        <f t="shared" si="14"/>
        <v>0.52186747047126691</v>
      </c>
      <c r="T68" s="3">
        <v>21134.81</v>
      </c>
      <c r="U68" s="3">
        <f t="shared" si="15"/>
        <v>-1181.7020000000011</v>
      </c>
      <c r="V68" t="s">
        <v>41</v>
      </c>
      <c r="W68" t="s">
        <v>77</v>
      </c>
    </row>
    <row r="69" spans="1:23">
      <c r="A69" t="s">
        <v>127</v>
      </c>
      <c r="B69" s="2">
        <v>46070</v>
      </c>
      <c r="C69">
        <f t="shared" si="8"/>
        <v>2026</v>
      </c>
      <c r="D69" t="str">
        <f t="shared" si="9"/>
        <v>Feb</v>
      </c>
      <c r="E69" t="str">
        <f t="shared" si="10"/>
        <v>Q1</v>
      </c>
      <c r="F69" t="s">
        <v>24</v>
      </c>
      <c r="G69" t="s">
        <v>66</v>
      </c>
      <c r="H69" t="s">
        <v>34</v>
      </c>
      <c r="I69" t="s">
        <v>53</v>
      </c>
      <c r="J69" t="s">
        <v>54</v>
      </c>
      <c r="K69">
        <v>2</v>
      </c>
      <c r="L69" s="3">
        <v>1305.78</v>
      </c>
      <c r="M69" s="4">
        <v>0.05</v>
      </c>
      <c r="N69" s="3">
        <v>432.15</v>
      </c>
      <c r="O69" s="3">
        <f t="shared" si="11"/>
        <v>2480.982</v>
      </c>
      <c r="P69" s="3">
        <f t="shared" si="12"/>
        <v>864.3</v>
      </c>
      <c r="Q69" s="3">
        <v>1405.82</v>
      </c>
      <c r="R69" s="3">
        <f t="shared" si="13"/>
        <v>210.86200000000008</v>
      </c>
      <c r="S69" s="5">
        <f t="shared" si="14"/>
        <v>8.4991346168573609E-2</v>
      </c>
      <c r="T69" s="3">
        <v>2499.54</v>
      </c>
      <c r="U69" s="3">
        <f t="shared" si="15"/>
        <v>-18.557999999999993</v>
      </c>
      <c r="V69" t="s">
        <v>61</v>
      </c>
      <c r="W69" t="s">
        <v>30</v>
      </c>
    </row>
    <row r="70" spans="1:23">
      <c r="A70" t="s">
        <v>128</v>
      </c>
      <c r="B70" s="2">
        <v>45372</v>
      </c>
      <c r="C70">
        <f t="shared" si="8"/>
        <v>2024</v>
      </c>
      <c r="D70" t="str">
        <f t="shared" si="9"/>
        <v>Mar</v>
      </c>
      <c r="E70" t="str">
        <f t="shared" si="10"/>
        <v>Q1</v>
      </c>
      <c r="F70" t="s">
        <v>32</v>
      </c>
      <c r="G70" t="s">
        <v>43</v>
      </c>
      <c r="H70" t="s">
        <v>44</v>
      </c>
      <c r="I70" t="s">
        <v>27</v>
      </c>
      <c r="J70" t="s">
        <v>35</v>
      </c>
      <c r="K70">
        <v>7</v>
      </c>
      <c r="L70" s="3">
        <v>1043.3399999999999</v>
      </c>
      <c r="M70" s="4">
        <v>0.05</v>
      </c>
      <c r="N70" s="3">
        <v>721.21</v>
      </c>
      <c r="O70" s="3">
        <f t="shared" si="11"/>
        <v>6938.2109999999993</v>
      </c>
      <c r="P70" s="3">
        <f t="shared" si="12"/>
        <v>5048.47</v>
      </c>
      <c r="Q70" s="3">
        <v>959.91</v>
      </c>
      <c r="R70" s="3">
        <f t="shared" si="13"/>
        <v>929.83099999999911</v>
      </c>
      <c r="S70" s="5">
        <f t="shared" si="14"/>
        <v>0.134015958868936</v>
      </c>
      <c r="T70" s="3">
        <v>7216.03</v>
      </c>
      <c r="U70" s="3">
        <f t="shared" si="15"/>
        <v>-277.81900000000041</v>
      </c>
      <c r="V70" t="s">
        <v>41</v>
      </c>
      <c r="W70" t="s">
        <v>77</v>
      </c>
    </row>
    <row r="71" spans="1:23">
      <c r="A71" t="s">
        <v>129</v>
      </c>
      <c r="B71" s="2">
        <v>45985</v>
      </c>
      <c r="C71">
        <f t="shared" si="8"/>
        <v>2025</v>
      </c>
      <c r="D71" t="str">
        <f t="shared" si="9"/>
        <v>Nov</v>
      </c>
      <c r="E71" t="str">
        <f t="shared" si="10"/>
        <v>Q4</v>
      </c>
      <c r="F71" t="s">
        <v>32</v>
      </c>
      <c r="G71" t="s">
        <v>49</v>
      </c>
      <c r="H71" t="s">
        <v>34</v>
      </c>
      <c r="I71" t="s">
        <v>53</v>
      </c>
      <c r="J71" t="s">
        <v>130</v>
      </c>
      <c r="K71">
        <v>14</v>
      </c>
      <c r="L71" s="3">
        <v>2113.98</v>
      </c>
      <c r="M71" s="4">
        <v>0.1</v>
      </c>
      <c r="N71" s="3">
        <v>776.02</v>
      </c>
      <c r="O71" s="3">
        <f t="shared" si="11"/>
        <v>26636.148000000001</v>
      </c>
      <c r="P71" s="3">
        <f t="shared" si="12"/>
        <v>10864.279999999999</v>
      </c>
      <c r="Q71" s="3">
        <v>1659.44</v>
      </c>
      <c r="R71" s="3">
        <f t="shared" si="13"/>
        <v>14112.428000000002</v>
      </c>
      <c r="S71" s="5">
        <f t="shared" si="14"/>
        <v>0.52982240525169033</v>
      </c>
      <c r="T71" s="3">
        <v>29828.48</v>
      </c>
      <c r="U71" s="3">
        <f t="shared" si="15"/>
        <v>-3192.3319999999985</v>
      </c>
      <c r="V71" t="s">
        <v>41</v>
      </c>
      <c r="W71" t="s">
        <v>30</v>
      </c>
    </row>
    <row r="72" spans="1:23">
      <c r="A72" t="s">
        <v>131</v>
      </c>
      <c r="B72" s="2">
        <v>45682</v>
      </c>
      <c r="C72">
        <f t="shared" si="8"/>
        <v>2025</v>
      </c>
      <c r="D72" t="str">
        <f t="shared" si="9"/>
        <v>Jan</v>
      </c>
      <c r="E72" t="str">
        <f t="shared" si="10"/>
        <v>Q1</v>
      </c>
      <c r="F72" t="s">
        <v>32</v>
      </c>
      <c r="G72" t="s">
        <v>43</v>
      </c>
      <c r="H72" t="s">
        <v>44</v>
      </c>
      <c r="I72" t="s">
        <v>53</v>
      </c>
      <c r="J72" t="s">
        <v>54</v>
      </c>
      <c r="K72">
        <v>24</v>
      </c>
      <c r="L72" s="3">
        <v>3449.27</v>
      </c>
      <c r="M72" s="4">
        <v>0.08</v>
      </c>
      <c r="N72" s="3">
        <v>1064.58</v>
      </c>
      <c r="O72" s="3">
        <f t="shared" si="11"/>
        <v>76159.881599999993</v>
      </c>
      <c r="P72" s="3">
        <f t="shared" si="12"/>
        <v>25549.919999999998</v>
      </c>
      <c r="Q72" s="3">
        <v>3257.12</v>
      </c>
      <c r="R72" s="3">
        <f t="shared" si="13"/>
        <v>47352.841599999992</v>
      </c>
      <c r="S72" s="5">
        <f t="shared" si="14"/>
        <v>0.62175571449417799</v>
      </c>
      <c r="T72" s="3">
        <v>81246.960000000006</v>
      </c>
      <c r="U72" s="3">
        <f t="shared" si="15"/>
        <v>-5087.0784000000131</v>
      </c>
      <c r="V72" t="s">
        <v>29</v>
      </c>
      <c r="W72" t="s">
        <v>77</v>
      </c>
    </row>
    <row r="73" spans="1:23">
      <c r="A73" t="s">
        <v>132</v>
      </c>
      <c r="B73" s="2">
        <v>46055</v>
      </c>
      <c r="C73">
        <f t="shared" si="8"/>
        <v>2026</v>
      </c>
      <c r="D73" t="str">
        <f t="shared" si="9"/>
        <v>Feb</v>
      </c>
      <c r="E73" t="str">
        <f t="shared" si="10"/>
        <v>Q1</v>
      </c>
      <c r="F73" t="s">
        <v>51</v>
      </c>
      <c r="G73" t="s">
        <v>72</v>
      </c>
      <c r="H73" t="s">
        <v>26</v>
      </c>
      <c r="I73" t="s">
        <v>27</v>
      </c>
      <c r="J73" t="s">
        <v>35</v>
      </c>
      <c r="K73">
        <v>20</v>
      </c>
      <c r="L73" s="3">
        <v>592.35</v>
      </c>
      <c r="M73" s="4">
        <v>0.1</v>
      </c>
      <c r="N73" s="3">
        <v>431.96</v>
      </c>
      <c r="O73" s="3">
        <f t="shared" si="11"/>
        <v>10662.300000000001</v>
      </c>
      <c r="P73" s="3">
        <f t="shared" si="12"/>
        <v>8639.1999999999989</v>
      </c>
      <c r="Q73" s="3">
        <v>1665.76</v>
      </c>
      <c r="R73" s="3">
        <f t="shared" si="13"/>
        <v>357.34000000000219</v>
      </c>
      <c r="S73" s="5">
        <f t="shared" si="14"/>
        <v>3.3514344934957953E-2</v>
      </c>
      <c r="T73" s="3">
        <v>11069.64</v>
      </c>
      <c r="U73" s="3">
        <f t="shared" si="15"/>
        <v>-407.33999999999833</v>
      </c>
      <c r="V73" t="s">
        <v>61</v>
      </c>
      <c r="W73" t="s">
        <v>80</v>
      </c>
    </row>
    <row r="74" spans="1:23">
      <c r="A74" t="s">
        <v>133</v>
      </c>
      <c r="B74" s="2">
        <v>46217</v>
      </c>
      <c r="C74">
        <f t="shared" si="8"/>
        <v>2026</v>
      </c>
      <c r="D74" t="str">
        <f t="shared" si="9"/>
        <v>Jul</v>
      </c>
      <c r="E74" t="str">
        <f t="shared" si="10"/>
        <v>Q3</v>
      </c>
      <c r="F74" t="s">
        <v>24</v>
      </c>
      <c r="G74" t="s">
        <v>66</v>
      </c>
      <c r="H74" t="s">
        <v>26</v>
      </c>
      <c r="I74" t="s">
        <v>39</v>
      </c>
      <c r="J74" t="s">
        <v>57</v>
      </c>
      <c r="K74">
        <v>16</v>
      </c>
      <c r="L74" s="3">
        <v>518.91999999999996</v>
      </c>
      <c r="M74" s="4">
        <v>0</v>
      </c>
      <c r="N74" s="3">
        <v>255.11</v>
      </c>
      <c r="O74" s="3">
        <f t="shared" si="11"/>
        <v>8302.7199999999993</v>
      </c>
      <c r="P74" s="3">
        <f t="shared" si="12"/>
        <v>4081.76</v>
      </c>
      <c r="Q74" s="3">
        <v>3214.24</v>
      </c>
      <c r="R74" s="3">
        <f t="shared" si="13"/>
        <v>1006.7199999999993</v>
      </c>
      <c r="S74" s="5">
        <f t="shared" si="14"/>
        <v>0.12125183072535259</v>
      </c>
      <c r="T74" s="3">
        <v>7656.38</v>
      </c>
      <c r="U74" s="3">
        <f t="shared" si="15"/>
        <v>646.33999999999924</v>
      </c>
      <c r="V74" t="s">
        <v>61</v>
      </c>
      <c r="W74" t="s">
        <v>80</v>
      </c>
    </row>
    <row r="75" spans="1:23">
      <c r="A75" t="s">
        <v>134</v>
      </c>
      <c r="B75" s="2">
        <v>46189</v>
      </c>
      <c r="C75">
        <f t="shared" si="8"/>
        <v>2026</v>
      </c>
      <c r="D75" t="str">
        <f t="shared" si="9"/>
        <v>Jun</v>
      </c>
      <c r="E75" t="str">
        <f t="shared" si="10"/>
        <v>Q2</v>
      </c>
      <c r="F75" t="s">
        <v>38</v>
      </c>
      <c r="G75" t="s">
        <v>66</v>
      </c>
      <c r="H75" t="s">
        <v>26</v>
      </c>
      <c r="I75" t="s">
        <v>53</v>
      </c>
      <c r="J75" t="s">
        <v>130</v>
      </c>
      <c r="K75">
        <v>26</v>
      </c>
      <c r="L75" s="3">
        <v>2738.03</v>
      </c>
      <c r="M75" s="4">
        <v>0.12</v>
      </c>
      <c r="N75" s="3">
        <v>1014.94</v>
      </c>
      <c r="O75" s="3">
        <f t="shared" si="11"/>
        <v>62646.126400000001</v>
      </c>
      <c r="P75" s="3">
        <f t="shared" si="12"/>
        <v>26388.440000000002</v>
      </c>
      <c r="Q75" s="3">
        <v>2441.83</v>
      </c>
      <c r="R75" s="3">
        <f t="shared" si="13"/>
        <v>33815.856399999997</v>
      </c>
      <c r="S75" s="5">
        <f t="shared" si="14"/>
        <v>0.53979165741363377</v>
      </c>
      <c r="T75" s="3">
        <v>69605.759999999995</v>
      </c>
      <c r="U75" s="3">
        <f t="shared" si="15"/>
        <v>-6959.6335999999937</v>
      </c>
      <c r="V75" t="s">
        <v>61</v>
      </c>
      <c r="W75" t="s">
        <v>80</v>
      </c>
    </row>
    <row r="76" spans="1:23">
      <c r="A76" t="s">
        <v>135</v>
      </c>
      <c r="B76" s="2">
        <v>45523</v>
      </c>
      <c r="C76">
        <f t="shared" si="8"/>
        <v>2024</v>
      </c>
      <c r="D76" t="str">
        <f t="shared" si="9"/>
        <v>Aug</v>
      </c>
      <c r="E76" t="str">
        <f t="shared" si="10"/>
        <v>Q3</v>
      </c>
      <c r="F76" t="s">
        <v>51</v>
      </c>
      <c r="G76" t="s">
        <v>52</v>
      </c>
      <c r="H76" t="s">
        <v>34</v>
      </c>
      <c r="I76" t="s">
        <v>63</v>
      </c>
      <c r="J76" t="s">
        <v>64</v>
      </c>
      <c r="K76">
        <v>4</v>
      </c>
      <c r="L76" s="3">
        <v>369.01</v>
      </c>
      <c r="M76" s="4">
        <v>0.08</v>
      </c>
      <c r="N76" s="3">
        <v>105.47</v>
      </c>
      <c r="O76" s="3">
        <f t="shared" si="11"/>
        <v>1357.9567999999999</v>
      </c>
      <c r="P76" s="3">
        <f t="shared" si="12"/>
        <v>421.88</v>
      </c>
      <c r="Q76" s="3">
        <v>1129.5999999999999</v>
      </c>
      <c r="R76" s="3">
        <f t="shared" si="13"/>
        <v>-193.52319999999997</v>
      </c>
      <c r="S76" s="5">
        <f t="shared" si="14"/>
        <v>-0.14251057176487497</v>
      </c>
      <c r="T76" s="3">
        <v>1385.52</v>
      </c>
      <c r="U76" s="3">
        <f t="shared" si="15"/>
        <v>-27.563200000000052</v>
      </c>
      <c r="V76" t="s">
        <v>36</v>
      </c>
      <c r="W76" t="s">
        <v>30</v>
      </c>
    </row>
    <row r="77" spans="1:23">
      <c r="A77" t="s">
        <v>136</v>
      </c>
      <c r="B77" s="2">
        <v>45531</v>
      </c>
      <c r="C77">
        <f t="shared" si="8"/>
        <v>2024</v>
      </c>
      <c r="D77" t="str">
        <f t="shared" si="9"/>
        <v>Aug</v>
      </c>
      <c r="E77" t="str">
        <f t="shared" si="10"/>
        <v>Q3</v>
      </c>
      <c r="F77" t="s">
        <v>51</v>
      </c>
      <c r="G77" t="s">
        <v>88</v>
      </c>
      <c r="H77" t="s">
        <v>44</v>
      </c>
      <c r="I77" t="s">
        <v>53</v>
      </c>
      <c r="J77" t="s">
        <v>54</v>
      </c>
      <c r="K77">
        <v>23</v>
      </c>
      <c r="L77" s="3">
        <v>2689.6</v>
      </c>
      <c r="M77" s="4">
        <v>0.12</v>
      </c>
      <c r="N77" s="3">
        <v>902.95</v>
      </c>
      <c r="O77" s="3">
        <f t="shared" si="11"/>
        <v>54437.503999999994</v>
      </c>
      <c r="P77" s="3">
        <f t="shared" si="12"/>
        <v>20767.850000000002</v>
      </c>
      <c r="Q77" s="3">
        <v>2102.09</v>
      </c>
      <c r="R77" s="3">
        <f t="shared" si="13"/>
        <v>31567.563999999995</v>
      </c>
      <c r="S77" s="5">
        <f t="shared" si="14"/>
        <v>0.579886322488261</v>
      </c>
      <c r="T77" s="3">
        <v>53239.39</v>
      </c>
      <c r="U77" s="3">
        <f t="shared" si="15"/>
        <v>1198.1139999999941</v>
      </c>
      <c r="V77" t="s">
        <v>61</v>
      </c>
      <c r="W77" t="s">
        <v>30</v>
      </c>
    </row>
    <row r="78" spans="1:23">
      <c r="A78" t="s">
        <v>137</v>
      </c>
      <c r="B78" s="2">
        <v>45330</v>
      </c>
      <c r="C78">
        <f t="shared" si="8"/>
        <v>2024</v>
      </c>
      <c r="D78" t="str">
        <f t="shared" si="9"/>
        <v>Feb</v>
      </c>
      <c r="E78" t="str">
        <f t="shared" si="10"/>
        <v>Q1</v>
      </c>
      <c r="F78" t="s">
        <v>38</v>
      </c>
      <c r="G78" t="s">
        <v>66</v>
      </c>
      <c r="H78" t="s">
        <v>34</v>
      </c>
      <c r="I78" t="s">
        <v>27</v>
      </c>
      <c r="J78" t="s">
        <v>28</v>
      </c>
      <c r="K78">
        <v>12</v>
      </c>
      <c r="L78" s="3">
        <v>197.73</v>
      </c>
      <c r="M78" s="4">
        <v>0.1</v>
      </c>
      <c r="N78" s="3">
        <v>118.03</v>
      </c>
      <c r="O78" s="3">
        <f t="shared" si="11"/>
        <v>2135.4839999999999</v>
      </c>
      <c r="P78" s="3">
        <f t="shared" si="12"/>
        <v>1416.3600000000001</v>
      </c>
      <c r="Q78" s="3">
        <v>1069.73</v>
      </c>
      <c r="R78" s="3">
        <f t="shared" si="13"/>
        <v>-350.60600000000022</v>
      </c>
      <c r="S78" s="5">
        <f t="shared" si="14"/>
        <v>-0.1641810474815078</v>
      </c>
      <c r="T78" s="3">
        <v>2094.04</v>
      </c>
      <c r="U78" s="3">
        <f t="shared" si="15"/>
        <v>41.44399999999996</v>
      </c>
      <c r="V78" t="s">
        <v>61</v>
      </c>
      <c r="W78" t="s">
        <v>77</v>
      </c>
    </row>
    <row r="79" spans="1:23">
      <c r="A79" t="s">
        <v>138</v>
      </c>
      <c r="B79" s="2">
        <v>45962</v>
      </c>
      <c r="C79">
        <f t="shared" si="8"/>
        <v>2025</v>
      </c>
      <c r="D79" t="str">
        <f t="shared" si="9"/>
        <v>Nov</v>
      </c>
      <c r="E79" t="str">
        <f t="shared" si="10"/>
        <v>Q4</v>
      </c>
      <c r="F79" t="s">
        <v>24</v>
      </c>
      <c r="G79" t="s">
        <v>66</v>
      </c>
      <c r="H79" t="s">
        <v>44</v>
      </c>
      <c r="I79" t="s">
        <v>53</v>
      </c>
      <c r="J79" t="s">
        <v>54</v>
      </c>
      <c r="K79">
        <v>9</v>
      </c>
      <c r="L79" s="3">
        <v>2787.65</v>
      </c>
      <c r="M79" s="4">
        <v>0.08</v>
      </c>
      <c r="N79" s="3">
        <v>963.78</v>
      </c>
      <c r="O79" s="3">
        <f t="shared" si="11"/>
        <v>23081.742000000002</v>
      </c>
      <c r="P79" s="3">
        <f t="shared" si="12"/>
        <v>8674.02</v>
      </c>
      <c r="Q79" s="3">
        <v>3237.38</v>
      </c>
      <c r="R79" s="3">
        <f t="shared" si="13"/>
        <v>11170.342000000001</v>
      </c>
      <c r="S79" s="5">
        <f t="shared" si="14"/>
        <v>0.48394709550085085</v>
      </c>
      <c r="T79" s="3">
        <v>20862.32</v>
      </c>
      <c r="U79" s="3">
        <f t="shared" si="15"/>
        <v>2219.4220000000023</v>
      </c>
      <c r="V79" t="s">
        <v>36</v>
      </c>
      <c r="W79" t="s">
        <v>46</v>
      </c>
    </row>
    <row r="80" spans="1:23">
      <c r="A80" t="s">
        <v>139</v>
      </c>
      <c r="B80" s="2">
        <v>46293</v>
      </c>
      <c r="C80">
        <f t="shared" si="8"/>
        <v>2026</v>
      </c>
      <c r="D80" t="str">
        <f t="shared" si="9"/>
        <v>Sep</v>
      </c>
      <c r="E80" t="str">
        <f t="shared" si="10"/>
        <v>Q3</v>
      </c>
      <c r="F80" t="s">
        <v>38</v>
      </c>
      <c r="G80" t="s">
        <v>25</v>
      </c>
      <c r="H80" t="s">
        <v>44</v>
      </c>
      <c r="I80" t="s">
        <v>27</v>
      </c>
      <c r="J80" t="s">
        <v>28</v>
      </c>
      <c r="K80">
        <v>29</v>
      </c>
      <c r="L80" s="3">
        <v>309.8</v>
      </c>
      <c r="M80" s="4">
        <v>0.08</v>
      </c>
      <c r="N80" s="3">
        <v>192.35</v>
      </c>
      <c r="O80" s="3">
        <f t="shared" si="11"/>
        <v>8265.4640000000018</v>
      </c>
      <c r="P80" s="3">
        <f t="shared" si="12"/>
        <v>5578.15</v>
      </c>
      <c r="Q80" s="3">
        <v>1107.8499999999999</v>
      </c>
      <c r="R80" s="3">
        <f t="shared" si="13"/>
        <v>1579.4640000000022</v>
      </c>
      <c r="S80" s="5">
        <f t="shared" si="14"/>
        <v>0.19109199435143651</v>
      </c>
      <c r="T80" s="3">
        <v>8458.17</v>
      </c>
      <c r="U80" s="3">
        <f t="shared" si="15"/>
        <v>-192.70599999999831</v>
      </c>
      <c r="V80" t="s">
        <v>29</v>
      </c>
      <c r="W80" t="s">
        <v>30</v>
      </c>
    </row>
    <row r="81" spans="1:23">
      <c r="A81" t="s">
        <v>140</v>
      </c>
      <c r="B81" s="2">
        <v>45633</v>
      </c>
      <c r="C81">
        <f t="shared" si="8"/>
        <v>2024</v>
      </c>
      <c r="D81" t="str">
        <f t="shared" si="9"/>
        <v>Dec</v>
      </c>
      <c r="E81" t="str">
        <f t="shared" si="10"/>
        <v>Q4</v>
      </c>
      <c r="F81" t="s">
        <v>68</v>
      </c>
      <c r="G81" t="s">
        <v>25</v>
      </c>
      <c r="H81" t="s">
        <v>26</v>
      </c>
      <c r="I81" t="s">
        <v>27</v>
      </c>
      <c r="J81" t="s">
        <v>28</v>
      </c>
      <c r="K81">
        <v>43</v>
      </c>
      <c r="L81" s="3">
        <v>285.95999999999998</v>
      </c>
      <c r="M81" s="4">
        <v>0.03</v>
      </c>
      <c r="N81" s="3">
        <v>160.19999999999999</v>
      </c>
      <c r="O81" s="3">
        <f t="shared" si="11"/>
        <v>11927.391599999999</v>
      </c>
      <c r="P81" s="3">
        <f t="shared" si="12"/>
        <v>6888.5999999999995</v>
      </c>
      <c r="Q81" s="3">
        <v>1837.47</v>
      </c>
      <c r="R81" s="3">
        <f t="shared" si="13"/>
        <v>3201.3215999999993</v>
      </c>
      <c r="S81" s="5">
        <f t="shared" si="14"/>
        <v>0.26840081279799682</v>
      </c>
      <c r="T81" s="3">
        <v>11436.63</v>
      </c>
      <c r="U81" s="3">
        <f t="shared" si="15"/>
        <v>490.76159999999982</v>
      </c>
      <c r="V81" t="s">
        <v>61</v>
      </c>
      <c r="W81" t="s">
        <v>80</v>
      </c>
    </row>
    <row r="82" spans="1:23">
      <c r="A82" t="s">
        <v>141</v>
      </c>
      <c r="B82" s="2">
        <v>45902</v>
      </c>
      <c r="C82">
        <f t="shared" si="8"/>
        <v>2025</v>
      </c>
      <c r="D82" t="str">
        <f t="shared" si="9"/>
        <v>Sep</v>
      </c>
      <c r="E82" t="str">
        <f t="shared" si="10"/>
        <v>Q3</v>
      </c>
      <c r="F82" t="s">
        <v>24</v>
      </c>
      <c r="G82" t="s">
        <v>66</v>
      </c>
      <c r="H82" t="s">
        <v>26</v>
      </c>
      <c r="I82" t="s">
        <v>27</v>
      </c>
      <c r="J82" t="s">
        <v>28</v>
      </c>
      <c r="K82">
        <v>59</v>
      </c>
      <c r="L82" s="3">
        <v>228.04</v>
      </c>
      <c r="M82" s="4">
        <v>0.03</v>
      </c>
      <c r="N82" s="3">
        <v>138.19</v>
      </c>
      <c r="O82" s="3">
        <f t="shared" si="11"/>
        <v>13050.729199999998</v>
      </c>
      <c r="P82" s="3">
        <f t="shared" si="12"/>
        <v>8153.21</v>
      </c>
      <c r="Q82" s="3">
        <v>863.38</v>
      </c>
      <c r="R82" s="3">
        <f t="shared" si="13"/>
        <v>4034.1391999999978</v>
      </c>
      <c r="S82" s="5">
        <f t="shared" si="14"/>
        <v>0.30911216823041571</v>
      </c>
      <c r="T82" s="3">
        <v>11531.19</v>
      </c>
      <c r="U82" s="3">
        <f t="shared" si="15"/>
        <v>1519.5391999999974</v>
      </c>
      <c r="V82" t="s">
        <v>61</v>
      </c>
      <c r="W82" t="s">
        <v>46</v>
      </c>
    </row>
    <row r="83" spans="1:23">
      <c r="A83" t="s">
        <v>142</v>
      </c>
      <c r="B83" s="2">
        <v>45308</v>
      </c>
      <c r="C83">
        <f t="shared" si="8"/>
        <v>2024</v>
      </c>
      <c r="D83" t="str">
        <f t="shared" si="9"/>
        <v>Jan</v>
      </c>
      <c r="E83" t="str">
        <f t="shared" si="10"/>
        <v>Q1</v>
      </c>
      <c r="F83" t="s">
        <v>68</v>
      </c>
      <c r="G83" t="s">
        <v>66</v>
      </c>
      <c r="H83" t="s">
        <v>34</v>
      </c>
      <c r="I83" t="s">
        <v>63</v>
      </c>
      <c r="J83" t="s">
        <v>64</v>
      </c>
      <c r="K83">
        <v>16</v>
      </c>
      <c r="L83" s="3">
        <v>585.54999999999995</v>
      </c>
      <c r="M83" s="4">
        <v>0.08</v>
      </c>
      <c r="N83" s="3">
        <v>161.24</v>
      </c>
      <c r="O83" s="3">
        <f t="shared" si="11"/>
        <v>8619.2960000000003</v>
      </c>
      <c r="P83" s="3">
        <f t="shared" si="12"/>
        <v>2579.84</v>
      </c>
      <c r="Q83" s="3">
        <v>1065.8699999999999</v>
      </c>
      <c r="R83" s="3">
        <f t="shared" si="13"/>
        <v>4973.5860000000002</v>
      </c>
      <c r="S83" s="5">
        <f t="shared" si="14"/>
        <v>0.57702926085842743</v>
      </c>
      <c r="T83" s="3">
        <v>8520.01</v>
      </c>
      <c r="U83" s="3">
        <f t="shared" si="15"/>
        <v>99.286000000000058</v>
      </c>
      <c r="V83" t="s">
        <v>61</v>
      </c>
      <c r="W83" t="s">
        <v>77</v>
      </c>
    </row>
    <row r="84" spans="1:23">
      <c r="A84" t="s">
        <v>143</v>
      </c>
      <c r="B84" s="2">
        <v>45336</v>
      </c>
      <c r="C84">
        <f t="shared" si="8"/>
        <v>2024</v>
      </c>
      <c r="D84" t="str">
        <f t="shared" si="9"/>
        <v>Feb</v>
      </c>
      <c r="E84" t="str">
        <f t="shared" si="10"/>
        <v>Q1</v>
      </c>
      <c r="F84" t="s">
        <v>32</v>
      </c>
      <c r="G84" t="s">
        <v>43</v>
      </c>
      <c r="H84" t="s">
        <v>44</v>
      </c>
      <c r="I84" t="s">
        <v>39</v>
      </c>
      <c r="J84" t="s">
        <v>45</v>
      </c>
      <c r="K84">
        <v>30</v>
      </c>
      <c r="L84" s="3">
        <v>1499.01</v>
      </c>
      <c r="M84" s="4">
        <v>0.08</v>
      </c>
      <c r="N84" s="3">
        <v>704.94</v>
      </c>
      <c r="O84" s="3">
        <f t="shared" si="11"/>
        <v>41372.676000000007</v>
      </c>
      <c r="P84" s="3">
        <f t="shared" si="12"/>
        <v>21148.2</v>
      </c>
      <c r="Q84" s="3">
        <v>1866.02</v>
      </c>
      <c r="R84" s="3">
        <f t="shared" si="13"/>
        <v>18358.456000000006</v>
      </c>
      <c r="S84" s="5">
        <f t="shared" si="14"/>
        <v>0.44373383051171267</v>
      </c>
      <c r="T84" s="3">
        <v>45440.78</v>
      </c>
      <c r="U84" s="3">
        <f t="shared" si="15"/>
        <v>-4068.1039999999921</v>
      </c>
      <c r="V84" t="s">
        <v>29</v>
      </c>
      <c r="W84" t="s">
        <v>77</v>
      </c>
    </row>
    <row r="85" spans="1:23">
      <c r="A85" t="s">
        <v>144</v>
      </c>
      <c r="B85" s="2">
        <v>45621</v>
      </c>
      <c r="C85">
        <f t="shared" si="8"/>
        <v>2024</v>
      </c>
      <c r="D85" t="str">
        <f t="shared" si="9"/>
        <v>Nov</v>
      </c>
      <c r="E85" t="str">
        <f t="shared" si="10"/>
        <v>Q4</v>
      </c>
      <c r="F85" t="s">
        <v>32</v>
      </c>
      <c r="G85" t="s">
        <v>49</v>
      </c>
      <c r="H85" t="s">
        <v>34</v>
      </c>
      <c r="I85" t="s">
        <v>53</v>
      </c>
      <c r="J85" t="s">
        <v>130</v>
      </c>
      <c r="K85">
        <v>17</v>
      </c>
      <c r="L85" s="3">
        <v>1623.72</v>
      </c>
      <c r="M85" s="4">
        <v>0.05</v>
      </c>
      <c r="N85" s="3">
        <v>584.92999999999995</v>
      </c>
      <c r="O85" s="3">
        <f t="shared" si="11"/>
        <v>26223.078000000001</v>
      </c>
      <c r="P85" s="3">
        <f t="shared" si="12"/>
        <v>9943.81</v>
      </c>
      <c r="Q85" s="3">
        <v>1866.92</v>
      </c>
      <c r="R85" s="3">
        <f t="shared" si="13"/>
        <v>14412.348000000002</v>
      </c>
      <c r="S85" s="5">
        <f t="shared" si="14"/>
        <v>0.5496055039763067</v>
      </c>
      <c r="T85" s="3">
        <v>28067.69</v>
      </c>
      <c r="U85" s="3">
        <f t="shared" si="15"/>
        <v>-1844.6119999999974</v>
      </c>
      <c r="V85" t="s">
        <v>29</v>
      </c>
      <c r="W85" t="s">
        <v>77</v>
      </c>
    </row>
    <row r="86" spans="1:23">
      <c r="A86" t="s">
        <v>145</v>
      </c>
      <c r="B86" s="2">
        <v>45958</v>
      </c>
      <c r="C86">
        <f t="shared" si="8"/>
        <v>2025</v>
      </c>
      <c r="D86" t="str">
        <f t="shared" si="9"/>
        <v>Oct</v>
      </c>
      <c r="E86" t="str">
        <f t="shared" si="10"/>
        <v>Q4</v>
      </c>
      <c r="F86" t="s">
        <v>32</v>
      </c>
      <c r="G86" t="s">
        <v>33</v>
      </c>
      <c r="H86" t="s">
        <v>26</v>
      </c>
      <c r="I86" t="s">
        <v>63</v>
      </c>
      <c r="J86" t="s">
        <v>73</v>
      </c>
      <c r="K86">
        <v>34</v>
      </c>
      <c r="L86" s="3">
        <v>322.02</v>
      </c>
      <c r="M86" s="4">
        <v>0.05</v>
      </c>
      <c r="N86" s="3">
        <v>82.06</v>
      </c>
      <c r="O86" s="3">
        <f t="shared" si="11"/>
        <v>10401.245999999999</v>
      </c>
      <c r="P86" s="3">
        <f t="shared" si="12"/>
        <v>2790.04</v>
      </c>
      <c r="Q86" s="3">
        <v>1659.51</v>
      </c>
      <c r="R86" s="3">
        <f t="shared" si="13"/>
        <v>5951.695999999999</v>
      </c>
      <c r="S86" s="5">
        <f t="shared" si="14"/>
        <v>0.57220990639006131</v>
      </c>
      <c r="T86" s="3">
        <v>9390.4599999999991</v>
      </c>
      <c r="U86" s="3">
        <f t="shared" si="15"/>
        <v>1010.7860000000001</v>
      </c>
      <c r="V86" t="s">
        <v>41</v>
      </c>
      <c r="W86" t="s">
        <v>46</v>
      </c>
    </row>
    <row r="87" spans="1:23">
      <c r="A87" t="s">
        <v>146</v>
      </c>
      <c r="B87" s="2">
        <v>45553</v>
      </c>
      <c r="C87">
        <f t="shared" si="8"/>
        <v>2024</v>
      </c>
      <c r="D87" t="str">
        <f t="shared" si="9"/>
        <v>Sep</v>
      </c>
      <c r="E87" t="str">
        <f t="shared" si="10"/>
        <v>Q3</v>
      </c>
      <c r="F87" t="s">
        <v>38</v>
      </c>
      <c r="G87" t="s">
        <v>25</v>
      </c>
      <c r="H87" t="s">
        <v>26</v>
      </c>
      <c r="I87" t="s">
        <v>63</v>
      </c>
      <c r="J87" t="s">
        <v>64</v>
      </c>
      <c r="K87">
        <v>13</v>
      </c>
      <c r="L87" s="3">
        <v>291.05</v>
      </c>
      <c r="M87" s="4">
        <v>0</v>
      </c>
      <c r="N87" s="3">
        <v>77.55</v>
      </c>
      <c r="O87" s="3">
        <f t="shared" si="11"/>
        <v>3783.65</v>
      </c>
      <c r="P87" s="3">
        <f t="shared" si="12"/>
        <v>1008.15</v>
      </c>
      <c r="Q87" s="3">
        <v>2130.16</v>
      </c>
      <c r="R87" s="3">
        <f t="shared" si="13"/>
        <v>645.34000000000015</v>
      </c>
      <c r="S87" s="5">
        <f t="shared" si="14"/>
        <v>0.17056017337755874</v>
      </c>
      <c r="T87" s="3">
        <v>4066.76</v>
      </c>
      <c r="U87" s="3">
        <f t="shared" si="15"/>
        <v>-283.11000000000013</v>
      </c>
      <c r="V87" t="s">
        <v>29</v>
      </c>
      <c r="W87" t="s">
        <v>46</v>
      </c>
    </row>
    <row r="88" spans="1:23">
      <c r="A88" t="s">
        <v>147</v>
      </c>
      <c r="B88" s="2">
        <v>45867</v>
      </c>
      <c r="C88">
        <f t="shared" si="8"/>
        <v>2025</v>
      </c>
      <c r="D88" t="str">
        <f t="shared" si="9"/>
        <v>Jul</v>
      </c>
      <c r="E88" t="str">
        <f t="shared" si="10"/>
        <v>Q3</v>
      </c>
      <c r="F88" t="s">
        <v>32</v>
      </c>
      <c r="G88" t="s">
        <v>43</v>
      </c>
      <c r="H88" t="s">
        <v>26</v>
      </c>
      <c r="I88" t="s">
        <v>63</v>
      </c>
      <c r="J88" t="s">
        <v>73</v>
      </c>
      <c r="K88">
        <v>56</v>
      </c>
      <c r="L88" s="3">
        <v>318.39999999999998</v>
      </c>
      <c r="M88" s="4">
        <v>0.08</v>
      </c>
      <c r="N88" s="3">
        <v>85.66</v>
      </c>
      <c r="O88" s="3">
        <f t="shared" si="11"/>
        <v>16403.967999999997</v>
      </c>
      <c r="P88" s="3">
        <f t="shared" si="12"/>
        <v>4796.96</v>
      </c>
      <c r="Q88" s="3">
        <v>1128.01</v>
      </c>
      <c r="R88" s="3">
        <f t="shared" si="13"/>
        <v>10478.997999999998</v>
      </c>
      <c r="S88" s="5">
        <f t="shared" si="14"/>
        <v>0.63880873213115263</v>
      </c>
      <c r="T88" s="3">
        <v>15567.88</v>
      </c>
      <c r="U88" s="3">
        <f t="shared" si="15"/>
        <v>836.08799999999792</v>
      </c>
      <c r="V88" t="s">
        <v>36</v>
      </c>
      <c r="W88" t="s">
        <v>46</v>
      </c>
    </row>
    <row r="89" spans="1:23">
      <c r="A89" t="s">
        <v>148</v>
      </c>
      <c r="B89" s="2">
        <v>45883</v>
      </c>
      <c r="C89">
        <f t="shared" si="8"/>
        <v>2025</v>
      </c>
      <c r="D89" t="str">
        <f t="shared" si="9"/>
        <v>Aug</v>
      </c>
      <c r="E89" t="str">
        <f t="shared" si="10"/>
        <v>Q3</v>
      </c>
      <c r="F89" t="s">
        <v>32</v>
      </c>
      <c r="G89" t="s">
        <v>49</v>
      </c>
      <c r="H89" t="s">
        <v>34</v>
      </c>
      <c r="I89" t="s">
        <v>63</v>
      </c>
      <c r="J89" t="s">
        <v>64</v>
      </c>
      <c r="K89">
        <v>12</v>
      </c>
      <c r="L89" s="3">
        <v>631.27</v>
      </c>
      <c r="M89" s="4">
        <v>0.12</v>
      </c>
      <c r="N89" s="3">
        <v>178.3</v>
      </c>
      <c r="O89" s="3">
        <f t="shared" si="11"/>
        <v>6666.2111999999997</v>
      </c>
      <c r="P89" s="3">
        <f t="shared" si="12"/>
        <v>2139.6000000000004</v>
      </c>
      <c r="Q89" s="3">
        <v>1202.71</v>
      </c>
      <c r="R89" s="3">
        <f t="shared" si="13"/>
        <v>3323.9011999999993</v>
      </c>
      <c r="S89" s="5">
        <f t="shared" si="14"/>
        <v>0.49861924566686389</v>
      </c>
      <c r="T89" s="3">
        <v>6784.76</v>
      </c>
      <c r="U89" s="3">
        <f t="shared" si="15"/>
        <v>-118.54880000000048</v>
      </c>
      <c r="V89" t="s">
        <v>41</v>
      </c>
      <c r="W89" t="s">
        <v>77</v>
      </c>
    </row>
    <row r="90" spans="1:23">
      <c r="A90" t="s">
        <v>149</v>
      </c>
      <c r="B90" s="2">
        <v>46289</v>
      </c>
      <c r="C90">
        <f t="shared" si="8"/>
        <v>2026</v>
      </c>
      <c r="D90" t="str">
        <f t="shared" si="9"/>
        <v>Sep</v>
      </c>
      <c r="E90" t="str">
        <f t="shared" si="10"/>
        <v>Q3</v>
      </c>
      <c r="F90" t="s">
        <v>32</v>
      </c>
      <c r="G90" t="s">
        <v>33</v>
      </c>
      <c r="H90" t="s">
        <v>26</v>
      </c>
      <c r="I90" t="s">
        <v>39</v>
      </c>
      <c r="J90" t="s">
        <v>57</v>
      </c>
      <c r="K90">
        <v>52</v>
      </c>
      <c r="L90" s="3">
        <v>857.45</v>
      </c>
      <c r="M90" s="4">
        <v>0.05</v>
      </c>
      <c r="N90" s="3">
        <v>415.58</v>
      </c>
      <c r="O90" s="3">
        <f t="shared" si="11"/>
        <v>42358.03</v>
      </c>
      <c r="P90" s="3">
        <f t="shared" si="12"/>
        <v>21610.16</v>
      </c>
      <c r="Q90" s="3">
        <v>3116.3</v>
      </c>
      <c r="R90" s="3">
        <f t="shared" si="13"/>
        <v>17631.57</v>
      </c>
      <c r="S90" s="5">
        <f t="shared" si="14"/>
        <v>0.41625094462608386</v>
      </c>
      <c r="T90" s="3">
        <v>40416.18</v>
      </c>
      <c r="U90" s="3">
        <f t="shared" si="15"/>
        <v>1941.8499999999985</v>
      </c>
      <c r="V90" t="s">
        <v>36</v>
      </c>
      <c r="W90" t="s">
        <v>46</v>
      </c>
    </row>
    <row r="91" spans="1:23">
      <c r="A91" t="s">
        <v>150</v>
      </c>
      <c r="B91" s="2">
        <v>45477</v>
      </c>
      <c r="C91">
        <f t="shared" si="8"/>
        <v>2024</v>
      </c>
      <c r="D91" t="str">
        <f t="shared" si="9"/>
        <v>Jul</v>
      </c>
      <c r="E91" t="str">
        <f t="shared" si="10"/>
        <v>Q3</v>
      </c>
      <c r="F91" t="s">
        <v>68</v>
      </c>
      <c r="G91" t="s">
        <v>66</v>
      </c>
      <c r="H91" t="s">
        <v>34</v>
      </c>
      <c r="I91" t="s">
        <v>39</v>
      </c>
      <c r="J91" t="s">
        <v>45</v>
      </c>
      <c r="K91">
        <v>7</v>
      </c>
      <c r="L91" s="3">
        <v>1322.28</v>
      </c>
      <c r="M91" s="4">
        <v>0.05</v>
      </c>
      <c r="N91" s="3">
        <v>604.87</v>
      </c>
      <c r="O91" s="3">
        <f t="shared" si="11"/>
        <v>8793.1619999999984</v>
      </c>
      <c r="P91" s="3">
        <f t="shared" si="12"/>
        <v>4234.09</v>
      </c>
      <c r="Q91" s="3">
        <v>1068.75</v>
      </c>
      <c r="R91" s="3">
        <f t="shared" si="13"/>
        <v>3490.3219999999983</v>
      </c>
      <c r="S91" s="5">
        <f t="shared" si="14"/>
        <v>0.39693593726579801</v>
      </c>
      <c r="T91" s="3">
        <v>8395.65</v>
      </c>
      <c r="U91" s="3">
        <f t="shared" si="15"/>
        <v>397.51199999999881</v>
      </c>
      <c r="V91" t="s">
        <v>36</v>
      </c>
      <c r="W91" t="s">
        <v>80</v>
      </c>
    </row>
    <row r="92" spans="1:23">
      <c r="A92" t="s">
        <v>151</v>
      </c>
      <c r="B92" s="2">
        <v>45873</v>
      </c>
      <c r="C92">
        <f t="shared" si="8"/>
        <v>2025</v>
      </c>
      <c r="D92" t="str">
        <f t="shared" si="9"/>
        <v>Aug</v>
      </c>
      <c r="E92" t="str">
        <f t="shared" si="10"/>
        <v>Q3</v>
      </c>
      <c r="F92" t="s">
        <v>32</v>
      </c>
      <c r="G92" t="s">
        <v>49</v>
      </c>
      <c r="H92" t="s">
        <v>60</v>
      </c>
      <c r="I92" t="s">
        <v>27</v>
      </c>
      <c r="J92" t="s">
        <v>28</v>
      </c>
      <c r="K92">
        <v>18</v>
      </c>
      <c r="L92" s="3">
        <v>270.89</v>
      </c>
      <c r="M92" s="4">
        <v>0.1</v>
      </c>
      <c r="N92" s="3">
        <v>156.63999999999999</v>
      </c>
      <c r="O92" s="3">
        <f t="shared" si="11"/>
        <v>4388.4179999999997</v>
      </c>
      <c r="P92" s="3">
        <f t="shared" si="12"/>
        <v>2819.5199999999995</v>
      </c>
      <c r="Q92" s="3">
        <v>1716.01</v>
      </c>
      <c r="R92" s="3">
        <f t="shared" si="13"/>
        <v>-147.11199999999985</v>
      </c>
      <c r="S92" s="5">
        <f t="shared" si="14"/>
        <v>-3.352278657137945E-2</v>
      </c>
      <c r="T92" s="3">
        <v>4373.32</v>
      </c>
      <c r="U92" s="3">
        <f t="shared" si="15"/>
        <v>15.097999999999956</v>
      </c>
      <c r="V92" t="s">
        <v>41</v>
      </c>
      <c r="W92" t="s">
        <v>46</v>
      </c>
    </row>
    <row r="93" spans="1:23">
      <c r="A93" t="s">
        <v>152</v>
      </c>
      <c r="B93" s="2">
        <v>45512</v>
      </c>
      <c r="C93">
        <f t="shared" si="8"/>
        <v>2024</v>
      </c>
      <c r="D93" t="str">
        <f t="shared" si="9"/>
        <v>Aug</v>
      </c>
      <c r="E93" t="str">
        <f t="shared" si="10"/>
        <v>Q3</v>
      </c>
      <c r="F93" t="s">
        <v>32</v>
      </c>
      <c r="G93" t="s">
        <v>49</v>
      </c>
      <c r="H93" t="s">
        <v>34</v>
      </c>
      <c r="I93" t="s">
        <v>39</v>
      </c>
      <c r="J93" t="s">
        <v>40</v>
      </c>
      <c r="K93">
        <v>16</v>
      </c>
      <c r="L93" s="3">
        <v>974.75</v>
      </c>
      <c r="M93" s="4">
        <v>0.08</v>
      </c>
      <c r="N93" s="3">
        <v>399.98</v>
      </c>
      <c r="O93" s="3">
        <f t="shared" si="11"/>
        <v>14348.320000000002</v>
      </c>
      <c r="P93" s="3">
        <f t="shared" si="12"/>
        <v>6399.68</v>
      </c>
      <c r="Q93" s="3">
        <v>1145.43</v>
      </c>
      <c r="R93" s="3">
        <f t="shared" si="13"/>
        <v>6803.2100000000009</v>
      </c>
      <c r="S93" s="5">
        <f t="shared" si="14"/>
        <v>0.47414679906776547</v>
      </c>
      <c r="T93" s="3">
        <v>16016.56</v>
      </c>
      <c r="U93" s="3">
        <f t="shared" si="15"/>
        <v>-1668.239999999998</v>
      </c>
      <c r="V93" t="s">
        <v>29</v>
      </c>
      <c r="W93" t="s">
        <v>30</v>
      </c>
    </row>
    <row r="94" spans="1:23">
      <c r="A94" t="s">
        <v>153</v>
      </c>
      <c r="B94" s="2">
        <v>45600</v>
      </c>
      <c r="C94">
        <f t="shared" si="8"/>
        <v>2024</v>
      </c>
      <c r="D94" t="str">
        <f t="shared" si="9"/>
        <v>Nov</v>
      </c>
      <c r="E94" t="str">
        <f t="shared" si="10"/>
        <v>Q4</v>
      </c>
      <c r="F94" t="s">
        <v>68</v>
      </c>
      <c r="G94" t="s">
        <v>25</v>
      </c>
      <c r="H94" t="s">
        <v>26</v>
      </c>
      <c r="I94" t="s">
        <v>53</v>
      </c>
      <c r="J94" t="s">
        <v>130</v>
      </c>
      <c r="K94">
        <v>39</v>
      </c>
      <c r="L94" s="3">
        <v>1127.97</v>
      </c>
      <c r="M94" s="4">
        <v>0.12</v>
      </c>
      <c r="N94" s="3">
        <v>390.27</v>
      </c>
      <c r="O94" s="3">
        <f t="shared" si="11"/>
        <v>38711.930400000005</v>
      </c>
      <c r="P94" s="3">
        <f t="shared" si="12"/>
        <v>15220.529999999999</v>
      </c>
      <c r="Q94" s="3">
        <v>3214.68</v>
      </c>
      <c r="R94" s="3">
        <f t="shared" si="13"/>
        <v>20276.720400000006</v>
      </c>
      <c r="S94" s="5">
        <f t="shared" si="14"/>
        <v>0.52378479167755487</v>
      </c>
      <c r="T94" s="3">
        <v>40604.21</v>
      </c>
      <c r="U94" s="3">
        <f t="shared" si="15"/>
        <v>-1892.2795999999944</v>
      </c>
      <c r="V94" t="s">
        <v>36</v>
      </c>
      <c r="W94" t="s">
        <v>30</v>
      </c>
    </row>
    <row r="95" spans="1:23">
      <c r="A95" t="s">
        <v>154</v>
      </c>
      <c r="B95" s="2">
        <v>46174</v>
      </c>
      <c r="C95">
        <f t="shared" si="8"/>
        <v>2026</v>
      </c>
      <c r="D95" t="str">
        <f t="shared" si="9"/>
        <v>Jun</v>
      </c>
      <c r="E95" t="str">
        <f t="shared" si="10"/>
        <v>Q2</v>
      </c>
      <c r="F95" t="s">
        <v>24</v>
      </c>
      <c r="G95" t="s">
        <v>66</v>
      </c>
      <c r="H95" t="s">
        <v>34</v>
      </c>
      <c r="I95" t="s">
        <v>39</v>
      </c>
      <c r="J95" t="s">
        <v>40</v>
      </c>
      <c r="K95">
        <v>13</v>
      </c>
      <c r="L95" s="3">
        <v>903.03</v>
      </c>
      <c r="M95" s="4">
        <v>0.1</v>
      </c>
      <c r="N95" s="3">
        <v>394.3</v>
      </c>
      <c r="O95" s="3">
        <f t="shared" si="11"/>
        <v>10565.450999999999</v>
      </c>
      <c r="P95" s="3">
        <f t="shared" si="12"/>
        <v>5125.9000000000005</v>
      </c>
      <c r="Q95" s="3">
        <v>1017.44</v>
      </c>
      <c r="R95" s="3">
        <f t="shared" si="13"/>
        <v>4422.110999999999</v>
      </c>
      <c r="S95" s="5">
        <f t="shared" si="14"/>
        <v>0.418544461566288</v>
      </c>
      <c r="T95" s="3">
        <v>9350.48</v>
      </c>
      <c r="U95" s="3">
        <f t="shared" si="15"/>
        <v>1214.9709999999995</v>
      </c>
      <c r="V95" t="s">
        <v>36</v>
      </c>
      <c r="W95" t="s">
        <v>30</v>
      </c>
    </row>
    <row r="96" spans="1:23">
      <c r="A96" t="s">
        <v>155</v>
      </c>
      <c r="B96" s="2">
        <v>46262</v>
      </c>
      <c r="C96">
        <f t="shared" si="8"/>
        <v>2026</v>
      </c>
      <c r="D96" t="str">
        <f t="shared" si="9"/>
        <v>Aug</v>
      </c>
      <c r="E96" t="str">
        <f t="shared" si="10"/>
        <v>Q3</v>
      </c>
      <c r="F96" t="s">
        <v>32</v>
      </c>
      <c r="G96" t="s">
        <v>43</v>
      </c>
      <c r="H96" t="s">
        <v>26</v>
      </c>
      <c r="I96" t="s">
        <v>53</v>
      </c>
      <c r="J96" t="s">
        <v>54</v>
      </c>
      <c r="K96">
        <v>14</v>
      </c>
      <c r="L96" s="3">
        <v>2204.44</v>
      </c>
      <c r="M96" s="4">
        <v>0.05</v>
      </c>
      <c r="N96" s="3">
        <v>748.59</v>
      </c>
      <c r="O96" s="3">
        <f t="shared" si="11"/>
        <v>29319.052</v>
      </c>
      <c r="P96" s="3">
        <f t="shared" si="12"/>
        <v>10480.26</v>
      </c>
      <c r="Q96" s="3">
        <v>3633.87</v>
      </c>
      <c r="R96" s="3">
        <f t="shared" si="13"/>
        <v>15204.922000000002</v>
      </c>
      <c r="S96" s="5">
        <f t="shared" si="14"/>
        <v>0.51860210214163827</v>
      </c>
      <c r="T96" s="3">
        <v>28585.61</v>
      </c>
      <c r="U96" s="3">
        <f t="shared" si="15"/>
        <v>733.4419999999991</v>
      </c>
      <c r="V96" t="s">
        <v>36</v>
      </c>
      <c r="W96" t="s">
        <v>80</v>
      </c>
    </row>
    <row r="97" spans="1:23">
      <c r="A97" t="s">
        <v>156</v>
      </c>
      <c r="B97" s="2">
        <v>45518</v>
      </c>
      <c r="C97">
        <f t="shared" si="8"/>
        <v>2024</v>
      </c>
      <c r="D97" t="str">
        <f t="shared" si="9"/>
        <v>Aug</v>
      </c>
      <c r="E97" t="str">
        <f t="shared" si="10"/>
        <v>Q3</v>
      </c>
      <c r="F97" t="s">
        <v>38</v>
      </c>
      <c r="G97" t="s">
        <v>25</v>
      </c>
      <c r="H97" t="s">
        <v>34</v>
      </c>
      <c r="I97" t="s">
        <v>39</v>
      </c>
      <c r="J97" t="s">
        <v>57</v>
      </c>
      <c r="K97">
        <v>12</v>
      </c>
      <c r="L97" s="3">
        <v>605.97</v>
      </c>
      <c r="M97" s="4">
        <v>0.05</v>
      </c>
      <c r="N97" s="3">
        <v>306.86</v>
      </c>
      <c r="O97" s="3">
        <f t="shared" si="11"/>
        <v>6908.058</v>
      </c>
      <c r="P97" s="3">
        <f t="shared" si="12"/>
        <v>3682.32</v>
      </c>
      <c r="Q97" s="3">
        <v>1661.71</v>
      </c>
      <c r="R97" s="3">
        <f t="shared" si="13"/>
        <v>1564.0279999999998</v>
      </c>
      <c r="S97" s="5">
        <f t="shared" si="14"/>
        <v>0.22640632142926417</v>
      </c>
      <c r="T97" s="3">
        <v>6323.95</v>
      </c>
      <c r="U97" s="3">
        <f t="shared" si="15"/>
        <v>584.10800000000017</v>
      </c>
      <c r="V97" t="s">
        <v>29</v>
      </c>
      <c r="W97" t="s">
        <v>30</v>
      </c>
    </row>
    <row r="98" spans="1:23">
      <c r="A98" t="s">
        <v>157</v>
      </c>
      <c r="B98" s="2">
        <v>45494</v>
      </c>
      <c r="C98">
        <f t="shared" si="8"/>
        <v>2024</v>
      </c>
      <c r="D98" t="str">
        <f t="shared" si="9"/>
        <v>Jul</v>
      </c>
      <c r="E98" t="str">
        <f t="shared" si="10"/>
        <v>Q3</v>
      </c>
      <c r="F98" t="s">
        <v>68</v>
      </c>
      <c r="G98" t="s">
        <v>25</v>
      </c>
      <c r="H98" t="s">
        <v>26</v>
      </c>
      <c r="I98" t="s">
        <v>39</v>
      </c>
      <c r="J98" t="s">
        <v>45</v>
      </c>
      <c r="K98">
        <v>48</v>
      </c>
      <c r="L98" s="3">
        <v>1465.9</v>
      </c>
      <c r="M98" s="4">
        <v>0.08</v>
      </c>
      <c r="N98" s="3">
        <v>694.9</v>
      </c>
      <c r="O98" s="3">
        <f t="shared" si="11"/>
        <v>64734.144000000015</v>
      </c>
      <c r="P98" s="3">
        <f t="shared" si="12"/>
        <v>33355.199999999997</v>
      </c>
      <c r="Q98" s="3">
        <v>3241.35</v>
      </c>
      <c r="R98" s="3">
        <f t="shared" si="13"/>
        <v>28137.594000000019</v>
      </c>
      <c r="S98" s="5">
        <f t="shared" si="14"/>
        <v>0.43466387691787522</v>
      </c>
      <c r="T98" s="3">
        <v>63940.33</v>
      </c>
      <c r="U98" s="3">
        <f t="shared" si="15"/>
        <v>793.81400000001304</v>
      </c>
      <c r="V98" t="s">
        <v>36</v>
      </c>
      <c r="W98" t="s">
        <v>77</v>
      </c>
    </row>
    <row r="99" spans="1:23">
      <c r="A99" t="s">
        <v>158</v>
      </c>
      <c r="B99" s="2">
        <v>45934</v>
      </c>
      <c r="C99">
        <f t="shared" si="8"/>
        <v>2025</v>
      </c>
      <c r="D99" t="str">
        <f t="shared" si="9"/>
        <v>Oct</v>
      </c>
      <c r="E99" t="str">
        <f t="shared" si="10"/>
        <v>Q4</v>
      </c>
      <c r="F99" t="s">
        <v>38</v>
      </c>
      <c r="G99" t="s">
        <v>25</v>
      </c>
      <c r="H99" t="s">
        <v>44</v>
      </c>
      <c r="I99" t="s">
        <v>63</v>
      </c>
      <c r="J99" t="s">
        <v>73</v>
      </c>
      <c r="K99">
        <v>28</v>
      </c>
      <c r="L99" s="3">
        <v>257.85000000000002</v>
      </c>
      <c r="M99" s="4">
        <v>0.05</v>
      </c>
      <c r="N99" s="3">
        <v>62.56</v>
      </c>
      <c r="O99" s="3">
        <f t="shared" si="11"/>
        <v>6858.81</v>
      </c>
      <c r="P99" s="3">
        <f t="shared" si="12"/>
        <v>1751.68</v>
      </c>
      <c r="Q99" s="3">
        <v>1261.53</v>
      </c>
      <c r="R99" s="3">
        <f t="shared" si="13"/>
        <v>3845.6000000000004</v>
      </c>
      <c r="S99" s="5">
        <f t="shared" si="14"/>
        <v>0.56068035125626747</v>
      </c>
      <c r="T99" s="3">
        <v>6546.72</v>
      </c>
      <c r="U99" s="3">
        <f t="shared" si="15"/>
        <v>312.09000000000015</v>
      </c>
      <c r="V99" t="s">
        <v>41</v>
      </c>
      <c r="W99" t="s">
        <v>30</v>
      </c>
    </row>
    <row r="100" spans="1:23">
      <c r="A100" t="s">
        <v>159</v>
      </c>
      <c r="B100" s="2">
        <v>45669</v>
      </c>
      <c r="C100">
        <f t="shared" si="8"/>
        <v>2025</v>
      </c>
      <c r="D100" t="str">
        <f t="shared" si="9"/>
        <v>Jan</v>
      </c>
      <c r="E100" t="str">
        <f t="shared" si="10"/>
        <v>Q1</v>
      </c>
      <c r="F100" t="s">
        <v>38</v>
      </c>
      <c r="G100" t="s">
        <v>25</v>
      </c>
      <c r="H100" t="s">
        <v>44</v>
      </c>
      <c r="I100" t="s">
        <v>39</v>
      </c>
      <c r="J100" t="s">
        <v>57</v>
      </c>
      <c r="K100">
        <v>15</v>
      </c>
      <c r="L100" s="3">
        <v>656.45</v>
      </c>
      <c r="M100" s="4">
        <v>0.08</v>
      </c>
      <c r="N100" s="3">
        <v>325.08</v>
      </c>
      <c r="O100" s="3">
        <f t="shared" si="11"/>
        <v>9059.01</v>
      </c>
      <c r="P100" s="3">
        <f t="shared" si="12"/>
        <v>4876.2</v>
      </c>
      <c r="Q100" s="3">
        <v>2330.11</v>
      </c>
      <c r="R100" s="3">
        <f t="shared" si="13"/>
        <v>1852.7000000000003</v>
      </c>
      <c r="S100" s="5">
        <f t="shared" si="14"/>
        <v>0.20451462135487214</v>
      </c>
      <c r="T100" s="3">
        <v>9919.7099999999991</v>
      </c>
      <c r="U100" s="3">
        <f t="shared" si="15"/>
        <v>-860.69999999999891</v>
      </c>
      <c r="V100" t="s">
        <v>41</v>
      </c>
      <c r="W100" t="s">
        <v>77</v>
      </c>
    </row>
    <row r="101" spans="1:23">
      <c r="A101" t="s">
        <v>160</v>
      </c>
      <c r="B101" s="2">
        <v>45877</v>
      </c>
      <c r="C101">
        <f t="shared" si="8"/>
        <v>2025</v>
      </c>
      <c r="D101" t="str">
        <f t="shared" si="9"/>
        <v>Aug</v>
      </c>
      <c r="E101" t="str">
        <f t="shared" si="10"/>
        <v>Q3</v>
      </c>
      <c r="F101" t="s">
        <v>68</v>
      </c>
      <c r="G101" t="s">
        <v>66</v>
      </c>
      <c r="H101" t="s">
        <v>44</v>
      </c>
      <c r="I101" t="s">
        <v>27</v>
      </c>
      <c r="J101" t="s">
        <v>28</v>
      </c>
      <c r="K101">
        <v>28</v>
      </c>
      <c r="L101" s="3">
        <v>210.1</v>
      </c>
      <c r="M101" s="4">
        <v>0.15</v>
      </c>
      <c r="N101" s="3">
        <v>122.56</v>
      </c>
      <c r="O101" s="3">
        <f t="shared" si="11"/>
        <v>5000.38</v>
      </c>
      <c r="P101" s="3">
        <f t="shared" si="12"/>
        <v>3431.6800000000003</v>
      </c>
      <c r="Q101" s="3">
        <v>1166.83</v>
      </c>
      <c r="R101" s="3">
        <f t="shared" si="13"/>
        <v>401.86999999999989</v>
      </c>
      <c r="S101" s="5">
        <f t="shared" si="14"/>
        <v>8.0367892040204919E-2</v>
      </c>
      <c r="T101" s="3">
        <v>5005.84</v>
      </c>
      <c r="U101" s="3">
        <f t="shared" si="15"/>
        <v>-5.4600000000000364</v>
      </c>
      <c r="V101" t="s">
        <v>61</v>
      </c>
      <c r="W101" t="s">
        <v>30</v>
      </c>
    </row>
    <row r="102" spans="1:23">
      <c r="A102" t="s">
        <v>161</v>
      </c>
      <c r="B102" s="2">
        <v>46016</v>
      </c>
      <c r="C102">
        <f t="shared" si="8"/>
        <v>2025</v>
      </c>
      <c r="D102" t="str">
        <f t="shared" si="9"/>
        <v>Dec</v>
      </c>
      <c r="E102" t="str">
        <f t="shared" si="10"/>
        <v>Q4</v>
      </c>
      <c r="F102" t="s">
        <v>51</v>
      </c>
      <c r="G102" t="s">
        <v>72</v>
      </c>
      <c r="H102" t="s">
        <v>44</v>
      </c>
      <c r="I102" t="s">
        <v>27</v>
      </c>
      <c r="J102" t="s">
        <v>35</v>
      </c>
      <c r="K102">
        <v>12</v>
      </c>
      <c r="L102" s="3">
        <v>692.35</v>
      </c>
      <c r="M102" s="4">
        <v>0.08</v>
      </c>
      <c r="N102" s="3">
        <v>498.46</v>
      </c>
      <c r="O102" s="3">
        <f t="shared" si="11"/>
        <v>7643.5440000000008</v>
      </c>
      <c r="P102" s="3">
        <f t="shared" si="12"/>
        <v>5981.5199999999995</v>
      </c>
      <c r="Q102" s="3">
        <v>1138.06</v>
      </c>
      <c r="R102" s="3">
        <f t="shared" si="13"/>
        <v>523.96400000000131</v>
      </c>
      <c r="S102" s="5">
        <f t="shared" si="14"/>
        <v>6.8549876863402789E-2</v>
      </c>
      <c r="T102" s="3">
        <v>6822.38</v>
      </c>
      <c r="U102" s="3">
        <f t="shared" si="15"/>
        <v>821.16400000000067</v>
      </c>
      <c r="V102" t="s">
        <v>36</v>
      </c>
      <c r="W102" t="s">
        <v>30</v>
      </c>
    </row>
    <row r="103" spans="1:23">
      <c r="A103" t="s">
        <v>162</v>
      </c>
      <c r="B103" s="2">
        <v>45388</v>
      </c>
      <c r="C103">
        <f t="shared" si="8"/>
        <v>2024</v>
      </c>
      <c r="D103" t="str">
        <f t="shared" si="9"/>
        <v>Apr</v>
      </c>
      <c r="E103" t="str">
        <f t="shared" si="10"/>
        <v>Q2</v>
      </c>
      <c r="F103" t="s">
        <v>32</v>
      </c>
      <c r="G103" t="s">
        <v>33</v>
      </c>
      <c r="H103" t="s">
        <v>44</v>
      </c>
      <c r="I103" t="s">
        <v>53</v>
      </c>
      <c r="J103" t="s">
        <v>54</v>
      </c>
      <c r="K103">
        <v>21</v>
      </c>
      <c r="L103" s="3">
        <v>1966.73</v>
      </c>
      <c r="M103" s="4">
        <v>0.1</v>
      </c>
      <c r="N103" s="3">
        <v>660.83</v>
      </c>
      <c r="O103" s="3">
        <f t="shared" si="11"/>
        <v>37171.197</v>
      </c>
      <c r="P103" s="3">
        <f t="shared" si="12"/>
        <v>13877.43</v>
      </c>
      <c r="Q103" s="3">
        <v>2118.6</v>
      </c>
      <c r="R103" s="3">
        <f t="shared" si="13"/>
        <v>21175.167000000001</v>
      </c>
      <c r="S103" s="5">
        <f t="shared" si="14"/>
        <v>0.5696659970352852</v>
      </c>
      <c r="T103" s="3">
        <v>38563.370000000003</v>
      </c>
      <c r="U103" s="3">
        <f t="shared" si="15"/>
        <v>-1392.1730000000025</v>
      </c>
      <c r="V103" t="s">
        <v>41</v>
      </c>
      <c r="W103" t="s">
        <v>30</v>
      </c>
    </row>
    <row r="104" spans="1:23">
      <c r="A104" t="s">
        <v>163</v>
      </c>
      <c r="B104" s="2">
        <v>46017</v>
      </c>
      <c r="C104">
        <f t="shared" si="8"/>
        <v>2025</v>
      </c>
      <c r="D104" t="str">
        <f t="shared" si="9"/>
        <v>Dec</v>
      </c>
      <c r="E104" t="str">
        <f t="shared" si="10"/>
        <v>Q4</v>
      </c>
      <c r="F104" t="s">
        <v>24</v>
      </c>
      <c r="G104" t="s">
        <v>66</v>
      </c>
      <c r="H104" t="s">
        <v>44</v>
      </c>
      <c r="I104" t="s">
        <v>53</v>
      </c>
      <c r="J104" t="s">
        <v>54</v>
      </c>
      <c r="K104">
        <v>29</v>
      </c>
      <c r="L104" s="3">
        <v>2741.27</v>
      </c>
      <c r="M104" s="4">
        <v>0.15</v>
      </c>
      <c r="N104" s="3">
        <v>952.78</v>
      </c>
      <c r="O104" s="3">
        <f t="shared" si="11"/>
        <v>67572.305500000002</v>
      </c>
      <c r="P104" s="3">
        <f t="shared" si="12"/>
        <v>27630.62</v>
      </c>
      <c r="Q104" s="3">
        <v>3354.34</v>
      </c>
      <c r="R104" s="3">
        <f t="shared" si="13"/>
        <v>36587.34550000001</v>
      </c>
      <c r="S104" s="5">
        <f t="shared" si="14"/>
        <v>0.54145474583518549</v>
      </c>
      <c r="T104" s="3">
        <v>60979.19</v>
      </c>
      <c r="U104" s="3">
        <f t="shared" si="15"/>
        <v>6593.1154999999999</v>
      </c>
      <c r="V104" t="s">
        <v>41</v>
      </c>
      <c r="W104" t="s">
        <v>46</v>
      </c>
    </row>
    <row r="105" spans="1:23">
      <c r="A105" t="s">
        <v>164</v>
      </c>
      <c r="B105" s="2">
        <v>45310</v>
      </c>
      <c r="C105">
        <f t="shared" si="8"/>
        <v>2024</v>
      </c>
      <c r="D105" t="str">
        <f t="shared" si="9"/>
        <v>Jan</v>
      </c>
      <c r="E105" t="str">
        <f t="shared" si="10"/>
        <v>Q1</v>
      </c>
      <c r="F105" t="s">
        <v>38</v>
      </c>
      <c r="G105" t="s">
        <v>66</v>
      </c>
      <c r="H105" t="s">
        <v>34</v>
      </c>
      <c r="I105" t="s">
        <v>27</v>
      </c>
      <c r="J105" t="s">
        <v>35</v>
      </c>
      <c r="K105">
        <v>16</v>
      </c>
      <c r="L105" s="3">
        <v>1065.98</v>
      </c>
      <c r="M105" s="4">
        <v>0.03</v>
      </c>
      <c r="N105" s="3">
        <v>768.36</v>
      </c>
      <c r="O105" s="3">
        <f t="shared" si="11"/>
        <v>16544.009600000001</v>
      </c>
      <c r="P105" s="3">
        <f t="shared" si="12"/>
        <v>12293.76</v>
      </c>
      <c r="Q105" s="3">
        <v>562.48</v>
      </c>
      <c r="R105" s="3">
        <f t="shared" si="13"/>
        <v>3687.769600000001</v>
      </c>
      <c r="S105" s="5">
        <f t="shared" si="14"/>
        <v>0.22290664047970576</v>
      </c>
      <c r="T105" s="3">
        <v>15733.19</v>
      </c>
      <c r="U105" s="3">
        <f t="shared" si="15"/>
        <v>810.81960000000072</v>
      </c>
      <c r="V105" t="s">
        <v>29</v>
      </c>
      <c r="W105" t="s">
        <v>46</v>
      </c>
    </row>
    <row r="106" spans="1:23">
      <c r="A106" t="s">
        <v>165</v>
      </c>
      <c r="B106" s="2">
        <v>45844</v>
      </c>
      <c r="C106">
        <f t="shared" si="8"/>
        <v>2025</v>
      </c>
      <c r="D106" t="str">
        <f t="shared" si="9"/>
        <v>Jul</v>
      </c>
      <c r="E106" t="str">
        <f t="shared" si="10"/>
        <v>Q3</v>
      </c>
      <c r="F106" t="s">
        <v>32</v>
      </c>
      <c r="G106" t="s">
        <v>49</v>
      </c>
      <c r="H106" t="s">
        <v>26</v>
      </c>
      <c r="I106" t="s">
        <v>27</v>
      </c>
      <c r="J106" t="s">
        <v>35</v>
      </c>
      <c r="K106">
        <v>19</v>
      </c>
      <c r="L106" s="3">
        <v>550.26</v>
      </c>
      <c r="M106" s="4">
        <v>0.12</v>
      </c>
      <c r="N106" s="3">
        <v>396.01</v>
      </c>
      <c r="O106" s="3">
        <f t="shared" si="11"/>
        <v>9200.3472000000002</v>
      </c>
      <c r="P106" s="3">
        <f t="shared" si="12"/>
        <v>7524.19</v>
      </c>
      <c r="Q106" s="3">
        <v>1767.46</v>
      </c>
      <c r="R106" s="3">
        <f t="shared" si="13"/>
        <v>-91.302799999999479</v>
      </c>
      <c r="S106" s="5">
        <f t="shared" si="14"/>
        <v>-9.923842874103651E-3</v>
      </c>
      <c r="T106" s="3">
        <v>8461.83</v>
      </c>
      <c r="U106" s="3">
        <f t="shared" si="15"/>
        <v>738.51720000000023</v>
      </c>
      <c r="V106" t="s">
        <v>41</v>
      </c>
      <c r="W106" t="s">
        <v>30</v>
      </c>
    </row>
    <row r="107" spans="1:23">
      <c r="A107" t="s">
        <v>166</v>
      </c>
      <c r="B107" s="2">
        <v>45665</v>
      </c>
      <c r="C107">
        <f t="shared" si="8"/>
        <v>2025</v>
      </c>
      <c r="D107" t="str">
        <f t="shared" si="9"/>
        <v>Jan</v>
      </c>
      <c r="E107" t="str">
        <f t="shared" si="10"/>
        <v>Q1</v>
      </c>
      <c r="F107" t="s">
        <v>68</v>
      </c>
      <c r="G107" t="s">
        <v>66</v>
      </c>
      <c r="H107" t="s">
        <v>44</v>
      </c>
      <c r="I107" t="s">
        <v>63</v>
      </c>
      <c r="J107" t="s">
        <v>64</v>
      </c>
      <c r="K107">
        <v>12</v>
      </c>
      <c r="L107" s="3">
        <v>490.31</v>
      </c>
      <c r="M107" s="4">
        <v>0.2</v>
      </c>
      <c r="N107" s="3">
        <v>145.52000000000001</v>
      </c>
      <c r="O107" s="3">
        <f t="shared" si="11"/>
        <v>4706.9760000000006</v>
      </c>
      <c r="P107" s="3">
        <f t="shared" si="12"/>
        <v>1746.2400000000002</v>
      </c>
      <c r="Q107" s="3">
        <v>1668.48</v>
      </c>
      <c r="R107" s="3">
        <f t="shared" si="13"/>
        <v>1292.2560000000003</v>
      </c>
      <c r="S107" s="5">
        <f t="shared" si="14"/>
        <v>0.27454059676531178</v>
      </c>
      <c r="T107" s="3">
        <v>4361.3100000000004</v>
      </c>
      <c r="U107" s="3">
        <f t="shared" si="15"/>
        <v>345.66600000000017</v>
      </c>
      <c r="V107" t="s">
        <v>41</v>
      </c>
      <c r="W107" t="s">
        <v>46</v>
      </c>
    </row>
    <row r="108" spans="1:23">
      <c r="A108" t="s">
        <v>167</v>
      </c>
      <c r="B108" s="2">
        <v>45580</v>
      </c>
      <c r="C108">
        <f t="shared" si="8"/>
        <v>2024</v>
      </c>
      <c r="D108" t="str">
        <f t="shared" si="9"/>
        <v>Oct</v>
      </c>
      <c r="E108" t="str">
        <f t="shared" si="10"/>
        <v>Q4</v>
      </c>
      <c r="F108" t="s">
        <v>51</v>
      </c>
      <c r="G108" t="s">
        <v>52</v>
      </c>
      <c r="H108" t="s">
        <v>44</v>
      </c>
      <c r="I108" t="s">
        <v>27</v>
      </c>
      <c r="J108" t="s">
        <v>28</v>
      </c>
      <c r="K108">
        <v>7</v>
      </c>
      <c r="L108" s="3">
        <v>280.25</v>
      </c>
      <c r="M108" s="4">
        <v>0.15</v>
      </c>
      <c r="N108" s="3">
        <v>153.81</v>
      </c>
      <c r="O108" s="3">
        <f t="shared" si="11"/>
        <v>1667.4875</v>
      </c>
      <c r="P108" s="3">
        <f t="shared" si="12"/>
        <v>1076.67</v>
      </c>
      <c r="Q108" s="3">
        <v>976.98</v>
      </c>
      <c r="R108" s="3">
        <f t="shared" si="13"/>
        <v>-386.16250000000014</v>
      </c>
      <c r="S108" s="5">
        <f t="shared" si="14"/>
        <v>-0.2315834451532621</v>
      </c>
      <c r="T108" s="3">
        <v>1615.95</v>
      </c>
      <c r="U108" s="3">
        <f t="shared" si="15"/>
        <v>51.537499999999909</v>
      </c>
      <c r="V108" t="s">
        <v>29</v>
      </c>
      <c r="W108" t="s">
        <v>80</v>
      </c>
    </row>
    <row r="109" spans="1:23">
      <c r="A109" t="s">
        <v>168</v>
      </c>
      <c r="B109" s="2">
        <v>45820</v>
      </c>
      <c r="C109">
        <f t="shared" si="8"/>
        <v>2025</v>
      </c>
      <c r="D109" t="str">
        <f t="shared" si="9"/>
        <v>Jun</v>
      </c>
      <c r="E109" t="str">
        <f t="shared" si="10"/>
        <v>Q2</v>
      </c>
      <c r="F109" t="s">
        <v>24</v>
      </c>
      <c r="G109" t="s">
        <v>66</v>
      </c>
      <c r="H109" t="s">
        <v>34</v>
      </c>
      <c r="I109" t="s">
        <v>27</v>
      </c>
      <c r="J109" t="s">
        <v>35</v>
      </c>
      <c r="K109">
        <v>17</v>
      </c>
      <c r="L109" s="3">
        <v>742.06</v>
      </c>
      <c r="M109" s="4">
        <v>0.03</v>
      </c>
      <c r="N109" s="3">
        <v>513.33000000000004</v>
      </c>
      <c r="O109" s="3">
        <f t="shared" si="11"/>
        <v>12236.569399999998</v>
      </c>
      <c r="P109" s="3">
        <f t="shared" si="12"/>
        <v>8726.61</v>
      </c>
      <c r="Q109" s="3">
        <v>1070.01</v>
      </c>
      <c r="R109" s="3">
        <f t="shared" si="13"/>
        <v>2439.9493999999977</v>
      </c>
      <c r="S109" s="5">
        <f t="shared" si="14"/>
        <v>0.1993981581144792</v>
      </c>
      <c r="T109" s="3">
        <v>11420.26</v>
      </c>
      <c r="U109" s="3">
        <f t="shared" si="15"/>
        <v>816.30939999999828</v>
      </c>
      <c r="V109" t="s">
        <v>41</v>
      </c>
      <c r="W109" t="s">
        <v>77</v>
      </c>
    </row>
    <row r="110" spans="1:23">
      <c r="A110" t="s">
        <v>169</v>
      </c>
      <c r="B110" s="2">
        <v>46244</v>
      </c>
      <c r="C110">
        <f t="shared" si="8"/>
        <v>2026</v>
      </c>
      <c r="D110" t="str">
        <f t="shared" si="9"/>
        <v>Aug</v>
      </c>
      <c r="E110" t="str">
        <f t="shared" si="10"/>
        <v>Q3</v>
      </c>
      <c r="F110" t="s">
        <v>24</v>
      </c>
      <c r="G110" t="s">
        <v>66</v>
      </c>
      <c r="H110" t="s">
        <v>34</v>
      </c>
      <c r="I110" t="s">
        <v>53</v>
      </c>
      <c r="J110" t="s">
        <v>54</v>
      </c>
      <c r="K110">
        <v>3</v>
      </c>
      <c r="L110" s="3">
        <v>2088.1799999999998</v>
      </c>
      <c r="M110" s="4">
        <v>0.05</v>
      </c>
      <c r="N110" s="3">
        <v>661.9</v>
      </c>
      <c r="O110" s="3">
        <f t="shared" si="11"/>
        <v>5951.3129999999992</v>
      </c>
      <c r="P110" s="3">
        <f t="shared" si="12"/>
        <v>1985.6999999999998</v>
      </c>
      <c r="Q110" s="3">
        <v>2677.94</v>
      </c>
      <c r="R110" s="3">
        <f t="shared" si="13"/>
        <v>1287.6729999999993</v>
      </c>
      <c r="S110" s="5">
        <f t="shared" si="14"/>
        <v>0.21636788386025058</v>
      </c>
      <c r="T110" s="3">
        <v>6435.76</v>
      </c>
      <c r="U110" s="3">
        <f t="shared" si="15"/>
        <v>-484.44700000000103</v>
      </c>
      <c r="V110" t="s">
        <v>36</v>
      </c>
      <c r="W110" t="s">
        <v>80</v>
      </c>
    </row>
    <row r="111" spans="1:23">
      <c r="A111" t="s">
        <v>170</v>
      </c>
      <c r="B111" s="2">
        <v>45432</v>
      </c>
      <c r="C111">
        <f t="shared" si="8"/>
        <v>2024</v>
      </c>
      <c r="D111" t="str">
        <f t="shared" si="9"/>
        <v>May</v>
      </c>
      <c r="E111" t="str">
        <f t="shared" si="10"/>
        <v>Q2</v>
      </c>
      <c r="F111" t="s">
        <v>24</v>
      </c>
      <c r="G111" t="s">
        <v>66</v>
      </c>
      <c r="H111" t="s">
        <v>60</v>
      </c>
      <c r="I111" t="s">
        <v>63</v>
      </c>
      <c r="J111" t="s">
        <v>64</v>
      </c>
      <c r="K111">
        <v>72</v>
      </c>
      <c r="L111" s="3">
        <v>591.48</v>
      </c>
      <c r="M111" s="4">
        <v>0.08</v>
      </c>
      <c r="N111" s="3">
        <v>155.78</v>
      </c>
      <c r="O111" s="3">
        <f t="shared" si="11"/>
        <v>39179.635199999997</v>
      </c>
      <c r="P111" s="3">
        <f t="shared" si="12"/>
        <v>11216.16</v>
      </c>
      <c r="Q111" s="3">
        <v>1255.07</v>
      </c>
      <c r="R111" s="3">
        <f t="shared" si="13"/>
        <v>26708.405199999997</v>
      </c>
      <c r="S111" s="5">
        <f t="shared" si="14"/>
        <v>0.68169101278411082</v>
      </c>
      <c r="T111" s="3">
        <v>36884.559999999998</v>
      </c>
      <c r="U111" s="3">
        <f t="shared" si="15"/>
        <v>2295.0751999999993</v>
      </c>
      <c r="V111" t="s">
        <v>61</v>
      </c>
      <c r="W111" t="s">
        <v>46</v>
      </c>
    </row>
    <row r="112" spans="1:23">
      <c r="A112" t="s">
        <v>171</v>
      </c>
      <c r="B112" s="2">
        <v>46036</v>
      </c>
      <c r="C112">
        <f t="shared" si="8"/>
        <v>2026</v>
      </c>
      <c r="D112" t="str">
        <f t="shared" si="9"/>
        <v>Jan</v>
      </c>
      <c r="E112" t="str">
        <f t="shared" si="10"/>
        <v>Q1</v>
      </c>
      <c r="F112" t="s">
        <v>32</v>
      </c>
      <c r="G112" t="s">
        <v>33</v>
      </c>
      <c r="H112" t="s">
        <v>44</v>
      </c>
      <c r="I112" t="s">
        <v>53</v>
      </c>
      <c r="J112" t="s">
        <v>54</v>
      </c>
      <c r="K112">
        <v>4</v>
      </c>
      <c r="L112" s="3">
        <v>1892.65</v>
      </c>
      <c r="M112" s="4">
        <v>0.05</v>
      </c>
      <c r="N112" s="3">
        <v>646.53</v>
      </c>
      <c r="O112" s="3">
        <f t="shared" si="11"/>
        <v>7192.07</v>
      </c>
      <c r="P112" s="3">
        <f t="shared" si="12"/>
        <v>2586.12</v>
      </c>
      <c r="Q112" s="3">
        <v>2760.01</v>
      </c>
      <c r="R112" s="3">
        <f t="shared" si="13"/>
        <v>1845.9399999999996</v>
      </c>
      <c r="S112" s="5">
        <f t="shared" si="14"/>
        <v>0.25666324159803777</v>
      </c>
      <c r="T112" s="3">
        <v>6437.43</v>
      </c>
      <c r="U112" s="3">
        <f t="shared" si="15"/>
        <v>754.63999999999942</v>
      </c>
      <c r="V112" t="s">
        <v>41</v>
      </c>
      <c r="W112" t="s">
        <v>46</v>
      </c>
    </row>
    <row r="113" spans="1:23">
      <c r="A113" t="s">
        <v>172</v>
      </c>
      <c r="B113" s="2">
        <v>45308</v>
      </c>
      <c r="C113">
        <f t="shared" si="8"/>
        <v>2024</v>
      </c>
      <c r="D113" t="str">
        <f t="shared" si="9"/>
        <v>Jan</v>
      </c>
      <c r="E113" t="str">
        <f t="shared" si="10"/>
        <v>Q1</v>
      </c>
      <c r="F113" t="s">
        <v>32</v>
      </c>
      <c r="G113" t="s">
        <v>33</v>
      </c>
      <c r="H113" t="s">
        <v>34</v>
      </c>
      <c r="I113" t="s">
        <v>27</v>
      </c>
      <c r="J113" t="s">
        <v>35</v>
      </c>
      <c r="K113">
        <v>12</v>
      </c>
      <c r="L113" s="3">
        <v>729.01</v>
      </c>
      <c r="M113" s="4">
        <v>0.05</v>
      </c>
      <c r="N113" s="3">
        <v>490.76</v>
      </c>
      <c r="O113" s="3">
        <f t="shared" si="11"/>
        <v>8310.7139999999981</v>
      </c>
      <c r="P113" s="3">
        <f t="shared" si="12"/>
        <v>5889.12</v>
      </c>
      <c r="Q113" s="3">
        <v>889.15</v>
      </c>
      <c r="R113" s="3">
        <f t="shared" si="13"/>
        <v>1532.4439999999981</v>
      </c>
      <c r="S113" s="5">
        <f t="shared" si="14"/>
        <v>0.1843937837350676</v>
      </c>
      <c r="T113" s="3">
        <v>7484.19</v>
      </c>
      <c r="U113" s="3">
        <f t="shared" si="15"/>
        <v>826.52399999999852</v>
      </c>
      <c r="V113" t="s">
        <v>36</v>
      </c>
      <c r="W113" t="s">
        <v>30</v>
      </c>
    </row>
    <row r="114" spans="1:23">
      <c r="A114" t="s">
        <v>173</v>
      </c>
      <c r="B114" s="2">
        <v>45830</v>
      </c>
      <c r="C114">
        <f t="shared" si="8"/>
        <v>2025</v>
      </c>
      <c r="D114" t="str">
        <f t="shared" si="9"/>
        <v>Jun</v>
      </c>
      <c r="E114" t="str">
        <f t="shared" si="10"/>
        <v>Q2</v>
      </c>
      <c r="F114" t="s">
        <v>32</v>
      </c>
      <c r="G114" t="s">
        <v>33</v>
      </c>
      <c r="H114" t="s">
        <v>26</v>
      </c>
      <c r="I114" t="s">
        <v>39</v>
      </c>
      <c r="J114" t="s">
        <v>40</v>
      </c>
      <c r="K114">
        <v>10</v>
      </c>
      <c r="L114" s="3">
        <v>1111.33</v>
      </c>
      <c r="M114" s="4">
        <v>0.1</v>
      </c>
      <c r="N114" s="3">
        <v>506.04</v>
      </c>
      <c r="O114" s="3">
        <f t="shared" si="11"/>
        <v>10001.969999999999</v>
      </c>
      <c r="P114" s="3">
        <f t="shared" si="12"/>
        <v>5060.4000000000005</v>
      </c>
      <c r="Q114" s="3">
        <v>2134.23</v>
      </c>
      <c r="R114" s="3">
        <f t="shared" si="13"/>
        <v>2807.3399999999988</v>
      </c>
      <c r="S114" s="5">
        <f t="shared" si="14"/>
        <v>0.2806787062948598</v>
      </c>
      <c r="T114" s="3">
        <v>8840.7199999999993</v>
      </c>
      <c r="U114" s="3">
        <f t="shared" si="15"/>
        <v>1161.25</v>
      </c>
      <c r="V114" t="s">
        <v>29</v>
      </c>
      <c r="W114" t="s">
        <v>46</v>
      </c>
    </row>
    <row r="115" spans="1:23">
      <c r="A115" t="s">
        <v>174</v>
      </c>
      <c r="B115" s="2">
        <v>46042</v>
      </c>
      <c r="C115">
        <f t="shared" si="8"/>
        <v>2026</v>
      </c>
      <c r="D115" t="str">
        <f t="shared" si="9"/>
        <v>Jan</v>
      </c>
      <c r="E115" t="str">
        <f t="shared" si="10"/>
        <v>Q1</v>
      </c>
      <c r="F115" t="s">
        <v>24</v>
      </c>
      <c r="G115" t="s">
        <v>66</v>
      </c>
      <c r="H115" t="s">
        <v>34</v>
      </c>
      <c r="I115" t="s">
        <v>53</v>
      </c>
      <c r="J115" t="s">
        <v>130</v>
      </c>
      <c r="K115">
        <v>6</v>
      </c>
      <c r="L115" s="3">
        <v>2445.67</v>
      </c>
      <c r="M115" s="4">
        <v>0.12</v>
      </c>
      <c r="N115" s="3">
        <v>944.95</v>
      </c>
      <c r="O115" s="3">
        <f t="shared" si="11"/>
        <v>12913.1376</v>
      </c>
      <c r="P115" s="3">
        <f t="shared" si="12"/>
        <v>5669.7000000000007</v>
      </c>
      <c r="Q115" s="3">
        <v>2758.93</v>
      </c>
      <c r="R115" s="3">
        <f t="shared" si="13"/>
        <v>4484.507599999999</v>
      </c>
      <c r="S115" s="5">
        <f t="shared" si="14"/>
        <v>0.34728256903264154</v>
      </c>
      <c r="T115" s="3">
        <v>12846.6</v>
      </c>
      <c r="U115" s="3">
        <f t="shared" si="15"/>
        <v>66.537599999999657</v>
      </c>
      <c r="V115" t="s">
        <v>61</v>
      </c>
      <c r="W115" t="s">
        <v>80</v>
      </c>
    </row>
    <row r="116" spans="1:23">
      <c r="A116" t="s">
        <v>175</v>
      </c>
      <c r="B116" s="2">
        <v>45356</v>
      </c>
      <c r="C116">
        <f t="shared" si="8"/>
        <v>2024</v>
      </c>
      <c r="D116" t="str">
        <f t="shared" si="9"/>
        <v>Mar</v>
      </c>
      <c r="E116" t="str">
        <f t="shared" si="10"/>
        <v>Q1</v>
      </c>
      <c r="F116" t="s">
        <v>51</v>
      </c>
      <c r="G116" t="s">
        <v>88</v>
      </c>
      <c r="H116" t="s">
        <v>34</v>
      </c>
      <c r="I116" t="s">
        <v>39</v>
      </c>
      <c r="J116" t="s">
        <v>45</v>
      </c>
      <c r="K116">
        <v>11</v>
      </c>
      <c r="L116" s="3">
        <v>1420.05</v>
      </c>
      <c r="M116" s="4">
        <v>0.15</v>
      </c>
      <c r="N116" s="3">
        <v>654.42999999999995</v>
      </c>
      <c r="O116" s="3">
        <f t="shared" si="11"/>
        <v>13277.467499999999</v>
      </c>
      <c r="P116" s="3">
        <f t="shared" si="12"/>
        <v>7198.73</v>
      </c>
      <c r="Q116" s="3">
        <v>2079.2800000000002</v>
      </c>
      <c r="R116" s="3">
        <f t="shared" si="13"/>
        <v>3999.4574999999991</v>
      </c>
      <c r="S116" s="5">
        <f t="shared" si="14"/>
        <v>0.30122141138737485</v>
      </c>
      <c r="T116" s="3">
        <v>13414.59</v>
      </c>
      <c r="U116" s="3">
        <f t="shared" si="15"/>
        <v>-137.12250000000131</v>
      </c>
      <c r="V116" t="s">
        <v>36</v>
      </c>
      <c r="W116" t="s">
        <v>30</v>
      </c>
    </row>
    <row r="117" spans="1:23">
      <c r="A117" t="s">
        <v>176</v>
      </c>
      <c r="B117" s="2">
        <v>45954</v>
      </c>
      <c r="C117">
        <f t="shared" si="8"/>
        <v>2025</v>
      </c>
      <c r="D117" t="str">
        <f t="shared" si="9"/>
        <v>Oct</v>
      </c>
      <c r="E117" t="str">
        <f t="shared" si="10"/>
        <v>Q4</v>
      </c>
      <c r="F117" t="s">
        <v>68</v>
      </c>
      <c r="G117" t="s">
        <v>66</v>
      </c>
      <c r="H117" t="s">
        <v>34</v>
      </c>
      <c r="I117" t="s">
        <v>39</v>
      </c>
      <c r="J117" t="s">
        <v>57</v>
      </c>
      <c r="K117">
        <v>4</v>
      </c>
      <c r="L117" s="3">
        <v>499.15</v>
      </c>
      <c r="M117" s="4">
        <v>0.12</v>
      </c>
      <c r="N117" s="3">
        <v>243.72</v>
      </c>
      <c r="O117" s="3">
        <f t="shared" si="11"/>
        <v>1757.008</v>
      </c>
      <c r="P117" s="3">
        <f t="shared" si="12"/>
        <v>974.88</v>
      </c>
      <c r="Q117" s="3">
        <v>1363.53</v>
      </c>
      <c r="R117" s="3">
        <f t="shared" si="13"/>
        <v>-581.40199999999993</v>
      </c>
      <c r="S117" s="5">
        <f t="shared" si="14"/>
        <v>-0.3309045832460637</v>
      </c>
      <c r="T117" s="3">
        <v>1731.6</v>
      </c>
      <c r="U117" s="3">
        <f t="shared" si="15"/>
        <v>25.408000000000129</v>
      </c>
      <c r="V117" t="s">
        <v>41</v>
      </c>
      <c r="W117" t="s">
        <v>46</v>
      </c>
    </row>
    <row r="118" spans="1:23">
      <c r="A118" t="s">
        <v>177</v>
      </c>
      <c r="B118" s="2">
        <v>45483</v>
      </c>
      <c r="C118">
        <f t="shared" si="8"/>
        <v>2024</v>
      </c>
      <c r="D118" t="str">
        <f t="shared" si="9"/>
        <v>Jul</v>
      </c>
      <c r="E118" t="str">
        <f t="shared" si="10"/>
        <v>Q3</v>
      </c>
      <c r="F118" t="s">
        <v>51</v>
      </c>
      <c r="G118" t="s">
        <v>52</v>
      </c>
      <c r="H118" t="s">
        <v>44</v>
      </c>
      <c r="I118" t="s">
        <v>53</v>
      </c>
      <c r="J118" t="s">
        <v>54</v>
      </c>
      <c r="K118">
        <v>5</v>
      </c>
      <c r="L118" s="3">
        <v>2872.29</v>
      </c>
      <c r="M118" s="4">
        <v>0.08</v>
      </c>
      <c r="N118" s="3">
        <v>973.74</v>
      </c>
      <c r="O118" s="3">
        <f t="shared" si="11"/>
        <v>13212.534000000001</v>
      </c>
      <c r="P118" s="3">
        <f t="shared" si="12"/>
        <v>4868.7</v>
      </c>
      <c r="Q118" s="3">
        <v>1852.3</v>
      </c>
      <c r="R118" s="3">
        <f t="shared" si="13"/>
        <v>6491.5340000000024</v>
      </c>
      <c r="S118" s="5">
        <f t="shared" si="14"/>
        <v>0.49131635157949277</v>
      </c>
      <c r="T118" s="3">
        <v>12558.57</v>
      </c>
      <c r="U118" s="3">
        <f t="shared" si="15"/>
        <v>653.96400000000176</v>
      </c>
      <c r="V118" t="s">
        <v>29</v>
      </c>
      <c r="W118" t="s">
        <v>30</v>
      </c>
    </row>
    <row r="119" spans="1:23">
      <c r="A119" t="s">
        <v>178</v>
      </c>
      <c r="B119" s="2">
        <v>45968</v>
      </c>
      <c r="C119">
        <f t="shared" si="8"/>
        <v>2025</v>
      </c>
      <c r="D119" t="str">
        <f t="shared" si="9"/>
        <v>Nov</v>
      </c>
      <c r="E119" t="str">
        <f t="shared" si="10"/>
        <v>Q4</v>
      </c>
      <c r="F119" t="s">
        <v>38</v>
      </c>
      <c r="G119" t="s">
        <v>66</v>
      </c>
      <c r="H119" t="s">
        <v>44</v>
      </c>
      <c r="I119" t="s">
        <v>63</v>
      </c>
      <c r="J119" t="s">
        <v>64</v>
      </c>
      <c r="K119">
        <v>14</v>
      </c>
      <c r="L119" s="3">
        <v>560.39</v>
      </c>
      <c r="M119" s="4">
        <v>0.08</v>
      </c>
      <c r="N119" s="3">
        <v>165.21</v>
      </c>
      <c r="O119" s="3">
        <f t="shared" si="11"/>
        <v>7217.8232000000007</v>
      </c>
      <c r="P119" s="3">
        <f t="shared" si="12"/>
        <v>2312.94</v>
      </c>
      <c r="Q119" s="3">
        <v>1676.31</v>
      </c>
      <c r="R119" s="3">
        <f t="shared" si="13"/>
        <v>3228.5732000000003</v>
      </c>
      <c r="S119" s="5">
        <f t="shared" si="14"/>
        <v>0.44730566412322209</v>
      </c>
      <c r="T119" s="3">
        <v>7416.78</v>
      </c>
      <c r="U119" s="3">
        <f t="shared" si="15"/>
        <v>-198.95679999999902</v>
      </c>
      <c r="V119" t="s">
        <v>41</v>
      </c>
      <c r="W119" t="s">
        <v>30</v>
      </c>
    </row>
    <row r="120" spans="1:23">
      <c r="A120" t="s">
        <v>179</v>
      </c>
      <c r="B120" s="2">
        <v>46295</v>
      </c>
      <c r="C120">
        <f t="shared" si="8"/>
        <v>2026</v>
      </c>
      <c r="D120" t="str">
        <f t="shared" si="9"/>
        <v>Sep</v>
      </c>
      <c r="E120" t="str">
        <f t="shared" si="10"/>
        <v>Q3</v>
      </c>
      <c r="F120" t="s">
        <v>24</v>
      </c>
      <c r="G120" t="s">
        <v>25</v>
      </c>
      <c r="H120" t="s">
        <v>26</v>
      </c>
      <c r="I120" t="s">
        <v>63</v>
      </c>
      <c r="J120" t="s">
        <v>73</v>
      </c>
      <c r="K120">
        <v>55</v>
      </c>
      <c r="L120" s="3">
        <v>228.27</v>
      </c>
      <c r="M120" s="4">
        <v>0.1</v>
      </c>
      <c r="N120" s="3">
        <v>63.18</v>
      </c>
      <c r="O120" s="3">
        <f t="shared" si="11"/>
        <v>11299.365</v>
      </c>
      <c r="P120" s="3">
        <f t="shared" si="12"/>
        <v>3474.9</v>
      </c>
      <c r="Q120" s="3">
        <v>1261.17</v>
      </c>
      <c r="R120" s="3">
        <f t="shared" si="13"/>
        <v>6563.2950000000001</v>
      </c>
      <c r="S120" s="5">
        <f t="shared" si="14"/>
        <v>0.58085520735014762</v>
      </c>
      <c r="T120" s="3">
        <v>11591.09</v>
      </c>
      <c r="U120" s="3">
        <f t="shared" si="15"/>
        <v>-291.72500000000036</v>
      </c>
      <c r="V120" t="s">
        <v>41</v>
      </c>
      <c r="W120" t="s">
        <v>30</v>
      </c>
    </row>
    <row r="121" spans="1:23">
      <c r="A121" t="s">
        <v>180</v>
      </c>
      <c r="B121" s="2">
        <v>45360</v>
      </c>
      <c r="C121">
        <f t="shared" si="8"/>
        <v>2024</v>
      </c>
      <c r="D121" t="str">
        <f t="shared" si="9"/>
        <v>Mar</v>
      </c>
      <c r="E121" t="str">
        <f t="shared" si="10"/>
        <v>Q1</v>
      </c>
      <c r="F121" t="s">
        <v>68</v>
      </c>
      <c r="G121" t="s">
        <v>66</v>
      </c>
      <c r="H121" t="s">
        <v>34</v>
      </c>
      <c r="I121" t="s">
        <v>39</v>
      </c>
      <c r="J121" t="s">
        <v>57</v>
      </c>
      <c r="K121">
        <v>15</v>
      </c>
      <c r="L121" s="3">
        <v>392.06</v>
      </c>
      <c r="M121" s="4">
        <v>0.15</v>
      </c>
      <c r="N121" s="3">
        <v>185.3</v>
      </c>
      <c r="O121" s="3">
        <f t="shared" si="11"/>
        <v>4998.7649999999994</v>
      </c>
      <c r="P121" s="3">
        <f t="shared" si="12"/>
        <v>2779.5</v>
      </c>
      <c r="Q121" s="3">
        <v>1804.65</v>
      </c>
      <c r="R121" s="3">
        <f t="shared" si="13"/>
        <v>414.61499999999933</v>
      </c>
      <c r="S121" s="5">
        <f t="shared" si="14"/>
        <v>8.2943487041299072E-2</v>
      </c>
      <c r="T121" s="3">
        <v>5087.45</v>
      </c>
      <c r="U121" s="3">
        <f t="shared" si="15"/>
        <v>-88.6850000000004</v>
      </c>
      <c r="V121" t="s">
        <v>36</v>
      </c>
      <c r="W121" t="s">
        <v>46</v>
      </c>
    </row>
    <row r="122" spans="1:23">
      <c r="A122" t="s">
        <v>181</v>
      </c>
      <c r="B122" s="2">
        <v>45957</v>
      </c>
      <c r="C122">
        <f t="shared" si="8"/>
        <v>2025</v>
      </c>
      <c r="D122" t="str">
        <f t="shared" si="9"/>
        <v>Oct</v>
      </c>
      <c r="E122" t="str">
        <f t="shared" si="10"/>
        <v>Q4</v>
      </c>
      <c r="F122" t="s">
        <v>38</v>
      </c>
      <c r="G122" t="s">
        <v>25</v>
      </c>
      <c r="H122" t="s">
        <v>60</v>
      </c>
      <c r="I122" t="s">
        <v>39</v>
      </c>
      <c r="J122" t="s">
        <v>57</v>
      </c>
      <c r="K122">
        <v>78</v>
      </c>
      <c r="L122" s="3">
        <v>411.63</v>
      </c>
      <c r="M122" s="4">
        <v>0.08</v>
      </c>
      <c r="N122" s="3">
        <v>204.02</v>
      </c>
      <c r="O122" s="3">
        <f t="shared" si="11"/>
        <v>29538.568800000001</v>
      </c>
      <c r="P122" s="3">
        <f t="shared" si="12"/>
        <v>15913.560000000001</v>
      </c>
      <c r="Q122" s="3">
        <v>2311.41</v>
      </c>
      <c r="R122" s="3">
        <f t="shared" si="13"/>
        <v>11313.5988</v>
      </c>
      <c r="S122" s="5">
        <f t="shared" si="14"/>
        <v>0.38301106856605727</v>
      </c>
      <c r="T122" s="3">
        <v>27839.200000000001</v>
      </c>
      <c r="U122" s="3">
        <f t="shared" si="15"/>
        <v>1699.3688000000002</v>
      </c>
      <c r="V122" t="s">
        <v>41</v>
      </c>
      <c r="W122" t="s">
        <v>30</v>
      </c>
    </row>
    <row r="123" spans="1:23">
      <c r="A123" t="s">
        <v>182</v>
      </c>
      <c r="B123" s="2">
        <v>45918</v>
      </c>
      <c r="C123">
        <f t="shared" si="8"/>
        <v>2025</v>
      </c>
      <c r="D123" t="str">
        <f t="shared" si="9"/>
        <v>Sep</v>
      </c>
      <c r="E123" t="str">
        <f t="shared" si="10"/>
        <v>Q3</v>
      </c>
      <c r="F123" t="s">
        <v>38</v>
      </c>
      <c r="G123" t="s">
        <v>66</v>
      </c>
      <c r="H123" t="s">
        <v>34</v>
      </c>
      <c r="I123" t="s">
        <v>27</v>
      </c>
      <c r="J123" t="s">
        <v>28</v>
      </c>
      <c r="K123">
        <v>15</v>
      </c>
      <c r="L123" s="3">
        <v>210.41</v>
      </c>
      <c r="M123" s="4">
        <v>0.2</v>
      </c>
      <c r="N123" s="3">
        <v>129.75</v>
      </c>
      <c r="O123" s="3">
        <f t="shared" si="11"/>
        <v>2524.92</v>
      </c>
      <c r="P123" s="3">
        <f t="shared" si="12"/>
        <v>1946.25</v>
      </c>
      <c r="Q123" s="3">
        <v>1083.57</v>
      </c>
      <c r="R123" s="3">
        <f t="shared" si="13"/>
        <v>-504.89999999999986</v>
      </c>
      <c r="S123" s="5">
        <f t="shared" si="14"/>
        <v>-0.19996673161921955</v>
      </c>
      <c r="T123" s="3">
        <v>2819.77</v>
      </c>
      <c r="U123" s="3">
        <f t="shared" si="15"/>
        <v>-294.84999999999991</v>
      </c>
      <c r="V123" t="s">
        <v>36</v>
      </c>
      <c r="W123" t="s">
        <v>80</v>
      </c>
    </row>
    <row r="124" spans="1:23">
      <c r="A124" t="s">
        <v>183</v>
      </c>
      <c r="B124" s="2">
        <v>45855</v>
      </c>
      <c r="C124">
        <f t="shared" si="8"/>
        <v>2025</v>
      </c>
      <c r="D124" t="str">
        <f t="shared" si="9"/>
        <v>Jul</v>
      </c>
      <c r="E124" t="str">
        <f t="shared" si="10"/>
        <v>Q3</v>
      </c>
      <c r="F124" t="s">
        <v>32</v>
      </c>
      <c r="G124" t="s">
        <v>43</v>
      </c>
      <c r="H124" t="s">
        <v>60</v>
      </c>
      <c r="I124" t="s">
        <v>27</v>
      </c>
      <c r="J124" t="s">
        <v>28</v>
      </c>
      <c r="K124">
        <v>77</v>
      </c>
      <c r="L124" s="3">
        <v>278.74</v>
      </c>
      <c r="M124" s="4">
        <v>0.05</v>
      </c>
      <c r="N124" s="3">
        <v>175.36</v>
      </c>
      <c r="O124" s="3">
        <f t="shared" si="11"/>
        <v>20389.830999999998</v>
      </c>
      <c r="P124" s="3">
        <f t="shared" si="12"/>
        <v>13502.720000000001</v>
      </c>
      <c r="Q124" s="3">
        <v>1877.34</v>
      </c>
      <c r="R124" s="3">
        <f t="shared" si="13"/>
        <v>5009.770999999997</v>
      </c>
      <c r="S124" s="5">
        <f t="shared" si="14"/>
        <v>0.24569948618014525</v>
      </c>
      <c r="T124" s="3">
        <v>19101.53</v>
      </c>
      <c r="U124" s="3">
        <f t="shared" si="15"/>
        <v>1288.3009999999995</v>
      </c>
      <c r="V124" t="s">
        <v>41</v>
      </c>
      <c r="W124" t="s">
        <v>30</v>
      </c>
    </row>
    <row r="125" spans="1:23">
      <c r="A125" t="s">
        <v>184</v>
      </c>
      <c r="B125" s="2">
        <v>45859</v>
      </c>
      <c r="C125">
        <f t="shared" si="8"/>
        <v>2025</v>
      </c>
      <c r="D125" t="str">
        <f t="shared" si="9"/>
        <v>Jul</v>
      </c>
      <c r="E125" t="str">
        <f t="shared" si="10"/>
        <v>Q3</v>
      </c>
      <c r="F125" t="s">
        <v>32</v>
      </c>
      <c r="G125" t="s">
        <v>43</v>
      </c>
      <c r="H125" t="s">
        <v>44</v>
      </c>
      <c r="I125" t="s">
        <v>27</v>
      </c>
      <c r="J125" t="s">
        <v>28</v>
      </c>
      <c r="K125">
        <v>15</v>
      </c>
      <c r="L125" s="3">
        <v>133.15</v>
      </c>
      <c r="M125" s="4">
        <v>0.2</v>
      </c>
      <c r="N125" s="3">
        <v>81.239999999999995</v>
      </c>
      <c r="O125" s="3">
        <f t="shared" si="11"/>
        <v>1597.8000000000002</v>
      </c>
      <c r="P125" s="3">
        <f t="shared" si="12"/>
        <v>1218.5999999999999</v>
      </c>
      <c r="Q125" s="3">
        <v>1013.62</v>
      </c>
      <c r="R125" s="3">
        <f t="shared" si="13"/>
        <v>-634.41999999999973</v>
      </c>
      <c r="S125" s="5">
        <f t="shared" si="14"/>
        <v>-0.39705845537614198</v>
      </c>
      <c r="T125" s="3">
        <v>1701.02</v>
      </c>
      <c r="U125" s="3">
        <f t="shared" si="15"/>
        <v>-103.2199999999998</v>
      </c>
      <c r="V125" t="s">
        <v>29</v>
      </c>
      <c r="W125" t="s">
        <v>30</v>
      </c>
    </row>
    <row r="126" spans="1:23">
      <c r="A126" t="s">
        <v>185</v>
      </c>
      <c r="B126" s="2">
        <v>45616</v>
      </c>
      <c r="C126">
        <f t="shared" si="8"/>
        <v>2024</v>
      </c>
      <c r="D126" t="str">
        <f t="shared" si="9"/>
        <v>Nov</v>
      </c>
      <c r="E126" t="str">
        <f t="shared" si="10"/>
        <v>Q4</v>
      </c>
      <c r="F126" t="s">
        <v>24</v>
      </c>
      <c r="G126" t="s">
        <v>66</v>
      </c>
      <c r="H126" t="s">
        <v>44</v>
      </c>
      <c r="I126" t="s">
        <v>53</v>
      </c>
      <c r="J126" t="s">
        <v>54</v>
      </c>
      <c r="K126">
        <v>27</v>
      </c>
      <c r="L126" s="3">
        <v>3219.31</v>
      </c>
      <c r="M126" s="4">
        <v>0.1</v>
      </c>
      <c r="N126" s="3">
        <v>1041.03</v>
      </c>
      <c r="O126" s="3">
        <f t="shared" si="11"/>
        <v>78229.232999999993</v>
      </c>
      <c r="P126" s="3">
        <f t="shared" si="12"/>
        <v>28107.809999999998</v>
      </c>
      <c r="Q126" s="3">
        <v>3057.49</v>
      </c>
      <c r="R126" s="3">
        <f t="shared" si="13"/>
        <v>47063.932999999997</v>
      </c>
      <c r="S126" s="5">
        <f t="shared" si="14"/>
        <v>0.60161567735171328</v>
      </c>
      <c r="T126" s="3">
        <v>71264.320000000007</v>
      </c>
      <c r="U126" s="3">
        <f t="shared" si="15"/>
        <v>6964.9129999999859</v>
      </c>
      <c r="V126" t="s">
        <v>29</v>
      </c>
      <c r="W126" t="s">
        <v>80</v>
      </c>
    </row>
    <row r="127" spans="1:23">
      <c r="A127" t="s">
        <v>186</v>
      </c>
      <c r="B127" s="2">
        <v>45822</v>
      </c>
      <c r="C127">
        <f t="shared" si="8"/>
        <v>2025</v>
      </c>
      <c r="D127" t="str">
        <f t="shared" si="9"/>
        <v>Jun</v>
      </c>
      <c r="E127" t="str">
        <f t="shared" si="10"/>
        <v>Q2</v>
      </c>
      <c r="F127" t="s">
        <v>68</v>
      </c>
      <c r="G127" t="s">
        <v>66</v>
      </c>
      <c r="H127" t="s">
        <v>34</v>
      </c>
      <c r="I127" t="s">
        <v>53</v>
      </c>
      <c r="J127" t="s">
        <v>54</v>
      </c>
      <c r="K127">
        <v>17</v>
      </c>
      <c r="L127" s="3">
        <v>1995.85</v>
      </c>
      <c r="M127" s="4">
        <v>0.15</v>
      </c>
      <c r="N127" s="3">
        <v>681.81</v>
      </c>
      <c r="O127" s="3">
        <f t="shared" si="11"/>
        <v>28840.032499999998</v>
      </c>
      <c r="P127" s="3">
        <f t="shared" si="12"/>
        <v>11590.769999999999</v>
      </c>
      <c r="Q127" s="3">
        <v>1575.98</v>
      </c>
      <c r="R127" s="3">
        <f t="shared" si="13"/>
        <v>15673.282499999998</v>
      </c>
      <c r="S127" s="5">
        <f t="shared" si="14"/>
        <v>0.54345578494060287</v>
      </c>
      <c r="T127" s="3">
        <v>29774.84</v>
      </c>
      <c r="U127" s="3">
        <f t="shared" si="15"/>
        <v>-934.80750000000262</v>
      </c>
      <c r="V127" t="s">
        <v>36</v>
      </c>
      <c r="W127" t="s">
        <v>30</v>
      </c>
    </row>
    <row r="128" spans="1:23">
      <c r="A128" t="s">
        <v>187</v>
      </c>
      <c r="B128" s="2">
        <v>45602</v>
      </c>
      <c r="C128">
        <f t="shared" si="8"/>
        <v>2024</v>
      </c>
      <c r="D128" t="str">
        <f t="shared" si="9"/>
        <v>Nov</v>
      </c>
      <c r="E128" t="str">
        <f t="shared" si="10"/>
        <v>Q4</v>
      </c>
      <c r="F128" t="s">
        <v>32</v>
      </c>
      <c r="G128" t="s">
        <v>33</v>
      </c>
      <c r="H128" t="s">
        <v>34</v>
      </c>
      <c r="I128" t="s">
        <v>27</v>
      </c>
      <c r="J128" t="s">
        <v>28</v>
      </c>
      <c r="K128">
        <v>11</v>
      </c>
      <c r="L128" s="3">
        <v>154.24</v>
      </c>
      <c r="M128" s="4">
        <v>0.12</v>
      </c>
      <c r="N128" s="3">
        <v>90.14</v>
      </c>
      <c r="O128" s="3">
        <f t="shared" si="11"/>
        <v>1493.0432000000001</v>
      </c>
      <c r="P128" s="3">
        <f t="shared" si="12"/>
        <v>991.54</v>
      </c>
      <c r="Q128" s="3">
        <v>992.31</v>
      </c>
      <c r="R128" s="3">
        <f t="shared" si="13"/>
        <v>-490.80679999999984</v>
      </c>
      <c r="S128" s="5">
        <f t="shared" si="14"/>
        <v>-0.32872913523198782</v>
      </c>
      <c r="T128" s="3">
        <v>1324.05</v>
      </c>
      <c r="U128" s="3">
        <f t="shared" si="15"/>
        <v>168.99320000000012</v>
      </c>
      <c r="V128" t="s">
        <v>29</v>
      </c>
      <c r="W128" t="s">
        <v>77</v>
      </c>
    </row>
    <row r="129" spans="1:23">
      <c r="A129" t="s">
        <v>188</v>
      </c>
      <c r="B129" s="2">
        <v>46081</v>
      </c>
      <c r="C129">
        <f t="shared" si="8"/>
        <v>2026</v>
      </c>
      <c r="D129" t="str">
        <f t="shared" si="9"/>
        <v>Feb</v>
      </c>
      <c r="E129" t="str">
        <f t="shared" si="10"/>
        <v>Q1</v>
      </c>
      <c r="F129" t="s">
        <v>32</v>
      </c>
      <c r="G129" t="s">
        <v>43</v>
      </c>
      <c r="H129" t="s">
        <v>44</v>
      </c>
      <c r="I129" t="s">
        <v>63</v>
      </c>
      <c r="J129" t="s">
        <v>64</v>
      </c>
      <c r="K129">
        <v>23</v>
      </c>
      <c r="L129" s="3">
        <v>474.12</v>
      </c>
      <c r="M129" s="4">
        <v>0.08</v>
      </c>
      <c r="N129" s="3">
        <v>141.76</v>
      </c>
      <c r="O129" s="3">
        <f t="shared" si="11"/>
        <v>10032.379200000001</v>
      </c>
      <c r="P129" s="3">
        <f t="shared" si="12"/>
        <v>3260.4799999999996</v>
      </c>
      <c r="Q129" s="3">
        <v>1050.95</v>
      </c>
      <c r="R129" s="3">
        <f t="shared" si="13"/>
        <v>5720.9492000000018</v>
      </c>
      <c r="S129" s="5">
        <f t="shared" si="14"/>
        <v>0.57024850097372726</v>
      </c>
      <c r="T129" s="3">
        <v>9418.1</v>
      </c>
      <c r="U129" s="3">
        <f t="shared" si="15"/>
        <v>614.27920000000086</v>
      </c>
      <c r="V129" t="s">
        <v>41</v>
      </c>
      <c r="W129" t="s">
        <v>46</v>
      </c>
    </row>
    <row r="130" spans="1:23">
      <c r="A130" t="s">
        <v>189</v>
      </c>
      <c r="B130" s="2">
        <v>45366</v>
      </c>
      <c r="C130">
        <f t="shared" ref="C130:C193" si="16">YEAR(B130)</f>
        <v>2024</v>
      </c>
      <c r="D130" t="str">
        <f t="shared" ref="D130:D193" si="17">TEXT(B130,"mmm")</f>
        <v>Mar</v>
      </c>
      <c r="E130" t="str">
        <f t="shared" ref="E130:E193" si="18">"Q"&amp;ROUNDUP(MONTH(B130)/3,0)</f>
        <v>Q1</v>
      </c>
      <c r="F130" t="s">
        <v>24</v>
      </c>
      <c r="G130" t="s">
        <v>25</v>
      </c>
      <c r="H130" t="s">
        <v>44</v>
      </c>
      <c r="I130" t="s">
        <v>63</v>
      </c>
      <c r="J130" t="s">
        <v>73</v>
      </c>
      <c r="K130">
        <v>22</v>
      </c>
      <c r="L130" s="3">
        <v>151.01</v>
      </c>
      <c r="M130" s="4">
        <v>0.03</v>
      </c>
      <c r="N130" s="3">
        <v>39.39</v>
      </c>
      <c r="O130" s="3">
        <f t="shared" ref="O130:O193" si="19">K130*L130*(1-M130)</f>
        <v>3222.5533999999998</v>
      </c>
      <c r="P130" s="3">
        <f t="shared" ref="P130:P193" si="20">K130*N130</f>
        <v>866.58</v>
      </c>
      <c r="Q130" s="3">
        <v>1068.6199999999999</v>
      </c>
      <c r="R130" s="3">
        <f t="shared" ref="R130:R193" si="21">O130-P130-Q130</f>
        <v>1287.3534</v>
      </c>
      <c r="S130" s="5">
        <f t="shared" ref="S130:S193" si="22">IFERROR(R130/O130,0)</f>
        <v>0.39948241043887744</v>
      </c>
      <c r="T130" s="3">
        <v>3600</v>
      </c>
      <c r="U130" s="3">
        <f t="shared" ref="U130:U193" si="23">O130-T130</f>
        <v>-377.44660000000022</v>
      </c>
      <c r="V130" t="s">
        <v>36</v>
      </c>
      <c r="W130" t="s">
        <v>77</v>
      </c>
    </row>
    <row r="131" spans="1:23">
      <c r="A131" t="s">
        <v>190</v>
      </c>
      <c r="B131" s="2">
        <v>45425</v>
      </c>
      <c r="C131">
        <f t="shared" si="16"/>
        <v>2024</v>
      </c>
      <c r="D131" t="str">
        <f t="shared" si="17"/>
        <v>May</v>
      </c>
      <c r="E131" t="str">
        <f t="shared" si="18"/>
        <v>Q2</v>
      </c>
      <c r="F131" t="s">
        <v>38</v>
      </c>
      <c r="G131" t="s">
        <v>25</v>
      </c>
      <c r="H131" t="s">
        <v>34</v>
      </c>
      <c r="I131" t="s">
        <v>63</v>
      </c>
      <c r="J131" t="s">
        <v>64</v>
      </c>
      <c r="K131">
        <v>8</v>
      </c>
      <c r="L131" s="3">
        <v>370.36</v>
      </c>
      <c r="M131" s="4">
        <v>0.03</v>
      </c>
      <c r="N131" s="3">
        <v>98.11</v>
      </c>
      <c r="O131" s="3">
        <f t="shared" si="19"/>
        <v>2873.9936000000002</v>
      </c>
      <c r="P131" s="3">
        <f t="shared" si="20"/>
        <v>784.88</v>
      </c>
      <c r="Q131" s="3">
        <v>1350.76</v>
      </c>
      <c r="R131" s="3">
        <f t="shared" si="21"/>
        <v>738.35360000000014</v>
      </c>
      <c r="S131" s="5">
        <f t="shared" si="22"/>
        <v>0.25690857488339575</v>
      </c>
      <c r="T131" s="3">
        <v>3125.18</v>
      </c>
      <c r="U131" s="3">
        <f t="shared" si="23"/>
        <v>-251.18639999999959</v>
      </c>
      <c r="V131" t="s">
        <v>41</v>
      </c>
      <c r="W131" t="s">
        <v>30</v>
      </c>
    </row>
    <row r="132" spans="1:23">
      <c r="A132" t="s">
        <v>191</v>
      </c>
      <c r="B132" s="2">
        <v>46178</v>
      </c>
      <c r="C132">
        <f t="shared" si="16"/>
        <v>2026</v>
      </c>
      <c r="D132" t="str">
        <f t="shared" si="17"/>
        <v>Jun</v>
      </c>
      <c r="E132" t="str">
        <f t="shared" si="18"/>
        <v>Q2</v>
      </c>
      <c r="F132" t="s">
        <v>68</v>
      </c>
      <c r="G132" t="s">
        <v>66</v>
      </c>
      <c r="H132" t="s">
        <v>60</v>
      </c>
      <c r="I132" t="s">
        <v>53</v>
      </c>
      <c r="J132" t="s">
        <v>54</v>
      </c>
      <c r="K132">
        <v>75</v>
      </c>
      <c r="L132" s="3">
        <v>2955.18</v>
      </c>
      <c r="M132" s="4">
        <v>0.2</v>
      </c>
      <c r="N132" s="3">
        <v>988.99</v>
      </c>
      <c r="O132" s="3">
        <f t="shared" si="19"/>
        <v>177310.80000000002</v>
      </c>
      <c r="P132" s="3">
        <f t="shared" si="20"/>
        <v>74174.25</v>
      </c>
      <c r="Q132" s="3">
        <v>5015.26</v>
      </c>
      <c r="R132" s="3">
        <f t="shared" si="21"/>
        <v>98121.290000000023</v>
      </c>
      <c r="S132" s="5">
        <f t="shared" si="22"/>
        <v>0.5533858625644914</v>
      </c>
      <c r="T132" s="3">
        <v>177198.89</v>
      </c>
      <c r="U132" s="3">
        <f t="shared" si="23"/>
        <v>111.91000000000349</v>
      </c>
      <c r="V132" t="s">
        <v>29</v>
      </c>
      <c r="W132" t="s">
        <v>77</v>
      </c>
    </row>
    <row r="133" spans="1:23">
      <c r="A133" t="s">
        <v>192</v>
      </c>
      <c r="B133" s="2">
        <v>45809</v>
      </c>
      <c r="C133">
        <f t="shared" si="16"/>
        <v>2025</v>
      </c>
      <c r="D133" t="str">
        <f t="shared" si="17"/>
        <v>Jun</v>
      </c>
      <c r="E133" t="str">
        <f t="shared" si="18"/>
        <v>Q2</v>
      </c>
      <c r="F133" t="s">
        <v>51</v>
      </c>
      <c r="G133" t="s">
        <v>88</v>
      </c>
      <c r="H133" t="s">
        <v>34</v>
      </c>
      <c r="I133" t="s">
        <v>53</v>
      </c>
      <c r="J133" t="s">
        <v>54</v>
      </c>
      <c r="K133">
        <v>16</v>
      </c>
      <c r="L133" s="3">
        <v>1316.24</v>
      </c>
      <c r="M133" s="4">
        <v>0.1</v>
      </c>
      <c r="N133" s="3">
        <v>449.49</v>
      </c>
      <c r="O133" s="3">
        <f t="shared" si="19"/>
        <v>18953.856</v>
      </c>
      <c r="P133" s="3">
        <f t="shared" si="20"/>
        <v>7191.84</v>
      </c>
      <c r="Q133" s="3">
        <v>2259.48</v>
      </c>
      <c r="R133" s="3">
        <f t="shared" si="21"/>
        <v>9502.5360000000001</v>
      </c>
      <c r="S133" s="5">
        <f t="shared" si="22"/>
        <v>0.50135107072671647</v>
      </c>
      <c r="T133" s="3">
        <v>17979.240000000002</v>
      </c>
      <c r="U133" s="3">
        <f t="shared" si="23"/>
        <v>974.61599999999817</v>
      </c>
      <c r="V133" t="s">
        <v>29</v>
      </c>
      <c r="W133" t="s">
        <v>77</v>
      </c>
    </row>
    <row r="134" spans="1:23">
      <c r="A134" t="s">
        <v>193</v>
      </c>
      <c r="B134" s="2">
        <v>45733</v>
      </c>
      <c r="C134">
        <f t="shared" si="16"/>
        <v>2025</v>
      </c>
      <c r="D134" t="str">
        <f t="shared" si="17"/>
        <v>Mar</v>
      </c>
      <c r="E134" t="str">
        <f t="shared" si="18"/>
        <v>Q1</v>
      </c>
      <c r="F134" t="s">
        <v>68</v>
      </c>
      <c r="G134" t="s">
        <v>66</v>
      </c>
      <c r="H134" t="s">
        <v>26</v>
      </c>
      <c r="I134" t="s">
        <v>63</v>
      </c>
      <c r="J134" t="s">
        <v>73</v>
      </c>
      <c r="K134">
        <v>11</v>
      </c>
      <c r="L134" s="3">
        <v>111.31</v>
      </c>
      <c r="M134" s="4">
        <v>0.1</v>
      </c>
      <c r="N134" s="3">
        <v>27.48</v>
      </c>
      <c r="O134" s="3">
        <f t="shared" si="19"/>
        <v>1101.9690000000001</v>
      </c>
      <c r="P134" s="3">
        <f t="shared" si="20"/>
        <v>302.28000000000003</v>
      </c>
      <c r="Q134" s="3">
        <v>1859.6</v>
      </c>
      <c r="R134" s="3">
        <f t="shared" si="21"/>
        <v>-1059.9109999999998</v>
      </c>
      <c r="S134" s="5">
        <f t="shared" si="22"/>
        <v>-0.96183377209340715</v>
      </c>
      <c r="T134" s="3">
        <v>989.18</v>
      </c>
      <c r="U134" s="3">
        <f t="shared" si="23"/>
        <v>112.7890000000001</v>
      </c>
      <c r="V134" t="s">
        <v>41</v>
      </c>
      <c r="W134" t="s">
        <v>80</v>
      </c>
    </row>
    <row r="135" spans="1:23">
      <c r="A135" t="s">
        <v>194</v>
      </c>
      <c r="B135" s="2">
        <v>45578</v>
      </c>
      <c r="C135">
        <f t="shared" si="16"/>
        <v>2024</v>
      </c>
      <c r="D135" t="str">
        <f t="shared" si="17"/>
        <v>Oct</v>
      </c>
      <c r="E135" t="str">
        <f t="shared" si="18"/>
        <v>Q4</v>
      </c>
      <c r="F135" t="s">
        <v>32</v>
      </c>
      <c r="G135" t="s">
        <v>33</v>
      </c>
      <c r="H135" t="s">
        <v>44</v>
      </c>
      <c r="I135" t="s">
        <v>27</v>
      </c>
      <c r="J135" t="s">
        <v>28</v>
      </c>
      <c r="K135">
        <v>28</v>
      </c>
      <c r="L135" s="3">
        <v>198.78</v>
      </c>
      <c r="M135" s="4">
        <v>0.2</v>
      </c>
      <c r="N135" s="3">
        <v>116.09</v>
      </c>
      <c r="O135" s="3">
        <f t="shared" si="19"/>
        <v>4452.6720000000005</v>
      </c>
      <c r="P135" s="3">
        <f t="shared" si="20"/>
        <v>3250.52</v>
      </c>
      <c r="Q135" s="3">
        <v>883.59</v>
      </c>
      <c r="R135" s="3">
        <f t="shared" si="21"/>
        <v>318.56200000000047</v>
      </c>
      <c r="S135" s="5">
        <f t="shared" si="22"/>
        <v>7.1544007732884982E-2</v>
      </c>
      <c r="T135" s="3">
        <v>4072.52</v>
      </c>
      <c r="U135" s="3">
        <f t="shared" si="23"/>
        <v>380.1520000000005</v>
      </c>
      <c r="V135" t="s">
        <v>41</v>
      </c>
      <c r="W135" t="s">
        <v>46</v>
      </c>
    </row>
    <row r="136" spans="1:23">
      <c r="A136" t="s">
        <v>195</v>
      </c>
      <c r="B136" s="2">
        <v>45338</v>
      </c>
      <c r="C136">
        <f t="shared" si="16"/>
        <v>2024</v>
      </c>
      <c r="D136" t="str">
        <f t="shared" si="17"/>
        <v>Feb</v>
      </c>
      <c r="E136" t="str">
        <f t="shared" si="18"/>
        <v>Q1</v>
      </c>
      <c r="F136" t="s">
        <v>24</v>
      </c>
      <c r="G136" t="s">
        <v>25</v>
      </c>
      <c r="H136" t="s">
        <v>26</v>
      </c>
      <c r="I136" t="s">
        <v>63</v>
      </c>
      <c r="J136" t="s">
        <v>73</v>
      </c>
      <c r="K136">
        <v>40</v>
      </c>
      <c r="L136" s="3">
        <v>137.24</v>
      </c>
      <c r="M136" s="4">
        <v>0.03</v>
      </c>
      <c r="N136" s="3">
        <v>36.090000000000003</v>
      </c>
      <c r="O136" s="3">
        <f t="shared" si="19"/>
        <v>5324.9120000000003</v>
      </c>
      <c r="P136" s="3">
        <f t="shared" si="20"/>
        <v>1443.6000000000001</v>
      </c>
      <c r="Q136" s="3">
        <v>1517.42</v>
      </c>
      <c r="R136" s="3">
        <f t="shared" si="21"/>
        <v>2363.8919999999998</v>
      </c>
      <c r="S136" s="5">
        <f t="shared" si="22"/>
        <v>0.44393071660151373</v>
      </c>
      <c r="T136" s="3">
        <v>5188.1099999999997</v>
      </c>
      <c r="U136" s="3">
        <f t="shared" si="23"/>
        <v>136.80200000000059</v>
      </c>
      <c r="V136" t="s">
        <v>36</v>
      </c>
      <c r="W136" t="s">
        <v>46</v>
      </c>
    </row>
    <row r="137" spans="1:23">
      <c r="A137" t="s">
        <v>196</v>
      </c>
      <c r="B137" s="2">
        <v>45811</v>
      </c>
      <c r="C137">
        <f t="shared" si="16"/>
        <v>2025</v>
      </c>
      <c r="D137" t="str">
        <f t="shared" si="17"/>
        <v>Jun</v>
      </c>
      <c r="E137" t="str">
        <f t="shared" si="18"/>
        <v>Q2</v>
      </c>
      <c r="F137" t="s">
        <v>32</v>
      </c>
      <c r="G137" t="s">
        <v>33</v>
      </c>
      <c r="H137" t="s">
        <v>44</v>
      </c>
      <c r="I137" t="s">
        <v>53</v>
      </c>
      <c r="J137" t="s">
        <v>130</v>
      </c>
      <c r="K137">
        <v>14</v>
      </c>
      <c r="L137" s="3">
        <v>2449.92</v>
      </c>
      <c r="M137" s="4">
        <v>0.05</v>
      </c>
      <c r="N137" s="3">
        <v>861.67</v>
      </c>
      <c r="O137" s="3">
        <f t="shared" si="19"/>
        <v>32583.936000000002</v>
      </c>
      <c r="P137" s="3">
        <f t="shared" si="20"/>
        <v>12063.38</v>
      </c>
      <c r="Q137" s="3">
        <v>2336.7399999999998</v>
      </c>
      <c r="R137" s="3">
        <f t="shared" si="21"/>
        <v>18183.816000000006</v>
      </c>
      <c r="S137" s="5">
        <f t="shared" si="22"/>
        <v>0.55806075730077565</v>
      </c>
      <c r="T137" s="3">
        <v>31079.95</v>
      </c>
      <c r="U137" s="3">
        <f t="shared" si="23"/>
        <v>1503.9860000000008</v>
      </c>
      <c r="V137" t="s">
        <v>29</v>
      </c>
      <c r="W137" t="s">
        <v>46</v>
      </c>
    </row>
    <row r="138" spans="1:23">
      <c r="A138" t="s">
        <v>197</v>
      </c>
      <c r="B138" s="2">
        <v>45563</v>
      </c>
      <c r="C138">
        <f t="shared" si="16"/>
        <v>2024</v>
      </c>
      <c r="D138" t="str">
        <f t="shared" si="17"/>
        <v>Sep</v>
      </c>
      <c r="E138" t="str">
        <f t="shared" si="18"/>
        <v>Q3</v>
      </c>
      <c r="F138" t="s">
        <v>32</v>
      </c>
      <c r="G138" t="s">
        <v>33</v>
      </c>
      <c r="H138" t="s">
        <v>34</v>
      </c>
      <c r="I138" t="s">
        <v>39</v>
      </c>
      <c r="J138" t="s">
        <v>57</v>
      </c>
      <c r="K138">
        <v>17</v>
      </c>
      <c r="L138" s="3">
        <v>588.27</v>
      </c>
      <c r="M138" s="4">
        <v>0.1</v>
      </c>
      <c r="N138" s="3">
        <v>286.43</v>
      </c>
      <c r="O138" s="3">
        <f t="shared" si="19"/>
        <v>9000.5310000000009</v>
      </c>
      <c r="P138" s="3">
        <f t="shared" si="20"/>
        <v>4869.3100000000004</v>
      </c>
      <c r="Q138" s="3">
        <v>1899.52</v>
      </c>
      <c r="R138" s="3">
        <f t="shared" si="21"/>
        <v>2231.7010000000005</v>
      </c>
      <c r="S138" s="5">
        <f t="shared" si="22"/>
        <v>0.24795214860101034</v>
      </c>
      <c r="T138" s="3">
        <v>8239.68</v>
      </c>
      <c r="U138" s="3">
        <f t="shared" si="23"/>
        <v>760.85100000000057</v>
      </c>
      <c r="V138" t="s">
        <v>61</v>
      </c>
      <c r="W138" t="s">
        <v>30</v>
      </c>
    </row>
    <row r="139" spans="1:23">
      <c r="A139" t="s">
        <v>198</v>
      </c>
      <c r="B139" s="2">
        <v>46262</v>
      </c>
      <c r="C139">
        <f t="shared" si="16"/>
        <v>2026</v>
      </c>
      <c r="D139" t="str">
        <f t="shared" si="17"/>
        <v>Aug</v>
      </c>
      <c r="E139" t="str">
        <f t="shared" si="18"/>
        <v>Q3</v>
      </c>
      <c r="F139" t="s">
        <v>24</v>
      </c>
      <c r="G139" t="s">
        <v>25</v>
      </c>
      <c r="H139" t="s">
        <v>34</v>
      </c>
      <c r="I139" t="s">
        <v>53</v>
      </c>
      <c r="J139" t="s">
        <v>130</v>
      </c>
      <c r="K139">
        <v>7</v>
      </c>
      <c r="L139" s="3">
        <v>1187.72</v>
      </c>
      <c r="M139" s="4">
        <v>0.08</v>
      </c>
      <c r="N139" s="3">
        <v>463.77</v>
      </c>
      <c r="O139" s="3">
        <f t="shared" si="19"/>
        <v>7648.9168000000009</v>
      </c>
      <c r="P139" s="3">
        <f t="shared" si="20"/>
        <v>3246.39</v>
      </c>
      <c r="Q139" s="3">
        <v>2661.24</v>
      </c>
      <c r="R139" s="3">
        <f t="shared" si="21"/>
        <v>1741.2868000000017</v>
      </c>
      <c r="S139" s="5">
        <f t="shared" si="22"/>
        <v>0.2276514237937588</v>
      </c>
      <c r="T139" s="3">
        <v>8333.31</v>
      </c>
      <c r="U139" s="3">
        <f t="shared" si="23"/>
        <v>-684.39319999999861</v>
      </c>
      <c r="V139" t="s">
        <v>29</v>
      </c>
      <c r="W139" t="s">
        <v>80</v>
      </c>
    </row>
    <row r="140" spans="1:23">
      <c r="A140" t="s">
        <v>199</v>
      </c>
      <c r="B140" s="2">
        <v>45823</v>
      </c>
      <c r="C140">
        <f t="shared" si="16"/>
        <v>2025</v>
      </c>
      <c r="D140" t="str">
        <f t="shared" si="17"/>
        <v>Jun</v>
      </c>
      <c r="E140" t="str">
        <f t="shared" si="18"/>
        <v>Q2</v>
      </c>
      <c r="F140" t="s">
        <v>68</v>
      </c>
      <c r="G140" t="s">
        <v>66</v>
      </c>
      <c r="H140" t="s">
        <v>60</v>
      </c>
      <c r="I140" t="s">
        <v>63</v>
      </c>
      <c r="J140" t="s">
        <v>73</v>
      </c>
      <c r="K140">
        <v>34</v>
      </c>
      <c r="L140" s="3">
        <v>178.44</v>
      </c>
      <c r="M140" s="4">
        <v>0.08</v>
      </c>
      <c r="N140" s="3">
        <v>45.91</v>
      </c>
      <c r="O140" s="3">
        <f t="shared" si="19"/>
        <v>5581.6032000000005</v>
      </c>
      <c r="P140" s="3">
        <f t="shared" si="20"/>
        <v>1560.9399999999998</v>
      </c>
      <c r="Q140" s="3">
        <v>1986.46</v>
      </c>
      <c r="R140" s="3">
        <f t="shared" si="21"/>
        <v>2034.2032000000008</v>
      </c>
      <c r="S140" s="5">
        <f t="shared" si="22"/>
        <v>0.36444783462930519</v>
      </c>
      <c r="T140" s="3">
        <v>5817.19</v>
      </c>
      <c r="U140" s="3">
        <f t="shared" si="23"/>
        <v>-235.58679999999913</v>
      </c>
      <c r="V140" t="s">
        <v>36</v>
      </c>
      <c r="W140" t="s">
        <v>46</v>
      </c>
    </row>
    <row r="141" spans="1:23">
      <c r="A141" t="s">
        <v>200</v>
      </c>
      <c r="B141" s="2">
        <v>45488</v>
      </c>
      <c r="C141">
        <f t="shared" si="16"/>
        <v>2024</v>
      </c>
      <c r="D141" t="str">
        <f t="shared" si="17"/>
        <v>Jul</v>
      </c>
      <c r="E141" t="str">
        <f t="shared" si="18"/>
        <v>Q3</v>
      </c>
      <c r="F141" t="s">
        <v>68</v>
      </c>
      <c r="G141" t="s">
        <v>66</v>
      </c>
      <c r="H141" t="s">
        <v>44</v>
      </c>
      <c r="I141" t="s">
        <v>27</v>
      </c>
      <c r="J141" t="s">
        <v>35</v>
      </c>
      <c r="K141">
        <v>25</v>
      </c>
      <c r="L141" s="3">
        <v>951.26</v>
      </c>
      <c r="M141" s="4">
        <v>0.03</v>
      </c>
      <c r="N141" s="3">
        <v>662.77</v>
      </c>
      <c r="O141" s="3">
        <f t="shared" si="19"/>
        <v>23068.055</v>
      </c>
      <c r="P141" s="3">
        <f t="shared" si="20"/>
        <v>16569.25</v>
      </c>
      <c r="Q141" s="3">
        <v>844.14</v>
      </c>
      <c r="R141" s="3">
        <f t="shared" si="21"/>
        <v>5654.665</v>
      </c>
      <c r="S141" s="5">
        <f t="shared" si="22"/>
        <v>0.24512968258485598</v>
      </c>
      <c r="T141" s="3">
        <v>22230.98</v>
      </c>
      <c r="U141" s="3">
        <f t="shared" si="23"/>
        <v>837.07500000000073</v>
      </c>
      <c r="V141" t="s">
        <v>36</v>
      </c>
      <c r="W141" t="s">
        <v>46</v>
      </c>
    </row>
    <row r="142" spans="1:23">
      <c r="A142" t="s">
        <v>201</v>
      </c>
      <c r="B142" s="2">
        <v>45879</v>
      </c>
      <c r="C142">
        <f t="shared" si="16"/>
        <v>2025</v>
      </c>
      <c r="D142" t="str">
        <f t="shared" si="17"/>
        <v>Aug</v>
      </c>
      <c r="E142" t="str">
        <f t="shared" si="18"/>
        <v>Q3</v>
      </c>
      <c r="F142" t="s">
        <v>32</v>
      </c>
      <c r="G142" t="s">
        <v>43</v>
      </c>
      <c r="H142" t="s">
        <v>60</v>
      </c>
      <c r="I142" t="s">
        <v>63</v>
      </c>
      <c r="J142" t="s">
        <v>73</v>
      </c>
      <c r="K142">
        <v>30</v>
      </c>
      <c r="L142" s="3">
        <v>338.65</v>
      </c>
      <c r="M142" s="4">
        <v>0.05</v>
      </c>
      <c r="N142" s="3">
        <v>84.57</v>
      </c>
      <c r="O142" s="3">
        <f t="shared" si="19"/>
        <v>9651.5249999999996</v>
      </c>
      <c r="P142" s="3">
        <f t="shared" si="20"/>
        <v>2537.1</v>
      </c>
      <c r="Q142" s="3">
        <v>2249.35</v>
      </c>
      <c r="R142" s="3">
        <f t="shared" si="21"/>
        <v>4865.0749999999989</v>
      </c>
      <c r="S142" s="5">
        <f t="shared" si="22"/>
        <v>0.50407319050616339</v>
      </c>
      <c r="T142" s="3">
        <v>9295.65</v>
      </c>
      <c r="U142" s="3">
        <f t="shared" si="23"/>
        <v>355.875</v>
      </c>
      <c r="V142" t="s">
        <v>41</v>
      </c>
      <c r="W142" t="s">
        <v>80</v>
      </c>
    </row>
    <row r="143" spans="1:23">
      <c r="A143" t="s">
        <v>202</v>
      </c>
      <c r="B143" s="2">
        <v>46057</v>
      </c>
      <c r="C143">
        <f t="shared" si="16"/>
        <v>2026</v>
      </c>
      <c r="D143" t="str">
        <f t="shared" si="17"/>
        <v>Feb</v>
      </c>
      <c r="E143" t="str">
        <f t="shared" si="18"/>
        <v>Q1</v>
      </c>
      <c r="F143" t="s">
        <v>51</v>
      </c>
      <c r="G143" t="s">
        <v>88</v>
      </c>
      <c r="H143" t="s">
        <v>34</v>
      </c>
      <c r="I143" t="s">
        <v>53</v>
      </c>
      <c r="J143" t="s">
        <v>130</v>
      </c>
      <c r="K143">
        <v>8</v>
      </c>
      <c r="L143" s="3">
        <v>1160.82</v>
      </c>
      <c r="M143" s="4">
        <v>0.05</v>
      </c>
      <c r="N143" s="3">
        <v>447.73</v>
      </c>
      <c r="O143" s="3">
        <f t="shared" si="19"/>
        <v>8822.232</v>
      </c>
      <c r="P143" s="3">
        <f t="shared" si="20"/>
        <v>3581.84</v>
      </c>
      <c r="Q143" s="3">
        <v>2030.29</v>
      </c>
      <c r="R143" s="3">
        <f t="shared" si="21"/>
        <v>3210.1019999999999</v>
      </c>
      <c r="S143" s="5">
        <f t="shared" si="22"/>
        <v>0.36386506271882219</v>
      </c>
      <c r="T143" s="3">
        <v>9114.31</v>
      </c>
      <c r="U143" s="3">
        <f t="shared" si="23"/>
        <v>-292.07799999999952</v>
      </c>
      <c r="V143" t="s">
        <v>29</v>
      </c>
      <c r="W143" t="s">
        <v>30</v>
      </c>
    </row>
    <row r="144" spans="1:23">
      <c r="A144" t="s">
        <v>203</v>
      </c>
      <c r="B144" s="2">
        <v>45630</v>
      </c>
      <c r="C144">
        <f t="shared" si="16"/>
        <v>2024</v>
      </c>
      <c r="D144" t="str">
        <f t="shared" si="17"/>
        <v>Dec</v>
      </c>
      <c r="E144" t="str">
        <f t="shared" si="18"/>
        <v>Q4</v>
      </c>
      <c r="F144" t="s">
        <v>51</v>
      </c>
      <c r="G144" t="s">
        <v>88</v>
      </c>
      <c r="H144" t="s">
        <v>26</v>
      </c>
      <c r="I144" t="s">
        <v>27</v>
      </c>
      <c r="J144" t="s">
        <v>28</v>
      </c>
      <c r="K144">
        <v>18</v>
      </c>
      <c r="L144" s="3">
        <v>312.89999999999998</v>
      </c>
      <c r="M144" s="4">
        <v>0.08</v>
      </c>
      <c r="N144" s="3">
        <v>190.96</v>
      </c>
      <c r="O144" s="3">
        <f t="shared" si="19"/>
        <v>5181.6239999999998</v>
      </c>
      <c r="P144" s="3">
        <f t="shared" si="20"/>
        <v>3437.28</v>
      </c>
      <c r="Q144" s="3">
        <v>1847.52</v>
      </c>
      <c r="R144" s="3">
        <f t="shared" si="21"/>
        <v>-103.17600000000039</v>
      </c>
      <c r="S144" s="5">
        <f t="shared" si="22"/>
        <v>-1.991190406714196E-2</v>
      </c>
      <c r="T144" s="3">
        <v>5153.58</v>
      </c>
      <c r="U144" s="3">
        <f t="shared" si="23"/>
        <v>28.043999999999869</v>
      </c>
      <c r="V144" t="s">
        <v>61</v>
      </c>
      <c r="W144" t="s">
        <v>80</v>
      </c>
    </row>
    <row r="145" spans="1:23">
      <c r="A145" t="s">
        <v>204</v>
      </c>
      <c r="B145" s="2">
        <v>45586</v>
      </c>
      <c r="C145">
        <f t="shared" si="16"/>
        <v>2024</v>
      </c>
      <c r="D145" t="str">
        <f t="shared" si="17"/>
        <v>Oct</v>
      </c>
      <c r="E145" t="str">
        <f t="shared" si="18"/>
        <v>Q4</v>
      </c>
      <c r="F145" t="s">
        <v>38</v>
      </c>
      <c r="G145" t="s">
        <v>66</v>
      </c>
      <c r="H145" t="s">
        <v>44</v>
      </c>
      <c r="I145" t="s">
        <v>39</v>
      </c>
      <c r="J145" t="s">
        <v>57</v>
      </c>
      <c r="K145">
        <v>20</v>
      </c>
      <c r="L145" s="3">
        <v>644.48</v>
      </c>
      <c r="M145" s="4">
        <v>0.12</v>
      </c>
      <c r="N145" s="3">
        <v>322.36</v>
      </c>
      <c r="O145" s="3">
        <f t="shared" si="19"/>
        <v>11342.848</v>
      </c>
      <c r="P145" s="3">
        <f t="shared" si="20"/>
        <v>6447.2000000000007</v>
      </c>
      <c r="Q145" s="3">
        <v>1168.9000000000001</v>
      </c>
      <c r="R145" s="3">
        <f t="shared" si="21"/>
        <v>3726.7479999999991</v>
      </c>
      <c r="S145" s="5">
        <f t="shared" si="22"/>
        <v>0.32855487440191378</v>
      </c>
      <c r="T145" s="3">
        <v>12490.21</v>
      </c>
      <c r="U145" s="3">
        <f t="shared" si="23"/>
        <v>-1147.3619999999992</v>
      </c>
      <c r="V145" t="s">
        <v>41</v>
      </c>
      <c r="W145" t="s">
        <v>77</v>
      </c>
    </row>
    <row r="146" spans="1:23">
      <c r="A146" t="s">
        <v>205</v>
      </c>
      <c r="B146" s="2">
        <v>45472</v>
      </c>
      <c r="C146">
        <f t="shared" si="16"/>
        <v>2024</v>
      </c>
      <c r="D146" t="str">
        <f t="shared" si="17"/>
        <v>Jun</v>
      </c>
      <c r="E146" t="str">
        <f t="shared" si="18"/>
        <v>Q2</v>
      </c>
      <c r="F146" t="s">
        <v>24</v>
      </c>
      <c r="G146" t="s">
        <v>66</v>
      </c>
      <c r="H146" t="s">
        <v>26</v>
      </c>
      <c r="I146" t="s">
        <v>27</v>
      </c>
      <c r="J146" t="s">
        <v>35</v>
      </c>
      <c r="K146">
        <v>8</v>
      </c>
      <c r="L146" s="3">
        <v>1019.88</v>
      </c>
      <c r="M146" s="4">
        <v>0.05</v>
      </c>
      <c r="N146" s="3">
        <v>702.07</v>
      </c>
      <c r="O146" s="3">
        <f t="shared" si="19"/>
        <v>7751.0879999999997</v>
      </c>
      <c r="P146" s="3">
        <f t="shared" si="20"/>
        <v>5616.56</v>
      </c>
      <c r="Q146" s="3">
        <v>1905.29</v>
      </c>
      <c r="R146" s="3">
        <f t="shared" si="21"/>
        <v>229.23799999999937</v>
      </c>
      <c r="S146" s="5">
        <f t="shared" si="22"/>
        <v>2.9574944833551029E-2</v>
      </c>
      <c r="T146" s="3">
        <v>7444.22</v>
      </c>
      <c r="U146" s="3">
        <f t="shared" si="23"/>
        <v>306.86799999999948</v>
      </c>
      <c r="V146" t="s">
        <v>41</v>
      </c>
      <c r="W146" t="s">
        <v>77</v>
      </c>
    </row>
    <row r="147" spans="1:23">
      <c r="A147" t="s">
        <v>206</v>
      </c>
      <c r="B147" s="2">
        <v>45848</v>
      </c>
      <c r="C147">
        <f t="shared" si="16"/>
        <v>2025</v>
      </c>
      <c r="D147" t="str">
        <f t="shared" si="17"/>
        <v>Jul</v>
      </c>
      <c r="E147" t="str">
        <f t="shared" si="18"/>
        <v>Q3</v>
      </c>
      <c r="F147" t="s">
        <v>32</v>
      </c>
      <c r="G147" t="s">
        <v>43</v>
      </c>
      <c r="H147" t="s">
        <v>60</v>
      </c>
      <c r="I147" t="s">
        <v>27</v>
      </c>
      <c r="J147" t="s">
        <v>35</v>
      </c>
      <c r="K147">
        <v>26</v>
      </c>
      <c r="L147" s="3">
        <v>627.34</v>
      </c>
      <c r="M147" s="4">
        <v>0.05</v>
      </c>
      <c r="N147" s="3">
        <v>449.38</v>
      </c>
      <c r="O147" s="3">
        <f t="shared" si="19"/>
        <v>15495.297999999999</v>
      </c>
      <c r="P147" s="3">
        <f t="shared" si="20"/>
        <v>11683.88</v>
      </c>
      <c r="Q147" s="3">
        <v>1699.09</v>
      </c>
      <c r="R147" s="3">
        <f t="shared" si="21"/>
        <v>2112.3279999999995</v>
      </c>
      <c r="S147" s="5">
        <f t="shared" si="22"/>
        <v>0.13632057931380215</v>
      </c>
      <c r="T147" s="3">
        <v>16308.24</v>
      </c>
      <c r="U147" s="3">
        <f t="shared" si="23"/>
        <v>-812.94200000000092</v>
      </c>
      <c r="V147" t="s">
        <v>29</v>
      </c>
      <c r="W147" t="s">
        <v>80</v>
      </c>
    </row>
    <row r="148" spans="1:23">
      <c r="A148" t="s">
        <v>207</v>
      </c>
      <c r="B148" s="2">
        <v>46101</v>
      </c>
      <c r="C148">
        <f t="shared" si="16"/>
        <v>2026</v>
      </c>
      <c r="D148" t="str">
        <f t="shared" si="17"/>
        <v>Mar</v>
      </c>
      <c r="E148" t="str">
        <f t="shared" si="18"/>
        <v>Q1</v>
      </c>
      <c r="F148" t="s">
        <v>38</v>
      </c>
      <c r="G148" t="s">
        <v>25</v>
      </c>
      <c r="H148" t="s">
        <v>34</v>
      </c>
      <c r="I148" t="s">
        <v>63</v>
      </c>
      <c r="J148" t="s">
        <v>73</v>
      </c>
      <c r="K148">
        <v>3</v>
      </c>
      <c r="L148" s="3">
        <v>228.82</v>
      </c>
      <c r="M148" s="4">
        <v>0.08</v>
      </c>
      <c r="N148" s="3">
        <v>57.15</v>
      </c>
      <c r="O148" s="3">
        <f t="shared" si="19"/>
        <v>631.54320000000007</v>
      </c>
      <c r="P148" s="3">
        <f t="shared" si="20"/>
        <v>171.45</v>
      </c>
      <c r="Q148" s="3">
        <v>1380.17</v>
      </c>
      <c r="R148" s="3">
        <f t="shared" si="21"/>
        <v>-920.07680000000005</v>
      </c>
      <c r="S148" s="5">
        <f t="shared" si="22"/>
        <v>-1.4568707255497326</v>
      </c>
      <c r="T148" s="3">
        <v>628.13</v>
      </c>
      <c r="U148" s="3">
        <f t="shared" si="23"/>
        <v>3.4132000000000744</v>
      </c>
      <c r="V148" t="s">
        <v>61</v>
      </c>
      <c r="W148" t="s">
        <v>30</v>
      </c>
    </row>
    <row r="149" spans="1:23">
      <c r="A149" t="s">
        <v>208</v>
      </c>
      <c r="B149" s="2">
        <v>45684</v>
      </c>
      <c r="C149">
        <f t="shared" si="16"/>
        <v>2025</v>
      </c>
      <c r="D149" t="str">
        <f t="shared" si="17"/>
        <v>Jan</v>
      </c>
      <c r="E149" t="str">
        <f t="shared" si="18"/>
        <v>Q1</v>
      </c>
      <c r="F149" t="s">
        <v>68</v>
      </c>
      <c r="G149" t="s">
        <v>66</v>
      </c>
      <c r="H149" t="s">
        <v>26</v>
      </c>
      <c r="I149" t="s">
        <v>53</v>
      </c>
      <c r="J149" t="s">
        <v>130</v>
      </c>
      <c r="K149">
        <v>44</v>
      </c>
      <c r="L149" s="3">
        <v>2006.68</v>
      </c>
      <c r="M149" s="4">
        <v>0</v>
      </c>
      <c r="N149" s="3">
        <v>754.12</v>
      </c>
      <c r="O149" s="3">
        <f t="shared" si="19"/>
        <v>88293.92</v>
      </c>
      <c r="P149" s="3">
        <f t="shared" si="20"/>
        <v>33181.279999999999</v>
      </c>
      <c r="Q149" s="3">
        <v>4126.1099999999997</v>
      </c>
      <c r="R149" s="3">
        <f t="shared" si="21"/>
        <v>50986.53</v>
      </c>
      <c r="S149" s="5">
        <f t="shared" si="22"/>
        <v>0.57746365774676223</v>
      </c>
      <c r="T149" s="3">
        <v>79015.100000000006</v>
      </c>
      <c r="U149" s="3">
        <f t="shared" si="23"/>
        <v>9278.8199999999924</v>
      </c>
      <c r="V149" t="s">
        <v>29</v>
      </c>
      <c r="W149" t="s">
        <v>46</v>
      </c>
    </row>
    <row r="150" spans="1:23">
      <c r="A150" t="s">
        <v>209</v>
      </c>
      <c r="B150" s="2">
        <v>45455</v>
      </c>
      <c r="C150">
        <f t="shared" si="16"/>
        <v>2024</v>
      </c>
      <c r="D150" t="str">
        <f t="shared" si="17"/>
        <v>Jun</v>
      </c>
      <c r="E150" t="str">
        <f t="shared" si="18"/>
        <v>Q2</v>
      </c>
      <c r="F150" t="s">
        <v>51</v>
      </c>
      <c r="G150" t="s">
        <v>52</v>
      </c>
      <c r="H150" t="s">
        <v>44</v>
      </c>
      <c r="I150" t="s">
        <v>53</v>
      </c>
      <c r="J150" t="s">
        <v>54</v>
      </c>
      <c r="K150">
        <v>12</v>
      </c>
      <c r="L150" s="3">
        <v>2669.04</v>
      </c>
      <c r="M150" s="4">
        <v>0.05</v>
      </c>
      <c r="N150" s="3">
        <v>825.48</v>
      </c>
      <c r="O150" s="3">
        <f t="shared" si="19"/>
        <v>30427.055999999997</v>
      </c>
      <c r="P150" s="3">
        <f t="shared" si="20"/>
        <v>9905.76</v>
      </c>
      <c r="Q150" s="3">
        <v>3446.5</v>
      </c>
      <c r="R150" s="3">
        <f t="shared" si="21"/>
        <v>17074.795999999995</v>
      </c>
      <c r="S150" s="5">
        <f t="shared" si="22"/>
        <v>0.56117147843682269</v>
      </c>
      <c r="T150" s="3">
        <v>30267.73</v>
      </c>
      <c r="U150" s="3">
        <f t="shared" si="23"/>
        <v>159.32599999999729</v>
      </c>
      <c r="V150" t="s">
        <v>41</v>
      </c>
      <c r="W150" t="s">
        <v>80</v>
      </c>
    </row>
    <row r="151" spans="1:23">
      <c r="A151" t="s">
        <v>210</v>
      </c>
      <c r="B151" s="2">
        <v>45912</v>
      </c>
      <c r="C151">
        <f t="shared" si="16"/>
        <v>2025</v>
      </c>
      <c r="D151" t="str">
        <f t="shared" si="17"/>
        <v>Sep</v>
      </c>
      <c r="E151" t="str">
        <f t="shared" si="18"/>
        <v>Q3</v>
      </c>
      <c r="F151" t="s">
        <v>38</v>
      </c>
      <c r="G151" t="s">
        <v>66</v>
      </c>
      <c r="H151" t="s">
        <v>26</v>
      </c>
      <c r="I151" t="s">
        <v>63</v>
      </c>
      <c r="J151" t="s">
        <v>64</v>
      </c>
      <c r="K151">
        <v>51</v>
      </c>
      <c r="L151" s="3">
        <v>592.84</v>
      </c>
      <c r="M151" s="4">
        <v>0.12</v>
      </c>
      <c r="N151" s="3">
        <v>177.76</v>
      </c>
      <c r="O151" s="3">
        <f t="shared" si="19"/>
        <v>26606.659200000002</v>
      </c>
      <c r="P151" s="3">
        <f t="shared" si="20"/>
        <v>9065.76</v>
      </c>
      <c r="Q151" s="3">
        <v>1172.3699999999999</v>
      </c>
      <c r="R151" s="3">
        <f t="shared" si="21"/>
        <v>16368.529200000001</v>
      </c>
      <c r="S151" s="5">
        <f t="shared" si="22"/>
        <v>0.61520422676741016</v>
      </c>
      <c r="T151" s="3">
        <v>26266.61</v>
      </c>
      <c r="U151" s="3">
        <f t="shared" si="23"/>
        <v>340.04920000000129</v>
      </c>
      <c r="V151" t="s">
        <v>36</v>
      </c>
      <c r="W151" t="s">
        <v>30</v>
      </c>
    </row>
    <row r="152" spans="1:23">
      <c r="A152" t="s">
        <v>211</v>
      </c>
      <c r="B152" s="2">
        <v>45869</v>
      </c>
      <c r="C152">
        <f t="shared" si="16"/>
        <v>2025</v>
      </c>
      <c r="D152" t="str">
        <f t="shared" si="17"/>
        <v>Jul</v>
      </c>
      <c r="E152" t="str">
        <f t="shared" si="18"/>
        <v>Q3</v>
      </c>
      <c r="F152" t="s">
        <v>24</v>
      </c>
      <c r="G152" t="s">
        <v>25</v>
      </c>
      <c r="H152" t="s">
        <v>26</v>
      </c>
      <c r="I152" t="s">
        <v>27</v>
      </c>
      <c r="J152" t="s">
        <v>28</v>
      </c>
      <c r="K152">
        <v>41</v>
      </c>
      <c r="L152" s="3">
        <v>152.91</v>
      </c>
      <c r="M152" s="4">
        <v>0.08</v>
      </c>
      <c r="N152" s="3">
        <v>92.87</v>
      </c>
      <c r="O152" s="3">
        <f t="shared" si="19"/>
        <v>5767.7651999999998</v>
      </c>
      <c r="P152" s="3">
        <f t="shared" si="20"/>
        <v>3807.67</v>
      </c>
      <c r="Q152" s="3">
        <v>1661.13</v>
      </c>
      <c r="R152" s="3">
        <f t="shared" si="21"/>
        <v>298.96519999999964</v>
      </c>
      <c r="S152" s="5">
        <f t="shared" si="22"/>
        <v>5.1833802111084487E-2</v>
      </c>
      <c r="T152" s="3">
        <v>5752.3</v>
      </c>
      <c r="U152" s="3">
        <f t="shared" si="23"/>
        <v>15.465199999999641</v>
      </c>
      <c r="V152" t="s">
        <v>41</v>
      </c>
      <c r="W152" t="s">
        <v>80</v>
      </c>
    </row>
    <row r="153" spans="1:23">
      <c r="A153" t="s">
        <v>212</v>
      </c>
      <c r="B153" s="2">
        <v>45756</v>
      </c>
      <c r="C153">
        <f t="shared" si="16"/>
        <v>2025</v>
      </c>
      <c r="D153" t="str">
        <f t="shared" si="17"/>
        <v>Apr</v>
      </c>
      <c r="E153" t="str">
        <f t="shared" si="18"/>
        <v>Q2</v>
      </c>
      <c r="F153" t="s">
        <v>68</v>
      </c>
      <c r="G153" t="s">
        <v>66</v>
      </c>
      <c r="H153" t="s">
        <v>44</v>
      </c>
      <c r="I153" t="s">
        <v>39</v>
      </c>
      <c r="J153" t="s">
        <v>57</v>
      </c>
      <c r="K153">
        <v>28</v>
      </c>
      <c r="L153" s="3">
        <v>577.42999999999995</v>
      </c>
      <c r="M153" s="4">
        <v>0.05</v>
      </c>
      <c r="N153" s="3">
        <v>267.79000000000002</v>
      </c>
      <c r="O153" s="3">
        <f t="shared" si="19"/>
        <v>15359.637999999999</v>
      </c>
      <c r="P153" s="3">
        <f t="shared" si="20"/>
        <v>7498.1200000000008</v>
      </c>
      <c r="Q153" s="3">
        <v>1503.11</v>
      </c>
      <c r="R153" s="3">
        <f t="shared" si="21"/>
        <v>6358.4079999999985</v>
      </c>
      <c r="S153" s="5">
        <f t="shared" si="22"/>
        <v>0.41396861045813704</v>
      </c>
      <c r="T153" s="3">
        <v>13527.6</v>
      </c>
      <c r="U153" s="3">
        <f t="shared" si="23"/>
        <v>1832.0379999999986</v>
      </c>
      <c r="V153" t="s">
        <v>61</v>
      </c>
      <c r="W153" t="s">
        <v>46</v>
      </c>
    </row>
    <row r="154" spans="1:23">
      <c r="A154" t="s">
        <v>213</v>
      </c>
      <c r="B154" s="2">
        <v>45338</v>
      </c>
      <c r="C154">
        <f t="shared" si="16"/>
        <v>2024</v>
      </c>
      <c r="D154" t="str">
        <f t="shared" si="17"/>
        <v>Feb</v>
      </c>
      <c r="E154" t="str">
        <f t="shared" si="18"/>
        <v>Q1</v>
      </c>
      <c r="F154" t="s">
        <v>51</v>
      </c>
      <c r="G154" t="s">
        <v>72</v>
      </c>
      <c r="H154" t="s">
        <v>26</v>
      </c>
      <c r="I154" t="s">
        <v>39</v>
      </c>
      <c r="J154" t="s">
        <v>45</v>
      </c>
      <c r="K154">
        <v>38</v>
      </c>
      <c r="L154" s="3">
        <v>1490.3</v>
      </c>
      <c r="M154" s="4">
        <v>0</v>
      </c>
      <c r="N154" s="3">
        <v>678.04</v>
      </c>
      <c r="O154" s="3">
        <f t="shared" si="19"/>
        <v>56631.4</v>
      </c>
      <c r="P154" s="3">
        <f t="shared" si="20"/>
        <v>25765.519999999997</v>
      </c>
      <c r="Q154" s="3">
        <v>3261.24</v>
      </c>
      <c r="R154" s="3">
        <f t="shared" si="21"/>
        <v>27604.640000000007</v>
      </c>
      <c r="S154" s="5">
        <f t="shared" si="22"/>
        <v>0.4874440681318139</v>
      </c>
      <c r="T154" s="3">
        <v>60244.41</v>
      </c>
      <c r="U154" s="3">
        <f t="shared" si="23"/>
        <v>-3613.010000000002</v>
      </c>
      <c r="V154" t="s">
        <v>41</v>
      </c>
      <c r="W154" t="s">
        <v>46</v>
      </c>
    </row>
    <row r="155" spans="1:23">
      <c r="A155" t="s">
        <v>214</v>
      </c>
      <c r="B155" s="2">
        <v>46204</v>
      </c>
      <c r="C155">
        <f t="shared" si="16"/>
        <v>2026</v>
      </c>
      <c r="D155" t="str">
        <f t="shared" si="17"/>
        <v>Jul</v>
      </c>
      <c r="E155" t="str">
        <f t="shared" si="18"/>
        <v>Q3</v>
      </c>
      <c r="F155" t="s">
        <v>51</v>
      </c>
      <c r="G155" t="s">
        <v>72</v>
      </c>
      <c r="H155" t="s">
        <v>26</v>
      </c>
      <c r="I155" t="s">
        <v>63</v>
      </c>
      <c r="J155" t="s">
        <v>73</v>
      </c>
      <c r="K155">
        <v>50</v>
      </c>
      <c r="L155" s="3">
        <v>120.06</v>
      </c>
      <c r="M155" s="4">
        <v>0.15</v>
      </c>
      <c r="N155" s="3">
        <v>30.13</v>
      </c>
      <c r="O155" s="3">
        <f t="shared" si="19"/>
        <v>5102.55</v>
      </c>
      <c r="P155" s="3">
        <f t="shared" si="20"/>
        <v>1506.5</v>
      </c>
      <c r="Q155" s="3">
        <v>2307.3000000000002</v>
      </c>
      <c r="R155" s="3">
        <f t="shared" si="21"/>
        <v>1288.75</v>
      </c>
      <c r="S155" s="5">
        <f t="shared" si="22"/>
        <v>0.25256979353460524</v>
      </c>
      <c r="T155" s="3">
        <v>4635.5200000000004</v>
      </c>
      <c r="U155" s="3">
        <f t="shared" si="23"/>
        <v>467.02999999999975</v>
      </c>
      <c r="V155" t="s">
        <v>41</v>
      </c>
      <c r="W155" t="s">
        <v>46</v>
      </c>
    </row>
    <row r="156" spans="1:23">
      <c r="A156" t="s">
        <v>215</v>
      </c>
      <c r="B156" s="2">
        <v>46037</v>
      </c>
      <c r="C156">
        <f t="shared" si="16"/>
        <v>2026</v>
      </c>
      <c r="D156" t="str">
        <f t="shared" si="17"/>
        <v>Jan</v>
      </c>
      <c r="E156" t="str">
        <f t="shared" si="18"/>
        <v>Q1</v>
      </c>
      <c r="F156" t="s">
        <v>68</v>
      </c>
      <c r="G156" t="s">
        <v>25</v>
      </c>
      <c r="H156" t="s">
        <v>26</v>
      </c>
      <c r="I156" t="s">
        <v>53</v>
      </c>
      <c r="J156" t="s">
        <v>130</v>
      </c>
      <c r="K156">
        <v>42</v>
      </c>
      <c r="L156" s="3">
        <v>2179.65</v>
      </c>
      <c r="M156" s="4">
        <v>0.08</v>
      </c>
      <c r="N156" s="3">
        <v>811.97</v>
      </c>
      <c r="O156" s="3">
        <f t="shared" si="19"/>
        <v>84221.676000000007</v>
      </c>
      <c r="P156" s="3">
        <f t="shared" si="20"/>
        <v>34102.74</v>
      </c>
      <c r="Q156" s="3">
        <v>2775.7</v>
      </c>
      <c r="R156" s="3">
        <f t="shared" si="21"/>
        <v>47343.236000000012</v>
      </c>
      <c r="S156" s="5">
        <f t="shared" si="22"/>
        <v>0.56212650054601154</v>
      </c>
      <c r="T156" s="3">
        <v>83425.789999999994</v>
      </c>
      <c r="U156" s="3">
        <f t="shared" si="23"/>
        <v>795.88600000001315</v>
      </c>
      <c r="V156" t="s">
        <v>61</v>
      </c>
      <c r="W156" t="s">
        <v>30</v>
      </c>
    </row>
    <row r="157" spans="1:23">
      <c r="A157" t="s">
        <v>216</v>
      </c>
      <c r="B157" s="2">
        <v>46251</v>
      </c>
      <c r="C157">
        <f t="shared" si="16"/>
        <v>2026</v>
      </c>
      <c r="D157" t="str">
        <f t="shared" si="17"/>
        <v>Aug</v>
      </c>
      <c r="E157" t="str">
        <f t="shared" si="18"/>
        <v>Q3</v>
      </c>
      <c r="F157" t="s">
        <v>24</v>
      </c>
      <c r="G157" t="s">
        <v>25</v>
      </c>
      <c r="H157" t="s">
        <v>26</v>
      </c>
      <c r="I157" t="s">
        <v>63</v>
      </c>
      <c r="J157" t="s">
        <v>64</v>
      </c>
      <c r="K157">
        <v>12</v>
      </c>
      <c r="L157" s="3">
        <v>358.3</v>
      </c>
      <c r="M157" s="4">
        <v>0</v>
      </c>
      <c r="N157" s="3">
        <v>99.44</v>
      </c>
      <c r="O157" s="3">
        <f t="shared" si="19"/>
        <v>4299.6000000000004</v>
      </c>
      <c r="P157" s="3">
        <f t="shared" si="20"/>
        <v>1193.28</v>
      </c>
      <c r="Q157" s="3">
        <v>1924.57</v>
      </c>
      <c r="R157" s="3">
        <f t="shared" si="21"/>
        <v>1181.7500000000007</v>
      </c>
      <c r="S157" s="5">
        <f t="shared" si="22"/>
        <v>0.27485114894408796</v>
      </c>
      <c r="T157" s="3">
        <v>4509.37</v>
      </c>
      <c r="U157" s="3">
        <f t="shared" si="23"/>
        <v>-209.76999999999953</v>
      </c>
      <c r="V157" t="s">
        <v>29</v>
      </c>
      <c r="W157" t="s">
        <v>30</v>
      </c>
    </row>
    <row r="158" spans="1:23">
      <c r="A158" t="s">
        <v>217</v>
      </c>
      <c r="B158" s="2">
        <v>45337</v>
      </c>
      <c r="C158">
        <f t="shared" si="16"/>
        <v>2024</v>
      </c>
      <c r="D158" t="str">
        <f t="shared" si="17"/>
        <v>Feb</v>
      </c>
      <c r="E158" t="str">
        <f t="shared" si="18"/>
        <v>Q1</v>
      </c>
      <c r="F158" t="s">
        <v>51</v>
      </c>
      <c r="G158" t="s">
        <v>72</v>
      </c>
      <c r="H158" t="s">
        <v>34</v>
      </c>
      <c r="I158" t="s">
        <v>27</v>
      </c>
      <c r="J158" t="s">
        <v>28</v>
      </c>
      <c r="K158">
        <v>10</v>
      </c>
      <c r="L158" s="3">
        <v>148.03</v>
      </c>
      <c r="M158" s="4">
        <v>0.05</v>
      </c>
      <c r="N158" s="3">
        <v>90.15</v>
      </c>
      <c r="O158" s="3">
        <f t="shared" si="19"/>
        <v>1406.2849999999999</v>
      </c>
      <c r="P158" s="3">
        <f t="shared" si="20"/>
        <v>901.5</v>
      </c>
      <c r="Q158" s="3">
        <v>832.56</v>
      </c>
      <c r="R158" s="3">
        <f t="shared" si="21"/>
        <v>-327.77500000000009</v>
      </c>
      <c r="S158" s="5">
        <f t="shared" si="22"/>
        <v>-0.23307864337598719</v>
      </c>
      <c r="T158" s="3">
        <v>1432.43</v>
      </c>
      <c r="U158" s="3">
        <f t="shared" si="23"/>
        <v>-26.145000000000209</v>
      </c>
      <c r="V158" t="s">
        <v>36</v>
      </c>
      <c r="W158" t="s">
        <v>30</v>
      </c>
    </row>
    <row r="159" spans="1:23">
      <c r="A159" t="s">
        <v>218</v>
      </c>
      <c r="B159" s="2">
        <v>46189</v>
      </c>
      <c r="C159">
        <f t="shared" si="16"/>
        <v>2026</v>
      </c>
      <c r="D159" t="str">
        <f t="shared" si="17"/>
        <v>Jun</v>
      </c>
      <c r="E159" t="str">
        <f t="shared" si="18"/>
        <v>Q2</v>
      </c>
      <c r="F159" t="s">
        <v>68</v>
      </c>
      <c r="G159" t="s">
        <v>25</v>
      </c>
      <c r="H159" t="s">
        <v>44</v>
      </c>
      <c r="I159" t="s">
        <v>53</v>
      </c>
      <c r="J159" t="s">
        <v>54</v>
      </c>
      <c r="K159">
        <v>21</v>
      </c>
      <c r="L159" s="3">
        <v>2480.4499999999998</v>
      </c>
      <c r="M159" s="4">
        <v>0.15</v>
      </c>
      <c r="N159" s="3">
        <v>874.59</v>
      </c>
      <c r="O159" s="3">
        <f t="shared" si="19"/>
        <v>44276.032499999994</v>
      </c>
      <c r="P159" s="3">
        <f t="shared" si="20"/>
        <v>18366.39</v>
      </c>
      <c r="Q159" s="3">
        <v>2766.54</v>
      </c>
      <c r="R159" s="3">
        <f t="shared" si="21"/>
        <v>23143.102499999994</v>
      </c>
      <c r="S159" s="5">
        <f t="shared" si="22"/>
        <v>0.52270045876400506</v>
      </c>
      <c r="T159" s="3">
        <v>43502.45</v>
      </c>
      <c r="U159" s="3">
        <f t="shared" si="23"/>
        <v>773.5824999999968</v>
      </c>
      <c r="V159" t="s">
        <v>41</v>
      </c>
      <c r="W159" t="s">
        <v>30</v>
      </c>
    </row>
    <row r="160" spans="1:23">
      <c r="A160" t="s">
        <v>219</v>
      </c>
      <c r="B160" s="2">
        <v>45644</v>
      </c>
      <c r="C160">
        <f t="shared" si="16"/>
        <v>2024</v>
      </c>
      <c r="D160" t="str">
        <f t="shared" si="17"/>
        <v>Dec</v>
      </c>
      <c r="E160" t="str">
        <f t="shared" si="18"/>
        <v>Q4</v>
      </c>
      <c r="F160" t="s">
        <v>51</v>
      </c>
      <c r="G160" t="s">
        <v>52</v>
      </c>
      <c r="H160" t="s">
        <v>34</v>
      </c>
      <c r="I160" t="s">
        <v>63</v>
      </c>
      <c r="J160" t="s">
        <v>73</v>
      </c>
      <c r="K160">
        <v>13</v>
      </c>
      <c r="L160" s="3">
        <v>137.30000000000001</v>
      </c>
      <c r="M160" s="4">
        <v>0.03</v>
      </c>
      <c r="N160" s="3">
        <v>34.479999999999997</v>
      </c>
      <c r="O160" s="3">
        <f t="shared" si="19"/>
        <v>1731.3530000000001</v>
      </c>
      <c r="P160" s="3">
        <f t="shared" si="20"/>
        <v>448.23999999999995</v>
      </c>
      <c r="Q160" s="3">
        <v>780.18</v>
      </c>
      <c r="R160" s="3">
        <f t="shared" si="21"/>
        <v>502.93300000000011</v>
      </c>
      <c r="S160" s="5">
        <f t="shared" si="22"/>
        <v>0.29048553356825563</v>
      </c>
      <c r="T160" s="3">
        <v>1617.23</v>
      </c>
      <c r="U160" s="3">
        <f t="shared" si="23"/>
        <v>114.12300000000005</v>
      </c>
      <c r="V160" t="s">
        <v>61</v>
      </c>
      <c r="W160" t="s">
        <v>80</v>
      </c>
    </row>
    <row r="161" spans="1:23">
      <c r="A161" t="s">
        <v>220</v>
      </c>
      <c r="B161" s="2">
        <v>46228</v>
      </c>
      <c r="C161">
        <f t="shared" si="16"/>
        <v>2026</v>
      </c>
      <c r="D161" t="str">
        <f t="shared" si="17"/>
        <v>Jul</v>
      </c>
      <c r="E161" t="str">
        <f t="shared" si="18"/>
        <v>Q3</v>
      </c>
      <c r="F161" t="s">
        <v>24</v>
      </c>
      <c r="G161" t="s">
        <v>66</v>
      </c>
      <c r="H161" t="s">
        <v>60</v>
      </c>
      <c r="I161" t="s">
        <v>27</v>
      </c>
      <c r="J161" t="s">
        <v>35</v>
      </c>
      <c r="K161">
        <v>38</v>
      </c>
      <c r="L161" s="3">
        <v>607.86</v>
      </c>
      <c r="M161" s="4">
        <v>0.05</v>
      </c>
      <c r="N161" s="3">
        <v>412.09</v>
      </c>
      <c r="O161" s="3">
        <f t="shared" si="19"/>
        <v>21943.745999999999</v>
      </c>
      <c r="P161" s="3">
        <f t="shared" si="20"/>
        <v>15659.419999999998</v>
      </c>
      <c r="Q161" s="3">
        <v>1453</v>
      </c>
      <c r="R161" s="3">
        <f t="shared" si="21"/>
        <v>4831.3260000000009</v>
      </c>
      <c r="S161" s="5">
        <f t="shared" si="22"/>
        <v>0.22016869863513738</v>
      </c>
      <c r="T161" s="3">
        <v>21264.78</v>
      </c>
      <c r="U161" s="3">
        <f t="shared" si="23"/>
        <v>678.96600000000035</v>
      </c>
      <c r="V161" t="s">
        <v>61</v>
      </c>
      <c r="W161" t="s">
        <v>30</v>
      </c>
    </row>
    <row r="162" spans="1:23">
      <c r="A162" t="s">
        <v>221</v>
      </c>
      <c r="B162" s="2">
        <v>45678</v>
      </c>
      <c r="C162">
        <f t="shared" si="16"/>
        <v>2025</v>
      </c>
      <c r="D162" t="str">
        <f t="shared" si="17"/>
        <v>Jan</v>
      </c>
      <c r="E162" t="str">
        <f t="shared" si="18"/>
        <v>Q1</v>
      </c>
      <c r="F162" t="s">
        <v>32</v>
      </c>
      <c r="G162" t="s">
        <v>33</v>
      </c>
      <c r="H162" t="s">
        <v>34</v>
      </c>
      <c r="I162" t="s">
        <v>39</v>
      </c>
      <c r="J162" t="s">
        <v>45</v>
      </c>
      <c r="K162">
        <v>18</v>
      </c>
      <c r="L162" s="3">
        <v>1363.26</v>
      </c>
      <c r="M162" s="4">
        <v>0.03</v>
      </c>
      <c r="N162" s="3">
        <v>620.32000000000005</v>
      </c>
      <c r="O162" s="3">
        <f t="shared" si="19"/>
        <v>23802.5196</v>
      </c>
      <c r="P162" s="3">
        <f t="shared" si="20"/>
        <v>11165.76</v>
      </c>
      <c r="Q162" s="3">
        <v>1979.54</v>
      </c>
      <c r="R162" s="3">
        <f t="shared" si="21"/>
        <v>10657.2196</v>
      </c>
      <c r="S162" s="5">
        <f t="shared" si="22"/>
        <v>0.44773493643084744</v>
      </c>
      <c r="T162" s="3">
        <v>22678.21</v>
      </c>
      <c r="U162" s="3">
        <f t="shared" si="23"/>
        <v>1124.3096000000005</v>
      </c>
      <c r="V162" t="s">
        <v>29</v>
      </c>
      <c r="W162" t="s">
        <v>30</v>
      </c>
    </row>
    <row r="163" spans="1:23">
      <c r="A163" t="s">
        <v>222</v>
      </c>
      <c r="B163" s="2">
        <v>45486</v>
      </c>
      <c r="C163">
        <f t="shared" si="16"/>
        <v>2024</v>
      </c>
      <c r="D163" t="str">
        <f t="shared" si="17"/>
        <v>Jul</v>
      </c>
      <c r="E163" t="str">
        <f t="shared" si="18"/>
        <v>Q3</v>
      </c>
      <c r="F163" t="s">
        <v>24</v>
      </c>
      <c r="G163" t="s">
        <v>66</v>
      </c>
      <c r="H163" t="s">
        <v>60</v>
      </c>
      <c r="I163" t="s">
        <v>27</v>
      </c>
      <c r="J163" t="s">
        <v>35</v>
      </c>
      <c r="K163">
        <v>82</v>
      </c>
      <c r="L163" s="3">
        <v>1044.83</v>
      </c>
      <c r="M163" s="4">
        <v>0.05</v>
      </c>
      <c r="N163" s="3">
        <v>691.99</v>
      </c>
      <c r="O163" s="3">
        <f t="shared" si="19"/>
        <v>81392.256999999998</v>
      </c>
      <c r="P163" s="3">
        <f t="shared" si="20"/>
        <v>56743.18</v>
      </c>
      <c r="Q163" s="3">
        <v>1473.41</v>
      </c>
      <c r="R163" s="3">
        <f t="shared" si="21"/>
        <v>23175.666999999998</v>
      </c>
      <c r="S163" s="5">
        <f t="shared" si="22"/>
        <v>0.28474043913046909</v>
      </c>
      <c r="T163" s="3">
        <v>84297.4</v>
      </c>
      <c r="U163" s="3">
        <f t="shared" si="23"/>
        <v>-2905.1429999999964</v>
      </c>
      <c r="V163" t="s">
        <v>36</v>
      </c>
      <c r="W163" t="s">
        <v>30</v>
      </c>
    </row>
    <row r="164" spans="1:23">
      <c r="A164" t="s">
        <v>223</v>
      </c>
      <c r="B164" s="2">
        <v>45817</v>
      </c>
      <c r="C164">
        <f t="shared" si="16"/>
        <v>2025</v>
      </c>
      <c r="D164" t="str">
        <f t="shared" si="17"/>
        <v>Jun</v>
      </c>
      <c r="E164" t="str">
        <f t="shared" si="18"/>
        <v>Q2</v>
      </c>
      <c r="F164" t="s">
        <v>51</v>
      </c>
      <c r="G164" t="s">
        <v>72</v>
      </c>
      <c r="H164" t="s">
        <v>34</v>
      </c>
      <c r="I164" t="s">
        <v>63</v>
      </c>
      <c r="J164" t="s">
        <v>73</v>
      </c>
      <c r="K164">
        <v>12</v>
      </c>
      <c r="L164" s="3">
        <v>328.58</v>
      </c>
      <c r="M164" s="4">
        <v>0.05</v>
      </c>
      <c r="N164" s="3">
        <v>79.61</v>
      </c>
      <c r="O164" s="3">
        <f t="shared" si="19"/>
        <v>3745.8119999999999</v>
      </c>
      <c r="P164" s="3">
        <f t="shared" si="20"/>
        <v>955.31999999999994</v>
      </c>
      <c r="Q164" s="3">
        <v>1284.9100000000001</v>
      </c>
      <c r="R164" s="3">
        <f t="shared" si="21"/>
        <v>1505.5820000000001</v>
      </c>
      <c r="S164" s="5">
        <f t="shared" si="22"/>
        <v>0.40193741704068442</v>
      </c>
      <c r="T164" s="3">
        <v>3962.7</v>
      </c>
      <c r="U164" s="3">
        <f t="shared" si="23"/>
        <v>-216.88799999999992</v>
      </c>
      <c r="V164" t="s">
        <v>29</v>
      </c>
      <c r="W164" t="s">
        <v>30</v>
      </c>
    </row>
    <row r="165" spans="1:23">
      <c r="A165" t="s">
        <v>224</v>
      </c>
      <c r="B165" s="2">
        <v>46249</v>
      </c>
      <c r="C165">
        <f t="shared" si="16"/>
        <v>2026</v>
      </c>
      <c r="D165" t="str">
        <f t="shared" si="17"/>
        <v>Aug</v>
      </c>
      <c r="E165" t="str">
        <f t="shared" si="18"/>
        <v>Q3</v>
      </c>
      <c r="F165" t="s">
        <v>32</v>
      </c>
      <c r="G165" t="s">
        <v>33</v>
      </c>
      <c r="H165" t="s">
        <v>26</v>
      </c>
      <c r="I165" t="s">
        <v>53</v>
      </c>
      <c r="J165" t="s">
        <v>54</v>
      </c>
      <c r="K165">
        <v>22</v>
      </c>
      <c r="L165" s="3">
        <v>1651.24</v>
      </c>
      <c r="M165" s="4">
        <v>0.05</v>
      </c>
      <c r="N165" s="3">
        <v>577.01</v>
      </c>
      <c r="O165" s="3">
        <f t="shared" si="19"/>
        <v>34510.915999999997</v>
      </c>
      <c r="P165" s="3">
        <f t="shared" si="20"/>
        <v>12694.22</v>
      </c>
      <c r="Q165" s="3">
        <v>3561.96</v>
      </c>
      <c r="R165" s="3">
        <f t="shared" si="21"/>
        <v>18254.735999999997</v>
      </c>
      <c r="S165" s="5">
        <f t="shared" si="22"/>
        <v>0.52895541804801705</v>
      </c>
      <c r="T165" s="3">
        <v>35791.480000000003</v>
      </c>
      <c r="U165" s="3">
        <f t="shared" si="23"/>
        <v>-1280.5640000000058</v>
      </c>
      <c r="V165" t="s">
        <v>36</v>
      </c>
      <c r="W165" t="s">
        <v>30</v>
      </c>
    </row>
    <row r="166" spans="1:23">
      <c r="A166" t="s">
        <v>225</v>
      </c>
      <c r="B166" s="2">
        <v>46133</v>
      </c>
      <c r="C166">
        <f t="shared" si="16"/>
        <v>2026</v>
      </c>
      <c r="D166" t="str">
        <f t="shared" si="17"/>
        <v>Apr</v>
      </c>
      <c r="E166" t="str">
        <f t="shared" si="18"/>
        <v>Q2</v>
      </c>
      <c r="F166" t="s">
        <v>51</v>
      </c>
      <c r="G166" t="s">
        <v>52</v>
      </c>
      <c r="H166" t="s">
        <v>44</v>
      </c>
      <c r="I166" t="s">
        <v>63</v>
      </c>
      <c r="J166" t="s">
        <v>73</v>
      </c>
      <c r="K166">
        <v>28</v>
      </c>
      <c r="L166" s="3">
        <v>142.06</v>
      </c>
      <c r="M166" s="4">
        <v>0.05</v>
      </c>
      <c r="N166" s="3">
        <v>35.68</v>
      </c>
      <c r="O166" s="3">
        <f t="shared" si="19"/>
        <v>3778.7960000000003</v>
      </c>
      <c r="P166" s="3">
        <f t="shared" si="20"/>
        <v>999.04</v>
      </c>
      <c r="Q166" s="3">
        <v>1301.76</v>
      </c>
      <c r="R166" s="3">
        <f t="shared" si="21"/>
        <v>1477.9960000000003</v>
      </c>
      <c r="S166" s="5">
        <f t="shared" si="22"/>
        <v>0.39112881457480114</v>
      </c>
      <c r="T166" s="3">
        <v>3492.26</v>
      </c>
      <c r="U166" s="3">
        <f t="shared" si="23"/>
        <v>286.53600000000006</v>
      </c>
      <c r="V166" t="s">
        <v>29</v>
      </c>
      <c r="W166" t="s">
        <v>46</v>
      </c>
    </row>
    <row r="167" spans="1:23">
      <c r="A167" t="s">
        <v>226</v>
      </c>
      <c r="B167" s="2">
        <v>46151</v>
      </c>
      <c r="C167">
        <f t="shared" si="16"/>
        <v>2026</v>
      </c>
      <c r="D167" t="str">
        <f t="shared" si="17"/>
        <v>May</v>
      </c>
      <c r="E167" t="str">
        <f t="shared" si="18"/>
        <v>Q2</v>
      </c>
      <c r="F167" t="s">
        <v>24</v>
      </c>
      <c r="G167" t="s">
        <v>25</v>
      </c>
      <c r="H167" t="s">
        <v>26</v>
      </c>
      <c r="I167" t="s">
        <v>63</v>
      </c>
      <c r="J167" t="s">
        <v>64</v>
      </c>
      <c r="K167">
        <v>22</v>
      </c>
      <c r="L167" s="3">
        <v>629.15</v>
      </c>
      <c r="M167" s="4">
        <v>0</v>
      </c>
      <c r="N167" s="3">
        <v>177.22</v>
      </c>
      <c r="O167" s="3">
        <f t="shared" si="19"/>
        <v>13841.3</v>
      </c>
      <c r="P167" s="3">
        <f t="shared" si="20"/>
        <v>3898.84</v>
      </c>
      <c r="Q167" s="3">
        <v>1371.89</v>
      </c>
      <c r="R167" s="3">
        <f t="shared" si="21"/>
        <v>8570.57</v>
      </c>
      <c r="S167" s="5">
        <f t="shared" si="22"/>
        <v>0.61920267604921508</v>
      </c>
      <c r="T167" s="3">
        <v>13695.17</v>
      </c>
      <c r="U167" s="3">
        <f t="shared" si="23"/>
        <v>146.1299999999992</v>
      </c>
      <c r="V167" t="s">
        <v>29</v>
      </c>
      <c r="W167" t="s">
        <v>46</v>
      </c>
    </row>
    <row r="168" spans="1:23">
      <c r="A168" t="s">
        <v>227</v>
      </c>
      <c r="B168" s="2">
        <v>45974</v>
      </c>
      <c r="C168">
        <f t="shared" si="16"/>
        <v>2025</v>
      </c>
      <c r="D168" t="str">
        <f t="shared" si="17"/>
        <v>Nov</v>
      </c>
      <c r="E168" t="str">
        <f t="shared" si="18"/>
        <v>Q4</v>
      </c>
      <c r="F168" t="s">
        <v>32</v>
      </c>
      <c r="G168" t="s">
        <v>43</v>
      </c>
      <c r="H168" t="s">
        <v>44</v>
      </c>
      <c r="I168" t="s">
        <v>39</v>
      </c>
      <c r="J168" t="s">
        <v>45</v>
      </c>
      <c r="K168">
        <v>16</v>
      </c>
      <c r="L168" s="3">
        <v>1172.55</v>
      </c>
      <c r="M168" s="4">
        <v>0</v>
      </c>
      <c r="N168" s="3">
        <v>554.80999999999995</v>
      </c>
      <c r="O168" s="3">
        <f t="shared" si="19"/>
        <v>18760.8</v>
      </c>
      <c r="P168" s="3">
        <f t="shared" si="20"/>
        <v>8876.9599999999991</v>
      </c>
      <c r="Q168" s="3">
        <v>1534.33</v>
      </c>
      <c r="R168" s="3">
        <f t="shared" si="21"/>
        <v>8349.51</v>
      </c>
      <c r="S168" s="5">
        <f t="shared" si="22"/>
        <v>0.44505085070999106</v>
      </c>
      <c r="T168" s="3">
        <v>20910.689999999999</v>
      </c>
      <c r="U168" s="3">
        <f t="shared" si="23"/>
        <v>-2149.8899999999994</v>
      </c>
      <c r="V168" t="s">
        <v>29</v>
      </c>
      <c r="W168" t="s">
        <v>46</v>
      </c>
    </row>
    <row r="169" spans="1:23">
      <c r="A169" t="s">
        <v>228</v>
      </c>
      <c r="B169" s="2">
        <v>46006</v>
      </c>
      <c r="C169">
        <f t="shared" si="16"/>
        <v>2025</v>
      </c>
      <c r="D169" t="str">
        <f t="shared" si="17"/>
        <v>Dec</v>
      </c>
      <c r="E169" t="str">
        <f t="shared" si="18"/>
        <v>Q4</v>
      </c>
      <c r="F169" t="s">
        <v>51</v>
      </c>
      <c r="G169" t="s">
        <v>88</v>
      </c>
      <c r="H169" t="s">
        <v>34</v>
      </c>
      <c r="I169" t="s">
        <v>39</v>
      </c>
      <c r="J169" t="s">
        <v>57</v>
      </c>
      <c r="K169">
        <v>7</v>
      </c>
      <c r="L169" s="3">
        <v>389.34</v>
      </c>
      <c r="M169" s="4">
        <v>0.1</v>
      </c>
      <c r="N169" s="3">
        <v>185.86</v>
      </c>
      <c r="O169" s="3">
        <f t="shared" si="19"/>
        <v>2452.8419999999996</v>
      </c>
      <c r="P169" s="3">
        <f t="shared" si="20"/>
        <v>1301.02</v>
      </c>
      <c r="Q169" s="3">
        <v>1308.1500000000001</v>
      </c>
      <c r="R169" s="3">
        <f t="shared" si="21"/>
        <v>-156.32800000000043</v>
      </c>
      <c r="S169" s="5">
        <f t="shared" si="22"/>
        <v>-6.3733416176011526E-2</v>
      </c>
      <c r="T169" s="3">
        <v>2626.47</v>
      </c>
      <c r="U169" s="3">
        <f t="shared" si="23"/>
        <v>-173.62800000000016</v>
      </c>
      <c r="V169" t="s">
        <v>29</v>
      </c>
      <c r="W169" t="s">
        <v>46</v>
      </c>
    </row>
    <row r="170" spans="1:23">
      <c r="A170" t="s">
        <v>229</v>
      </c>
      <c r="B170" s="2">
        <v>45707</v>
      </c>
      <c r="C170">
        <f t="shared" si="16"/>
        <v>2025</v>
      </c>
      <c r="D170" t="str">
        <f t="shared" si="17"/>
        <v>Feb</v>
      </c>
      <c r="E170" t="str">
        <f t="shared" si="18"/>
        <v>Q1</v>
      </c>
      <c r="F170" t="s">
        <v>51</v>
      </c>
      <c r="G170" t="s">
        <v>52</v>
      </c>
      <c r="H170" t="s">
        <v>34</v>
      </c>
      <c r="I170" t="s">
        <v>27</v>
      </c>
      <c r="J170" t="s">
        <v>35</v>
      </c>
      <c r="K170">
        <v>3</v>
      </c>
      <c r="L170" s="3">
        <v>894.63</v>
      </c>
      <c r="M170" s="4">
        <v>0.1</v>
      </c>
      <c r="N170" s="3">
        <v>650.36</v>
      </c>
      <c r="O170" s="3">
        <f t="shared" si="19"/>
        <v>2415.5009999999997</v>
      </c>
      <c r="P170" s="3">
        <f t="shared" si="20"/>
        <v>1951.08</v>
      </c>
      <c r="Q170" s="3">
        <v>950.21</v>
      </c>
      <c r="R170" s="3">
        <f t="shared" si="21"/>
        <v>-485.78900000000021</v>
      </c>
      <c r="S170" s="5">
        <f t="shared" si="22"/>
        <v>-0.20111314381571371</v>
      </c>
      <c r="T170" s="3">
        <v>2179.85</v>
      </c>
      <c r="U170" s="3">
        <f t="shared" si="23"/>
        <v>235.65099999999984</v>
      </c>
      <c r="V170" t="s">
        <v>41</v>
      </c>
      <c r="W170" t="s">
        <v>46</v>
      </c>
    </row>
    <row r="171" spans="1:23">
      <c r="A171" t="s">
        <v>230</v>
      </c>
      <c r="B171" s="2">
        <v>45779</v>
      </c>
      <c r="C171">
        <f t="shared" si="16"/>
        <v>2025</v>
      </c>
      <c r="D171" t="str">
        <f t="shared" si="17"/>
        <v>May</v>
      </c>
      <c r="E171" t="str">
        <f t="shared" si="18"/>
        <v>Q2</v>
      </c>
      <c r="F171" t="s">
        <v>24</v>
      </c>
      <c r="G171" t="s">
        <v>25</v>
      </c>
      <c r="H171" t="s">
        <v>26</v>
      </c>
      <c r="I171" t="s">
        <v>39</v>
      </c>
      <c r="J171" t="s">
        <v>40</v>
      </c>
      <c r="K171">
        <v>49</v>
      </c>
      <c r="L171" s="3">
        <v>1091.73</v>
      </c>
      <c r="M171" s="4">
        <v>0.12</v>
      </c>
      <c r="N171" s="3">
        <v>473.7</v>
      </c>
      <c r="O171" s="3">
        <f t="shared" si="19"/>
        <v>47075.397600000004</v>
      </c>
      <c r="P171" s="3">
        <f t="shared" si="20"/>
        <v>23211.3</v>
      </c>
      <c r="Q171" s="3">
        <v>3455.86</v>
      </c>
      <c r="R171" s="3">
        <f t="shared" si="21"/>
        <v>20408.237600000004</v>
      </c>
      <c r="S171" s="5">
        <f t="shared" si="22"/>
        <v>0.43352236285732404</v>
      </c>
      <c r="T171" s="3">
        <v>42503.76</v>
      </c>
      <c r="U171" s="3">
        <f t="shared" si="23"/>
        <v>4571.6376000000018</v>
      </c>
      <c r="V171" t="s">
        <v>29</v>
      </c>
      <c r="W171" t="s">
        <v>30</v>
      </c>
    </row>
    <row r="172" spans="1:23">
      <c r="A172" t="s">
        <v>231</v>
      </c>
      <c r="B172" s="2">
        <v>46214</v>
      </c>
      <c r="C172">
        <f t="shared" si="16"/>
        <v>2026</v>
      </c>
      <c r="D172" t="str">
        <f t="shared" si="17"/>
        <v>Jul</v>
      </c>
      <c r="E172" t="str">
        <f t="shared" si="18"/>
        <v>Q3</v>
      </c>
      <c r="F172" t="s">
        <v>32</v>
      </c>
      <c r="G172" t="s">
        <v>43</v>
      </c>
      <c r="H172" t="s">
        <v>34</v>
      </c>
      <c r="I172" t="s">
        <v>39</v>
      </c>
      <c r="J172" t="s">
        <v>57</v>
      </c>
      <c r="K172">
        <v>18</v>
      </c>
      <c r="L172" s="3">
        <v>855.35</v>
      </c>
      <c r="M172" s="4">
        <v>0.1</v>
      </c>
      <c r="N172" s="3">
        <v>406.93</v>
      </c>
      <c r="O172" s="3">
        <f t="shared" si="19"/>
        <v>13856.670000000002</v>
      </c>
      <c r="P172" s="3">
        <f t="shared" si="20"/>
        <v>7324.74</v>
      </c>
      <c r="Q172" s="3">
        <v>2005.95</v>
      </c>
      <c r="R172" s="3">
        <f t="shared" si="21"/>
        <v>4525.9800000000023</v>
      </c>
      <c r="S172" s="5">
        <f t="shared" si="22"/>
        <v>0.32662825917049348</v>
      </c>
      <c r="T172" s="3">
        <v>13239.72</v>
      </c>
      <c r="U172" s="3">
        <f t="shared" si="23"/>
        <v>616.95000000000255</v>
      </c>
      <c r="V172" t="s">
        <v>61</v>
      </c>
      <c r="W172" t="s">
        <v>46</v>
      </c>
    </row>
    <row r="173" spans="1:23">
      <c r="A173" t="s">
        <v>232</v>
      </c>
      <c r="B173" s="2">
        <v>46062</v>
      </c>
      <c r="C173">
        <f t="shared" si="16"/>
        <v>2026</v>
      </c>
      <c r="D173" t="str">
        <f t="shared" si="17"/>
        <v>Feb</v>
      </c>
      <c r="E173" t="str">
        <f t="shared" si="18"/>
        <v>Q1</v>
      </c>
      <c r="F173" t="s">
        <v>51</v>
      </c>
      <c r="G173" t="s">
        <v>88</v>
      </c>
      <c r="H173" t="s">
        <v>34</v>
      </c>
      <c r="I173" t="s">
        <v>27</v>
      </c>
      <c r="J173" t="s">
        <v>35</v>
      </c>
      <c r="K173">
        <v>18</v>
      </c>
      <c r="L173" s="3">
        <v>890.07</v>
      </c>
      <c r="M173" s="4">
        <v>0.05</v>
      </c>
      <c r="N173" s="3">
        <v>655</v>
      </c>
      <c r="O173" s="3">
        <f t="shared" si="19"/>
        <v>15220.197</v>
      </c>
      <c r="P173" s="3">
        <f t="shared" si="20"/>
        <v>11790</v>
      </c>
      <c r="Q173" s="3">
        <v>552.87</v>
      </c>
      <c r="R173" s="3">
        <f t="shared" si="21"/>
        <v>2877.3270000000002</v>
      </c>
      <c r="S173" s="5">
        <f t="shared" si="22"/>
        <v>0.18904663323345947</v>
      </c>
      <c r="T173" s="3">
        <v>17004.53</v>
      </c>
      <c r="U173" s="3">
        <f t="shared" si="23"/>
        <v>-1784.3329999999987</v>
      </c>
      <c r="V173" t="s">
        <v>29</v>
      </c>
      <c r="W173" t="s">
        <v>46</v>
      </c>
    </row>
    <row r="174" spans="1:23">
      <c r="A174" t="s">
        <v>233</v>
      </c>
      <c r="B174" s="2">
        <v>46289</v>
      </c>
      <c r="C174">
        <f t="shared" si="16"/>
        <v>2026</v>
      </c>
      <c r="D174" t="str">
        <f t="shared" si="17"/>
        <v>Sep</v>
      </c>
      <c r="E174" t="str">
        <f t="shared" si="18"/>
        <v>Q3</v>
      </c>
      <c r="F174" t="s">
        <v>38</v>
      </c>
      <c r="G174" t="s">
        <v>25</v>
      </c>
      <c r="H174" t="s">
        <v>34</v>
      </c>
      <c r="I174" t="s">
        <v>27</v>
      </c>
      <c r="J174" t="s">
        <v>28</v>
      </c>
      <c r="K174">
        <v>13</v>
      </c>
      <c r="L174" s="3">
        <v>188.12</v>
      </c>
      <c r="M174" s="4">
        <v>0.2</v>
      </c>
      <c r="N174" s="3">
        <v>112.18</v>
      </c>
      <c r="O174" s="3">
        <f t="shared" si="19"/>
        <v>1956.4480000000001</v>
      </c>
      <c r="P174" s="3">
        <f t="shared" si="20"/>
        <v>1458.3400000000001</v>
      </c>
      <c r="Q174" s="3">
        <v>869.76</v>
      </c>
      <c r="R174" s="3">
        <f t="shared" si="21"/>
        <v>-371.65200000000004</v>
      </c>
      <c r="S174" s="5">
        <f t="shared" si="22"/>
        <v>-0.18996262614697657</v>
      </c>
      <c r="T174" s="3">
        <v>2089.59</v>
      </c>
      <c r="U174" s="3">
        <f t="shared" si="23"/>
        <v>-133.14200000000005</v>
      </c>
      <c r="V174" t="s">
        <v>41</v>
      </c>
      <c r="W174" t="s">
        <v>46</v>
      </c>
    </row>
    <row r="175" spans="1:23">
      <c r="A175" t="s">
        <v>234</v>
      </c>
      <c r="B175" s="2">
        <v>45656</v>
      </c>
      <c r="C175">
        <f t="shared" si="16"/>
        <v>2024</v>
      </c>
      <c r="D175" t="str">
        <f t="shared" si="17"/>
        <v>Dec</v>
      </c>
      <c r="E175" t="str">
        <f t="shared" si="18"/>
        <v>Q4</v>
      </c>
      <c r="F175" t="s">
        <v>32</v>
      </c>
      <c r="G175" t="s">
        <v>43</v>
      </c>
      <c r="H175" t="s">
        <v>44</v>
      </c>
      <c r="I175" t="s">
        <v>63</v>
      </c>
      <c r="J175" t="s">
        <v>64</v>
      </c>
      <c r="K175">
        <v>12</v>
      </c>
      <c r="L175" s="3">
        <v>597.48</v>
      </c>
      <c r="M175" s="4">
        <v>0.12</v>
      </c>
      <c r="N175" s="3">
        <v>171.57</v>
      </c>
      <c r="O175" s="3">
        <f t="shared" si="19"/>
        <v>6309.3888000000006</v>
      </c>
      <c r="P175" s="3">
        <f t="shared" si="20"/>
        <v>2058.84</v>
      </c>
      <c r="Q175" s="3">
        <v>825.17</v>
      </c>
      <c r="R175" s="3">
        <f t="shared" si="21"/>
        <v>3425.3788000000004</v>
      </c>
      <c r="S175" s="5">
        <f t="shared" si="22"/>
        <v>0.54290184177586265</v>
      </c>
      <c r="T175" s="3">
        <v>5785.79</v>
      </c>
      <c r="U175" s="3">
        <f t="shared" si="23"/>
        <v>523.59880000000067</v>
      </c>
      <c r="V175" t="s">
        <v>61</v>
      </c>
      <c r="W175" t="s">
        <v>80</v>
      </c>
    </row>
    <row r="176" spans="1:23">
      <c r="A176" t="s">
        <v>235</v>
      </c>
      <c r="B176" s="2">
        <v>45616</v>
      </c>
      <c r="C176">
        <f t="shared" si="16"/>
        <v>2024</v>
      </c>
      <c r="D176" t="str">
        <f t="shared" si="17"/>
        <v>Nov</v>
      </c>
      <c r="E176" t="str">
        <f t="shared" si="18"/>
        <v>Q4</v>
      </c>
      <c r="F176" t="s">
        <v>38</v>
      </c>
      <c r="G176" t="s">
        <v>25</v>
      </c>
      <c r="H176" t="s">
        <v>34</v>
      </c>
      <c r="I176" t="s">
        <v>53</v>
      </c>
      <c r="J176" t="s">
        <v>130</v>
      </c>
      <c r="K176">
        <v>9</v>
      </c>
      <c r="L176" s="3">
        <v>1583.84</v>
      </c>
      <c r="M176" s="4">
        <v>0</v>
      </c>
      <c r="N176" s="3">
        <v>541.94000000000005</v>
      </c>
      <c r="O176" s="3">
        <f t="shared" si="19"/>
        <v>14254.56</v>
      </c>
      <c r="P176" s="3">
        <f t="shared" si="20"/>
        <v>4877.4600000000009</v>
      </c>
      <c r="Q176" s="3">
        <v>1868.19</v>
      </c>
      <c r="R176" s="3">
        <f t="shared" si="21"/>
        <v>7508.909999999998</v>
      </c>
      <c r="S176" s="5">
        <f t="shared" si="22"/>
        <v>0.52677248543623922</v>
      </c>
      <c r="T176" s="3">
        <v>14449.51</v>
      </c>
      <c r="U176" s="3">
        <f t="shared" si="23"/>
        <v>-194.95000000000073</v>
      </c>
      <c r="V176" t="s">
        <v>41</v>
      </c>
      <c r="W176" t="s">
        <v>30</v>
      </c>
    </row>
    <row r="177" spans="1:23">
      <c r="A177" t="s">
        <v>236</v>
      </c>
      <c r="B177" s="2">
        <v>45383</v>
      </c>
      <c r="C177">
        <f t="shared" si="16"/>
        <v>2024</v>
      </c>
      <c r="D177" t="str">
        <f t="shared" si="17"/>
        <v>Apr</v>
      </c>
      <c r="E177" t="str">
        <f t="shared" si="18"/>
        <v>Q2</v>
      </c>
      <c r="F177" t="s">
        <v>38</v>
      </c>
      <c r="G177" t="s">
        <v>25</v>
      </c>
      <c r="H177" t="s">
        <v>44</v>
      </c>
      <c r="I177" t="s">
        <v>53</v>
      </c>
      <c r="J177" t="s">
        <v>130</v>
      </c>
      <c r="K177">
        <v>16</v>
      </c>
      <c r="L177" s="3">
        <v>923.45</v>
      </c>
      <c r="M177" s="4">
        <v>0.08</v>
      </c>
      <c r="N177" s="3">
        <v>315.87</v>
      </c>
      <c r="O177" s="3">
        <f t="shared" si="19"/>
        <v>13593.184000000001</v>
      </c>
      <c r="P177" s="3">
        <f t="shared" si="20"/>
        <v>5053.92</v>
      </c>
      <c r="Q177" s="3">
        <v>3331.13</v>
      </c>
      <c r="R177" s="3">
        <f t="shared" si="21"/>
        <v>5208.1340000000009</v>
      </c>
      <c r="S177" s="5">
        <f t="shared" si="22"/>
        <v>0.3831430516941432</v>
      </c>
      <c r="T177" s="3">
        <v>14915.12</v>
      </c>
      <c r="U177" s="3">
        <f t="shared" si="23"/>
        <v>-1321.9359999999997</v>
      </c>
      <c r="V177" t="s">
        <v>61</v>
      </c>
      <c r="W177" t="s">
        <v>46</v>
      </c>
    </row>
    <row r="178" spans="1:23">
      <c r="A178" t="s">
        <v>237</v>
      </c>
      <c r="B178" s="2">
        <v>45465</v>
      </c>
      <c r="C178">
        <f t="shared" si="16"/>
        <v>2024</v>
      </c>
      <c r="D178" t="str">
        <f t="shared" si="17"/>
        <v>Jun</v>
      </c>
      <c r="E178" t="str">
        <f t="shared" si="18"/>
        <v>Q2</v>
      </c>
      <c r="F178" t="s">
        <v>51</v>
      </c>
      <c r="G178" t="s">
        <v>88</v>
      </c>
      <c r="H178" t="s">
        <v>34</v>
      </c>
      <c r="I178" t="s">
        <v>53</v>
      </c>
      <c r="J178" t="s">
        <v>130</v>
      </c>
      <c r="K178">
        <v>3</v>
      </c>
      <c r="L178" s="3">
        <v>1836.94</v>
      </c>
      <c r="M178" s="4">
        <v>0.03</v>
      </c>
      <c r="N178" s="3">
        <v>643.52</v>
      </c>
      <c r="O178" s="3">
        <f t="shared" si="19"/>
        <v>5345.4953999999998</v>
      </c>
      <c r="P178" s="3">
        <f t="shared" si="20"/>
        <v>1930.56</v>
      </c>
      <c r="Q178" s="3">
        <v>1655.6</v>
      </c>
      <c r="R178" s="3">
        <f t="shared" si="21"/>
        <v>1759.3353999999999</v>
      </c>
      <c r="S178" s="5">
        <f t="shared" si="22"/>
        <v>0.32912485529404817</v>
      </c>
      <c r="T178" s="3">
        <v>5708.13</v>
      </c>
      <c r="U178" s="3">
        <f t="shared" si="23"/>
        <v>-362.63460000000032</v>
      </c>
      <c r="V178" t="s">
        <v>36</v>
      </c>
      <c r="W178" t="s">
        <v>30</v>
      </c>
    </row>
    <row r="179" spans="1:23">
      <c r="A179" t="s">
        <v>238</v>
      </c>
      <c r="B179" s="2">
        <v>45544</v>
      </c>
      <c r="C179">
        <f t="shared" si="16"/>
        <v>2024</v>
      </c>
      <c r="D179" t="str">
        <f t="shared" si="17"/>
        <v>Sep</v>
      </c>
      <c r="E179" t="str">
        <f t="shared" si="18"/>
        <v>Q3</v>
      </c>
      <c r="F179" t="s">
        <v>51</v>
      </c>
      <c r="G179" t="s">
        <v>52</v>
      </c>
      <c r="H179" t="s">
        <v>44</v>
      </c>
      <c r="I179" t="s">
        <v>63</v>
      </c>
      <c r="J179" t="s">
        <v>64</v>
      </c>
      <c r="K179">
        <v>3</v>
      </c>
      <c r="L179" s="3">
        <v>310.97000000000003</v>
      </c>
      <c r="M179" s="4">
        <v>0.15</v>
      </c>
      <c r="N179" s="3">
        <v>85.32</v>
      </c>
      <c r="O179" s="3">
        <f t="shared" si="19"/>
        <v>792.97350000000006</v>
      </c>
      <c r="P179" s="3">
        <f t="shared" si="20"/>
        <v>255.95999999999998</v>
      </c>
      <c r="Q179" s="3">
        <v>1377.32</v>
      </c>
      <c r="R179" s="3">
        <f t="shared" si="21"/>
        <v>-840.30649999999991</v>
      </c>
      <c r="S179" s="5">
        <f t="shared" si="22"/>
        <v>-1.0596905192922585</v>
      </c>
      <c r="T179" s="3">
        <v>850.84</v>
      </c>
      <c r="U179" s="3">
        <f t="shared" si="23"/>
        <v>-57.866499999999974</v>
      </c>
      <c r="V179" t="s">
        <v>36</v>
      </c>
      <c r="W179" t="s">
        <v>46</v>
      </c>
    </row>
    <row r="180" spans="1:23">
      <c r="A180" t="s">
        <v>239</v>
      </c>
      <c r="B180" s="2">
        <v>45732</v>
      </c>
      <c r="C180">
        <f t="shared" si="16"/>
        <v>2025</v>
      </c>
      <c r="D180" t="str">
        <f t="shared" si="17"/>
        <v>Mar</v>
      </c>
      <c r="E180" t="str">
        <f t="shared" si="18"/>
        <v>Q1</v>
      </c>
      <c r="F180" t="s">
        <v>32</v>
      </c>
      <c r="G180" t="s">
        <v>49</v>
      </c>
      <c r="H180" t="s">
        <v>34</v>
      </c>
      <c r="I180" t="s">
        <v>27</v>
      </c>
      <c r="J180" t="s">
        <v>35</v>
      </c>
      <c r="K180">
        <v>13</v>
      </c>
      <c r="L180" s="3">
        <v>654.22</v>
      </c>
      <c r="M180" s="4">
        <v>0.2</v>
      </c>
      <c r="N180" s="3">
        <v>444.58</v>
      </c>
      <c r="O180" s="3">
        <f t="shared" si="19"/>
        <v>6803.8880000000008</v>
      </c>
      <c r="P180" s="3">
        <f t="shared" si="20"/>
        <v>5779.54</v>
      </c>
      <c r="Q180" s="3">
        <v>908.77</v>
      </c>
      <c r="R180" s="3">
        <f t="shared" si="21"/>
        <v>115.57800000000088</v>
      </c>
      <c r="S180" s="5">
        <f t="shared" si="22"/>
        <v>1.6987052109029552E-2</v>
      </c>
      <c r="T180" s="3">
        <v>6789.2</v>
      </c>
      <c r="U180" s="3">
        <f t="shared" si="23"/>
        <v>14.688000000001011</v>
      </c>
      <c r="V180" t="s">
        <v>61</v>
      </c>
      <c r="W180" t="s">
        <v>46</v>
      </c>
    </row>
    <row r="181" spans="1:23">
      <c r="A181" t="s">
        <v>240</v>
      </c>
      <c r="B181" s="2">
        <v>45579</v>
      </c>
      <c r="C181">
        <f t="shared" si="16"/>
        <v>2024</v>
      </c>
      <c r="D181" t="str">
        <f t="shared" si="17"/>
        <v>Oct</v>
      </c>
      <c r="E181" t="str">
        <f t="shared" si="18"/>
        <v>Q4</v>
      </c>
      <c r="F181" t="s">
        <v>51</v>
      </c>
      <c r="G181" t="s">
        <v>72</v>
      </c>
      <c r="H181" t="s">
        <v>34</v>
      </c>
      <c r="I181" t="s">
        <v>27</v>
      </c>
      <c r="J181" t="s">
        <v>28</v>
      </c>
      <c r="K181">
        <v>18</v>
      </c>
      <c r="L181" s="3">
        <v>256.33999999999997</v>
      </c>
      <c r="M181" s="4">
        <v>0</v>
      </c>
      <c r="N181" s="3">
        <v>152.72999999999999</v>
      </c>
      <c r="O181" s="3">
        <f t="shared" si="19"/>
        <v>4614.12</v>
      </c>
      <c r="P181" s="3">
        <f t="shared" si="20"/>
        <v>2749.14</v>
      </c>
      <c r="Q181" s="3">
        <v>1067.81</v>
      </c>
      <c r="R181" s="3">
        <f t="shared" si="21"/>
        <v>797.17000000000007</v>
      </c>
      <c r="S181" s="5">
        <f t="shared" si="22"/>
        <v>0.17276750496302656</v>
      </c>
      <c r="T181" s="3">
        <v>4292.59</v>
      </c>
      <c r="U181" s="3">
        <f t="shared" si="23"/>
        <v>321.52999999999975</v>
      </c>
      <c r="V181" t="s">
        <v>36</v>
      </c>
      <c r="W181" t="s">
        <v>80</v>
      </c>
    </row>
    <row r="182" spans="1:23">
      <c r="A182" t="s">
        <v>241</v>
      </c>
      <c r="B182" s="2">
        <v>45362</v>
      </c>
      <c r="C182">
        <f t="shared" si="16"/>
        <v>2024</v>
      </c>
      <c r="D182" t="str">
        <f t="shared" si="17"/>
        <v>Mar</v>
      </c>
      <c r="E182" t="str">
        <f t="shared" si="18"/>
        <v>Q1</v>
      </c>
      <c r="F182" t="s">
        <v>51</v>
      </c>
      <c r="G182" t="s">
        <v>52</v>
      </c>
      <c r="H182" t="s">
        <v>44</v>
      </c>
      <c r="I182" t="s">
        <v>53</v>
      </c>
      <c r="J182" t="s">
        <v>54</v>
      </c>
      <c r="K182">
        <v>7</v>
      </c>
      <c r="L182" s="3">
        <v>1781.17</v>
      </c>
      <c r="M182" s="4">
        <v>0.1</v>
      </c>
      <c r="N182" s="3">
        <v>589.75</v>
      </c>
      <c r="O182" s="3">
        <f t="shared" si="19"/>
        <v>11221.371000000001</v>
      </c>
      <c r="P182" s="3">
        <f t="shared" si="20"/>
        <v>4128.25</v>
      </c>
      <c r="Q182" s="3">
        <v>1633.78</v>
      </c>
      <c r="R182" s="3">
        <f t="shared" si="21"/>
        <v>5459.3410000000013</v>
      </c>
      <c r="S182" s="5">
        <f t="shared" si="22"/>
        <v>0.48651283341402762</v>
      </c>
      <c r="T182" s="3">
        <v>12542.89</v>
      </c>
      <c r="U182" s="3">
        <f t="shared" si="23"/>
        <v>-1321.5189999999984</v>
      </c>
      <c r="V182" t="s">
        <v>41</v>
      </c>
      <c r="W182" t="s">
        <v>46</v>
      </c>
    </row>
    <row r="183" spans="1:23">
      <c r="A183" t="s">
        <v>242</v>
      </c>
      <c r="B183" s="2">
        <v>45839</v>
      </c>
      <c r="C183">
        <f t="shared" si="16"/>
        <v>2025</v>
      </c>
      <c r="D183" t="str">
        <f t="shared" si="17"/>
        <v>Jul</v>
      </c>
      <c r="E183" t="str">
        <f t="shared" si="18"/>
        <v>Q3</v>
      </c>
      <c r="F183" t="s">
        <v>32</v>
      </c>
      <c r="G183" t="s">
        <v>33</v>
      </c>
      <c r="H183" t="s">
        <v>44</v>
      </c>
      <c r="I183" t="s">
        <v>39</v>
      </c>
      <c r="J183" t="s">
        <v>40</v>
      </c>
      <c r="K183">
        <v>28</v>
      </c>
      <c r="L183" s="3">
        <v>991.14</v>
      </c>
      <c r="M183" s="4">
        <v>0.08</v>
      </c>
      <c r="N183" s="3">
        <v>433.76</v>
      </c>
      <c r="O183" s="3">
        <f t="shared" si="19"/>
        <v>25531.7664</v>
      </c>
      <c r="P183" s="3">
        <f t="shared" si="20"/>
        <v>12145.279999999999</v>
      </c>
      <c r="Q183" s="3">
        <v>1242.29</v>
      </c>
      <c r="R183" s="3">
        <f t="shared" si="21"/>
        <v>12144.196400000001</v>
      </c>
      <c r="S183" s="5">
        <f t="shared" si="22"/>
        <v>0.47565045871640127</v>
      </c>
      <c r="T183" s="3">
        <v>27179.82</v>
      </c>
      <c r="U183" s="3">
        <f t="shared" si="23"/>
        <v>-1648.0535999999993</v>
      </c>
      <c r="V183" t="s">
        <v>36</v>
      </c>
      <c r="W183" t="s">
        <v>30</v>
      </c>
    </row>
    <row r="184" spans="1:23">
      <c r="A184" t="s">
        <v>243</v>
      </c>
      <c r="B184" s="2">
        <v>45919</v>
      </c>
      <c r="C184">
        <f t="shared" si="16"/>
        <v>2025</v>
      </c>
      <c r="D184" t="str">
        <f t="shared" si="17"/>
        <v>Sep</v>
      </c>
      <c r="E184" t="str">
        <f t="shared" si="18"/>
        <v>Q3</v>
      </c>
      <c r="F184" t="s">
        <v>24</v>
      </c>
      <c r="G184" t="s">
        <v>66</v>
      </c>
      <c r="H184" t="s">
        <v>60</v>
      </c>
      <c r="I184" t="s">
        <v>53</v>
      </c>
      <c r="J184" t="s">
        <v>130</v>
      </c>
      <c r="K184">
        <v>24</v>
      </c>
      <c r="L184" s="3">
        <v>1101.29</v>
      </c>
      <c r="M184" s="4">
        <v>0.05</v>
      </c>
      <c r="N184" s="3">
        <v>406.9</v>
      </c>
      <c r="O184" s="3">
        <f t="shared" si="19"/>
        <v>25109.411999999997</v>
      </c>
      <c r="P184" s="3">
        <f t="shared" si="20"/>
        <v>9765.5999999999985</v>
      </c>
      <c r="Q184" s="3">
        <v>3886.87</v>
      </c>
      <c r="R184" s="3">
        <f t="shared" si="21"/>
        <v>11456.941999999999</v>
      </c>
      <c r="S184" s="5">
        <f t="shared" si="22"/>
        <v>0.45628077630810315</v>
      </c>
      <c r="T184" s="3">
        <v>25594.639999999999</v>
      </c>
      <c r="U184" s="3">
        <f t="shared" si="23"/>
        <v>-485.22800000000279</v>
      </c>
      <c r="V184" t="s">
        <v>61</v>
      </c>
      <c r="W184" t="s">
        <v>46</v>
      </c>
    </row>
    <row r="185" spans="1:23">
      <c r="A185" t="s">
        <v>244</v>
      </c>
      <c r="B185" s="2">
        <v>45692</v>
      </c>
      <c r="C185">
        <f t="shared" si="16"/>
        <v>2025</v>
      </c>
      <c r="D185" t="str">
        <f t="shared" si="17"/>
        <v>Feb</v>
      </c>
      <c r="E185" t="str">
        <f t="shared" si="18"/>
        <v>Q1</v>
      </c>
      <c r="F185" t="s">
        <v>51</v>
      </c>
      <c r="G185" t="s">
        <v>52</v>
      </c>
      <c r="H185" t="s">
        <v>44</v>
      </c>
      <c r="I185" t="s">
        <v>27</v>
      </c>
      <c r="J185" t="s">
        <v>35</v>
      </c>
      <c r="K185">
        <v>18</v>
      </c>
      <c r="L185" s="3">
        <v>1098.51</v>
      </c>
      <c r="M185" s="4">
        <v>0</v>
      </c>
      <c r="N185" s="3">
        <v>757.94</v>
      </c>
      <c r="O185" s="3">
        <f t="shared" si="19"/>
        <v>19773.18</v>
      </c>
      <c r="P185" s="3">
        <f t="shared" si="20"/>
        <v>13642.920000000002</v>
      </c>
      <c r="Q185" s="3">
        <v>1367.79</v>
      </c>
      <c r="R185" s="3">
        <f t="shared" si="21"/>
        <v>4762.4699999999984</v>
      </c>
      <c r="S185" s="5">
        <f t="shared" si="22"/>
        <v>0.24085503697432575</v>
      </c>
      <c r="T185" s="3">
        <v>17951.21</v>
      </c>
      <c r="U185" s="3">
        <f t="shared" si="23"/>
        <v>1821.9700000000012</v>
      </c>
      <c r="V185" t="s">
        <v>61</v>
      </c>
      <c r="W185" t="s">
        <v>46</v>
      </c>
    </row>
    <row r="186" spans="1:23">
      <c r="A186" t="s">
        <v>245</v>
      </c>
      <c r="B186" s="2">
        <v>45643</v>
      </c>
      <c r="C186">
        <f t="shared" si="16"/>
        <v>2024</v>
      </c>
      <c r="D186" t="str">
        <f t="shared" si="17"/>
        <v>Dec</v>
      </c>
      <c r="E186" t="str">
        <f t="shared" si="18"/>
        <v>Q4</v>
      </c>
      <c r="F186" t="s">
        <v>51</v>
      </c>
      <c r="G186" t="s">
        <v>88</v>
      </c>
      <c r="H186" t="s">
        <v>44</v>
      </c>
      <c r="I186" t="s">
        <v>53</v>
      </c>
      <c r="J186" t="s">
        <v>130</v>
      </c>
      <c r="K186">
        <v>26</v>
      </c>
      <c r="L186" s="3">
        <v>1085.48</v>
      </c>
      <c r="M186" s="4">
        <v>0.1</v>
      </c>
      <c r="N186" s="3">
        <v>382.28</v>
      </c>
      <c r="O186" s="3">
        <f t="shared" si="19"/>
        <v>25400.232</v>
      </c>
      <c r="P186" s="3">
        <f t="shared" si="20"/>
        <v>9939.2799999999988</v>
      </c>
      <c r="Q186" s="3">
        <v>2098.14</v>
      </c>
      <c r="R186" s="3">
        <f t="shared" si="21"/>
        <v>13362.812000000002</v>
      </c>
      <c r="S186" s="5">
        <f t="shared" si="22"/>
        <v>0.52609015539700588</v>
      </c>
      <c r="T186" s="3">
        <v>27291.14</v>
      </c>
      <c r="U186" s="3">
        <f t="shared" si="23"/>
        <v>-1890.9079999999994</v>
      </c>
      <c r="V186" t="s">
        <v>29</v>
      </c>
      <c r="W186" t="s">
        <v>30</v>
      </c>
    </row>
    <row r="187" spans="1:23">
      <c r="A187" t="s">
        <v>246</v>
      </c>
      <c r="B187" s="2">
        <v>45643</v>
      </c>
      <c r="C187">
        <f t="shared" si="16"/>
        <v>2024</v>
      </c>
      <c r="D187" t="str">
        <f t="shared" si="17"/>
        <v>Dec</v>
      </c>
      <c r="E187" t="str">
        <f t="shared" si="18"/>
        <v>Q4</v>
      </c>
      <c r="F187" t="s">
        <v>24</v>
      </c>
      <c r="G187" t="s">
        <v>25</v>
      </c>
      <c r="H187" t="s">
        <v>60</v>
      </c>
      <c r="I187" t="s">
        <v>27</v>
      </c>
      <c r="J187" t="s">
        <v>28</v>
      </c>
      <c r="K187">
        <v>54</v>
      </c>
      <c r="L187" s="3">
        <v>230.38</v>
      </c>
      <c r="M187" s="4">
        <v>0.1</v>
      </c>
      <c r="N187" s="3">
        <v>140.97</v>
      </c>
      <c r="O187" s="3">
        <f t="shared" si="19"/>
        <v>11196.468000000001</v>
      </c>
      <c r="P187" s="3">
        <f t="shared" si="20"/>
        <v>7612.38</v>
      </c>
      <c r="Q187" s="3">
        <v>1182.82</v>
      </c>
      <c r="R187" s="3">
        <f t="shared" si="21"/>
        <v>2401.2680000000009</v>
      </c>
      <c r="S187" s="5">
        <f t="shared" si="22"/>
        <v>0.21446656213370152</v>
      </c>
      <c r="T187" s="3">
        <v>10941.32</v>
      </c>
      <c r="U187" s="3">
        <f t="shared" si="23"/>
        <v>255.14800000000105</v>
      </c>
      <c r="V187" t="s">
        <v>61</v>
      </c>
      <c r="W187" t="s">
        <v>30</v>
      </c>
    </row>
    <row r="188" spans="1:23">
      <c r="A188" t="s">
        <v>247</v>
      </c>
      <c r="B188" s="2">
        <v>45965</v>
      </c>
      <c r="C188">
        <f t="shared" si="16"/>
        <v>2025</v>
      </c>
      <c r="D188" t="str">
        <f t="shared" si="17"/>
        <v>Nov</v>
      </c>
      <c r="E188" t="str">
        <f t="shared" si="18"/>
        <v>Q4</v>
      </c>
      <c r="F188" t="s">
        <v>51</v>
      </c>
      <c r="G188" t="s">
        <v>72</v>
      </c>
      <c r="H188" t="s">
        <v>34</v>
      </c>
      <c r="I188" t="s">
        <v>27</v>
      </c>
      <c r="J188" t="s">
        <v>35</v>
      </c>
      <c r="K188">
        <v>13</v>
      </c>
      <c r="L188" s="3">
        <v>834.93</v>
      </c>
      <c r="M188" s="4">
        <v>0</v>
      </c>
      <c r="N188" s="3">
        <v>562.03</v>
      </c>
      <c r="O188" s="3">
        <f t="shared" si="19"/>
        <v>10854.09</v>
      </c>
      <c r="P188" s="3">
        <f t="shared" si="20"/>
        <v>7306.3899999999994</v>
      </c>
      <c r="Q188" s="3">
        <v>641.61</v>
      </c>
      <c r="R188" s="3">
        <f t="shared" si="21"/>
        <v>2906.0900000000006</v>
      </c>
      <c r="S188" s="5">
        <f t="shared" si="22"/>
        <v>0.26774146888407968</v>
      </c>
      <c r="T188" s="3">
        <v>11384.88</v>
      </c>
      <c r="U188" s="3">
        <f t="shared" si="23"/>
        <v>-530.78999999999905</v>
      </c>
      <c r="V188" t="s">
        <v>29</v>
      </c>
      <c r="W188" t="s">
        <v>46</v>
      </c>
    </row>
    <row r="189" spans="1:23">
      <c r="A189" t="s">
        <v>248</v>
      </c>
      <c r="B189" s="2">
        <v>46110</v>
      </c>
      <c r="C189">
        <f t="shared" si="16"/>
        <v>2026</v>
      </c>
      <c r="D189" t="str">
        <f t="shared" si="17"/>
        <v>Mar</v>
      </c>
      <c r="E189" t="str">
        <f t="shared" si="18"/>
        <v>Q1</v>
      </c>
      <c r="F189" t="s">
        <v>32</v>
      </c>
      <c r="G189" t="s">
        <v>49</v>
      </c>
      <c r="H189" t="s">
        <v>34</v>
      </c>
      <c r="I189" t="s">
        <v>27</v>
      </c>
      <c r="J189" t="s">
        <v>35</v>
      </c>
      <c r="K189">
        <v>16</v>
      </c>
      <c r="L189" s="3">
        <v>524.07000000000005</v>
      </c>
      <c r="M189" s="4">
        <v>0.08</v>
      </c>
      <c r="N189" s="3">
        <v>380.43</v>
      </c>
      <c r="O189" s="3">
        <f t="shared" si="19"/>
        <v>7714.3104000000012</v>
      </c>
      <c r="P189" s="3">
        <f t="shared" si="20"/>
        <v>6086.88</v>
      </c>
      <c r="Q189" s="3">
        <v>845.93</v>
      </c>
      <c r="R189" s="3">
        <f t="shared" si="21"/>
        <v>781.50040000000115</v>
      </c>
      <c r="S189" s="5">
        <f t="shared" si="22"/>
        <v>0.1013052832305012</v>
      </c>
      <c r="T189" s="3">
        <v>7920.39</v>
      </c>
      <c r="U189" s="3">
        <f t="shared" si="23"/>
        <v>-206.07959999999912</v>
      </c>
      <c r="V189" t="s">
        <v>29</v>
      </c>
      <c r="W189" t="s">
        <v>46</v>
      </c>
    </row>
    <row r="190" spans="1:23">
      <c r="A190" t="s">
        <v>249</v>
      </c>
      <c r="B190" s="2">
        <v>46157</v>
      </c>
      <c r="C190">
        <f t="shared" si="16"/>
        <v>2026</v>
      </c>
      <c r="D190" t="str">
        <f t="shared" si="17"/>
        <v>May</v>
      </c>
      <c r="E190" t="str">
        <f t="shared" si="18"/>
        <v>Q2</v>
      </c>
      <c r="F190" t="s">
        <v>51</v>
      </c>
      <c r="G190" t="s">
        <v>52</v>
      </c>
      <c r="H190" t="s">
        <v>34</v>
      </c>
      <c r="I190" t="s">
        <v>53</v>
      </c>
      <c r="J190" t="s">
        <v>54</v>
      </c>
      <c r="K190">
        <v>11</v>
      </c>
      <c r="L190" s="3">
        <v>2745.85</v>
      </c>
      <c r="M190" s="4">
        <v>0</v>
      </c>
      <c r="N190" s="3">
        <v>901.06</v>
      </c>
      <c r="O190" s="3">
        <f t="shared" si="19"/>
        <v>30204.35</v>
      </c>
      <c r="P190" s="3">
        <f t="shared" si="20"/>
        <v>9911.66</v>
      </c>
      <c r="Q190" s="3">
        <v>1466.53</v>
      </c>
      <c r="R190" s="3">
        <f t="shared" si="21"/>
        <v>18826.16</v>
      </c>
      <c r="S190" s="5">
        <f t="shared" si="22"/>
        <v>0.62329300249798458</v>
      </c>
      <c r="T190" s="3">
        <v>31606.58</v>
      </c>
      <c r="U190" s="3">
        <f t="shared" si="23"/>
        <v>-1402.2300000000032</v>
      </c>
      <c r="V190" t="s">
        <v>41</v>
      </c>
      <c r="W190" t="s">
        <v>46</v>
      </c>
    </row>
    <row r="191" spans="1:23">
      <c r="A191" t="s">
        <v>250</v>
      </c>
      <c r="B191" s="2">
        <v>45433</v>
      </c>
      <c r="C191">
        <f t="shared" si="16"/>
        <v>2024</v>
      </c>
      <c r="D191" t="str">
        <f t="shared" si="17"/>
        <v>May</v>
      </c>
      <c r="E191" t="str">
        <f t="shared" si="18"/>
        <v>Q2</v>
      </c>
      <c r="F191" t="s">
        <v>32</v>
      </c>
      <c r="G191" t="s">
        <v>43</v>
      </c>
      <c r="H191" t="s">
        <v>44</v>
      </c>
      <c r="I191" t="s">
        <v>63</v>
      </c>
      <c r="J191" t="s">
        <v>64</v>
      </c>
      <c r="K191">
        <v>18</v>
      </c>
      <c r="L191" s="3">
        <v>499.71</v>
      </c>
      <c r="M191" s="4">
        <v>0.05</v>
      </c>
      <c r="N191" s="3">
        <v>134.66999999999999</v>
      </c>
      <c r="O191" s="3">
        <f t="shared" si="19"/>
        <v>8545.0409999999993</v>
      </c>
      <c r="P191" s="3">
        <f t="shared" si="20"/>
        <v>2424.06</v>
      </c>
      <c r="Q191" s="3">
        <v>1604.88</v>
      </c>
      <c r="R191" s="3">
        <f t="shared" si="21"/>
        <v>4516.1009999999997</v>
      </c>
      <c r="S191" s="5">
        <f t="shared" si="22"/>
        <v>0.52850548054713842</v>
      </c>
      <c r="T191" s="3">
        <v>8789.93</v>
      </c>
      <c r="U191" s="3">
        <f t="shared" si="23"/>
        <v>-244.88900000000103</v>
      </c>
      <c r="V191" t="s">
        <v>36</v>
      </c>
      <c r="W191" t="s">
        <v>77</v>
      </c>
    </row>
    <row r="192" spans="1:23">
      <c r="A192" t="s">
        <v>251</v>
      </c>
      <c r="B192" s="2">
        <v>45788</v>
      </c>
      <c r="C192">
        <f t="shared" si="16"/>
        <v>2025</v>
      </c>
      <c r="D192" t="str">
        <f t="shared" si="17"/>
        <v>May</v>
      </c>
      <c r="E192" t="str">
        <f t="shared" si="18"/>
        <v>Q2</v>
      </c>
      <c r="F192" t="s">
        <v>68</v>
      </c>
      <c r="G192" t="s">
        <v>25</v>
      </c>
      <c r="H192" t="s">
        <v>26</v>
      </c>
      <c r="I192" t="s">
        <v>63</v>
      </c>
      <c r="J192" t="s">
        <v>73</v>
      </c>
      <c r="K192">
        <v>34</v>
      </c>
      <c r="L192" s="3">
        <v>271.17</v>
      </c>
      <c r="M192" s="4">
        <v>0.1</v>
      </c>
      <c r="N192" s="3">
        <v>69.02</v>
      </c>
      <c r="O192" s="3">
        <f t="shared" si="19"/>
        <v>8297.8020000000015</v>
      </c>
      <c r="P192" s="3">
        <f t="shared" si="20"/>
        <v>2346.6799999999998</v>
      </c>
      <c r="Q192" s="3">
        <v>1296.8599999999999</v>
      </c>
      <c r="R192" s="3">
        <f t="shared" si="21"/>
        <v>4654.2620000000015</v>
      </c>
      <c r="S192" s="5">
        <f t="shared" si="22"/>
        <v>0.56090299575718972</v>
      </c>
      <c r="T192" s="3">
        <v>8428.0400000000009</v>
      </c>
      <c r="U192" s="3">
        <f t="shared" si="23"/>
        <v>-130.23799999999937</v>
      </c>
      <c r="V192" t="s">
        <v>61</v>
      </c>
      <c r="W192" t="s">
        <v>46</v>
      </c>
    </row>
    <row r="193" spans="1:23">
      <c r="A193" t="s">
        <v>252</v>
      </c>
      <c r="B193" s="2">
        <v>45573</v>
      </c>
      <c r="C193">
        <f t="shared" si="16"/>
        <v>2024</v>
      </c>
      <c r="D193" t="str">
        <f t="shared" si="17"/>
        <v>Oct</v>
      </c>
      <c r="E193" t="str">
        <f t="shared" si="18"/>
        <v>Q4</v>
      </c>
      <c r="F193" t="s">
        <v>68</v>
      </c>
      <c r="G193" t="s">
        <v>66</v>
      </c>
      <c r="H193" t="s">
        <v>34</v>
      </c>
      <c r="I193" t="s">
        <v>63</v>
      </c>
      <c r="J193" t="s">
        <v>73</v>
      </c>
      <c r="K193">
        <v>4</v>
      </c>
      <c r="L193" s="3">
        <v>237.43</v>
      </c>
      <c r="M193" s="4">
        <v>0.1</v>
      </c>
      <c r="N193" s="3">
        <v>57.7</v>
      </c>
      <c r="O193" s="3">
        <f t="shared" si="19"/>
        <v>854.74800000000005</v>
      </c>
      <c r="P193" s="3">
        <f t="shared" si="20"/>
        <v>230.8</v>
      </c>
      <c r="Q193" s="3">
        <v>1024.92</v>
      </c>
      <c r="R193" s="3">
        <f t="shared" si="21"/>
        <v>-400.97199999999998</v>
      </c>
      <c r="S193" s="5">
        <f t="shared" si="22"/>
        <v>-0.46911136381717178</v>
      </c>
      <c r="T193" s="3">
        <v>955.45</v>
      </c>
      <c r="U193" s="3">
        <f t="shared" si="23"/>
        <v>-100.702</v>
      </c>
      <c r="V193" t="s">
        <v>29</v>
      </c>
      <c r="W193" t="s">
        <v>80</v>
      </c>
    </row>
    <row r="194" spans="1:23">
      <c r="A194" t="s">
        <v>253</v>
      </c>
      <c r="B194" s="2">
        <v>45743</v>
      </c>
      <c r="C194">
        <f t="shared" ref="C194:C257" si="24">YEAR(B194)</f>
        <v>2025</v>
      </c>
      <c r="D194" t="str">
        <f t="shared" ref="D194:D257" si="25">TEXT(B194,"mmm")</f>
        <v>Mar</v>
      </c>
      <c r="E194" t="str">
        <f t="shared" ref="E194:E257" si="26">"Q"&amp;ROUNDUP(MONTH(B194)/3,0)</f>
        <v>Q1</v>
      </c>
      <c r="F194" t="s">
        <v>32</v>
      </c>
      <c r="G194" t="s">
        <v>49</v>
      </c>
      <c r="H194" t="s">
        <v>60</v>
      </c>
      <c r="I194" t="s">
        <v>39</v>
      </c>
      <c r="J194" t="s">
        <v>57</v>
      </c>
      <c r="K194">
        <v>43</v>
      </c>
      <c r="L194" s="3">
        <v>798.04</v>
      </c>
      <c r="M194" s="4">
        <v>0.05</v>
      </c>
      <c r="N194" s="3">
        <v>416.16</v>
      </c>
      <c r="O194" s="3">
        <f t="shared" ref="O194:O257" si="27">K194*L194*(1-M194)</f>
        <v>32599.934000000001</v>
      </c>
      <c r="P194" s="3">
        <f t="shared" ref="P194:P257" si="28">K194*N194</f>
        <v>17894.88</v>
      </c>
      <c r="Q194" s="3">
        <v>2752.92</v>
      </c>
      <c r="R194" s="3">
        <f t="shared" ref="R194:R257" si="29">O194-P194-Q194</f>
        <v>11952.134</v>
      </c>
      <c r="S194" s="5">
        <f t="shared" ref="S194:S257" si="30">IFERROR(R194/O194,0)</f>
        <v>0.36663061955892301</v>
      </c>
      <c r="T194" s="3">
        <v>31415.200000000001</v>
      </c>
      <c r="U194" s="3">
        <f t="shared" ref="U194:U257" si="31">O194-T194</f>
        <v>1184.7340000000004</v>
      </c>
      <c r="V194" t="s">
        <v>29</v>
      </c>
      <c r="W194" t="s">
        <v>46</v>
      </c>
    </row>
    <row r="195" spans="1:23">
      <c r="A195" t="s">
        <v>254</v>
      </c>
      <c r="B195" s="2">
        <v>45412</v>
      </c>
      <c r="C195">
        <f t="shared" si="24"/>
        <v>2024</v>
      </c>
      <c r="D195" t="str">
        <f t="shared" si="25"/>
        <v>Apr</v>
      </c>
      <c r="E195" t="str">
        <f t="shared" si="26"/>
        <v>Q2</v>
      </c>
      <c r="F195" t="s">
        <v>68</v>
      </c>
      <c r="G195" t="s">
        <v>25</v>
      </c>
      <c r="H195" t="s">
        <v>26</v>
      </c>
      <c r="I195" t="s">
        <v>53</v>
      </c>
      <c r="J195" t="s">
        <v>130</v>
      </c>
      <c r="K195">
        <v>16</v>
      </c>
      <c r="L195" s="3">
        <v>1215.3699999999999</v>
      </c>
      <c r="M195" s="4">
        <v>0.12</v>
      </c>
      <c r="N195" s="3">
        <v>453.99</v>
      </c>
      <c r="O195" s="3">
        <f t="shared" si="27"/>
        <v>17112.409599999999</v>
      </c>
      <c r="P195" s="3">
        <f t="shared" si="28"/>
        <v>7263.84</v>
      </c>
      <c r="Q195" s="3">
        <v>4454.66</v>
      </c>
      <c r="R195" s="3">
        <f t="shared" si="29"/>
        <v>5393.909599999999</v>
      </c>
      <c r="S195" s="5">
        <f t="shared" si="30"/>
        <v>0.31520456359342869</v>
      </c>
      <c r="T195" s="3">
        <v>17400.2</v>
      </c>
      <c r="U195" s="3">
        <f t="shared" si="31"/>
        <v>-287.79040000000168</v>
      </c>
      <c r="V195" t="s">
        <v>36</v>
      </c>
      <c r="W195" t="s">
        <v>46</v>
      </c>
    </row>
    <row r="196" spans="1:23">
      <c r="A196" t="s">
        <v>255</v>
      </c>
      <c r="B196" s="2">
        <v>45464</v>
      </c>
      <c r="C196">
        <f t="shared" si="24"/>
        <v>2024</v>
      </c>
      <c r="D196" t="str">
        <f t="shared" si="25"/>
        <v>Jun</v>
      </c>
      <c r="E196" t="str">
        <f t="shared" si="26"/>
        <v>Q2</v>
      </c>
      <c r="F196" t="s">
        <v>38</v>
      </c>
      <c r="G196" t="s">
        <v>66</v>
      </c>
      <c r="H196" t="s">
        <v>34</v>
      </c>
      <c r="I196" t="s">
        <v>53</v>
      </c>
      <c r="J196" t="s">
        <v>54</v>
      </c>
      <c r="K196">
        <v>14</v>
      </c>
      <c r="L196" s="3">
        <v>1511.85</v>
      </c>
      <c r="M196" s="4">
        <v>0.15</v>
      </c>
      <c r="N196" s="3">
        <v>512.38</v>
      </c>
      <c r="O196" s="3">
        <f t="shared" si="27"/>
        <v>17991.014999999999</v>
      </c>
      <c r="P196" s="3">
        <f t="shared" si="28"/>
        <v>7173.32</v>
      </c>
      <c r="Q196" s="3">
        <v>2574.62</v>
      </c>
      <c r="R196" s="3">
        <f t="shared" si="29"/>
        <v>8243.0750000000007</v>
      </c>
      <c r="S196" s="5">
        <f t="shared" si="30"/>
        <v>0.45817731795565736</v>
      </c>
      <c r="T196" s="3">
        <v>16379.98</v>
      </c>
      <c r="U196" s="3">
        <f t="shared" si="31"/>
        <v>1611.0349999999999</v>
      </c>
      <c r="V196" t="s">
        <v>61</v>
      </c>
      <c r="W196" t="s">
        <v>30</v>
      </c>
    </row>
    <row r="197" spans="1:23">
      <c r="A197" t="s">
        <v>256</v>
      </c>
      <c r="B197" s="2">
        <v>46020</v>
      </c>
      <c r="C197">
        <f t="shared" si="24"/>
        <v>2025</v>
      </c>
      <c r="D197" t="str">
        <f t="shared" si="25"/>
        <v>Dec</v>
      </c>
      <c r="E197" t="str">
        <f t="shared" si="26"/>
        <v>Q4</v>
      </c>
      <c r="F197" t="s">
        <v>38</v>
      </c>
      <c r="G197" t="s">
        <v>25</v>
      </c>
      <c r="H197" t="s">
        <v>26</v>
      </c>
      <c r="I197" t="s">
        <v>63</v>
      </c>
      <c r="J197" t="s">
        <v>73</v>
      </c>
      <c r="K197">
        <v>48</v>
      </c>
      <c r="L197" s="3">
        <v>135.54</v>
      </c>
      <c r="M197" s="4">
        <v>0.05</v>
      </c>
      <c r="N197" s="3">
        <v>34.369999999999997</v>
      </c>
      <c r="O197" s="3">
        <f t="shared" si="27"/>
        <v>6180.6239999999998</v>
      </c>
      <c r="P197" s="3">
        <f t="shared" si="28"/>
        <v>1649.7599999999998</v>
      </c>
      <c r="Q197" s="3">
        <v>1712</v>
      </c>
      <c r="R197" s="3">
        <f t="shared" si="29"/>
        <v>2818.8639999999996</v>
      </c>
      <c r="S197" s="5">
        <f t="shared" si="30"/>
        <v>0.45608080996352468</v>
      </c>
      <c r="T197" s="3">
        <v>6378.84</v>
      </c>
      <c r="U197" s="3">
        <f t="shared" si="31"/>
        <v>-198.21600000000035</v>
      </c>
      <c r="V197" t="s">
        <v>29</v>
      </c>
      <c r="W197" t="s">
        <v>46</v>
      </c>
    </row>
    <row r="198" spans="1:23">
      <c r="A198" t="s">
        <v>257</v>
      </c>
      <c r="B198" s="2">
        <v>46059</v>
      </c>
      <c r="C198">
        <f t="shared" si="24"/>
        <v>2026</v>
      </c>
      <c r="D198" t="str">
        <f t="shared" si="25"/>
        <v>Feb</v>
      </c>
      <c r="E198" t="str">
        <f t="shared" si="26"/>
        <v>Q1</v>
      </c>
      <c r="F198" t="s">
        <v>38</v>
      </c>
      <c r="G198" t="s">
        <v>66</v>
      </c>
      <c r="H198" t="s">
        <v>44</v>
      </c>
      <c r="I198" t="s">
        <v>63</v>
      </c>
      <c r="J198" t="s">
        <v>73</v>
      </c>
      <c r="K198">
        <v>30</v>
      </c>
      <c r="L198" s="3">
        <v>245.49</v>
      </c>
      <c r="M198" s="4">
        <v>0.12</v>
      </c>
      <c r="N198" s="3">
        <v>66.239999999999995</v>
      </c>
      <c r="O198" s="3">
        <f t="shared" si="27"/>
        <v>6480.9360000000006</v>
      </c>
      <c r="P198" s="3">
        <f t="shared" si="28"/>
        <v>1987.1999999999998</v>
      </c>
      <c r="Q198" s="3">
        <v>1490.94</v>
      </c>
      <c r="R198" s="3">
        <f t="shared" si="29"/>
        <v>3002.7960000000007</v>
      </c>
      <c r="S198" s="5">
        <f t="shared" si="30"/>
        <v>0.46332751935831495</v>
      </c>
      <c r="T198" s="3">
        <v>6416.31</v>
      </c>
      <c r="U198" s="3">
        <f t="shared" si="31"/>
        <v>64.626000000000204</v>
      </c>
      <c r="V198" t="s">
        <v>36</v>
      </c>
      <c r="W198" t="s">
        <v>77</v>
      </c>
    </row>
    <row r="199" spans="1:23">
      <c r="A199" t="s">
        <v>258</v>
      </c>
      <c r="B199" s="2">
        <v>46106</v>
      </c>
      <c r="C199">
        <f t="shared" si="24"/>
        <v>2026</v>
      </c>
      <c r="D199" t="str">
        <f t="shared" si="25"/>
        <v>Mar</v>
      </c>
      <c r="E199" t="str">
        <f t="shared" si="26"/>
        <v>Q1</v>
      </c>
      <c r="F199" t="s">
        <v>32</v>
      </c>
      <c r="G199" t="s">
        <v>43</v>
      </c>
      <c r="H199" t="s">
        <v>34</v>
      </c>
      <c r="I199" t="s">
        <v>63</v>
      </c>
      <c r="J199" t="s">
        <v>64</v>
      </c>
      <c r="K199">
        <v>11</v>
      </c>
      <c r="L199" s="3">
        <v>472.62</v>
      </c>
      <c r="M199" s="4">
        <v>0.12</v>
      </c>
      <c r="N199" s="3">
        <v>136.25</v>
      </c>
      <c r="O199" s="3">
        <f t="shared" si="27"/>
        <v>4574.9615999999996</v>
      </c>
      <c r="P199" s="3">
        <f t="shared" si="28"/>
        <v>1498.75</v>
      </c>
      <c r="Q199" s="3">
        <v>1053.1300000000001</v>
      </c>
      <c r="R199" s="3">
        <f t="shared" si="29"/>
        <v>2023.0815999999995</v>
      </c>
      <c r="S199" s="5">
        <f t="shared" si="30"/>
        <v>0.44220734005723672</v>
      </c>
      <c r="T199" s="3">
        <v>4647.59</v>
      </c>
      <c r="U199" s="3">
        <f t="shared" si="31"/>
        <v>-72.628400000000511</v>
      </c>
      <c r="V199" t="s">
        <v>41</v>
      </c>
      <c r="W199" t="s">
        <v>80</v>
      </c>
    </row>
    <row r="200" spans="1:23">
      <c r="A200" t="s">
        <v>259</v>
      </c>
      <c r="B200" s="2">
        <v>46207</v>
      </c>
      <c r="C200">
        <f t="shared" si="24"/>
        <v>2026</v>
      </c>
      <c r="D200" t="str">
        <f t="shared" si="25"/>
        <v>Jul</v>
      </c>
      <c r="E200" t="str">
        <f t="shared" si="26"/>
        <v>Q3</v>
      </c>
      <c r="F200" t="s">
        <v>24</v>
      </c>
      <c r="G200" t="s">
        <v>25</v>
      </c>
      <c r="H200" t="s">
        <v>34</v>
      </c>
      <c r="I200" t="s">
        <v>63</v>
      </c>
      <c r="J200" t="s">
        <v>64</v>
      </c>
      <c r="K200">
        <v>6</v>
      </c>
      <c r="L200" s="3">
        <v>305.91000000000003</v>
      </c>
      <c r="M200" s="4">
        <v>0.08</v>
      </c>
      <c r="N200" s="3">
        <v>84.55</v>
      </c>
      <c r="O200" s="3">
        <f t="shared" si="27"/>
        <v>1688.6232</v>
      </c>
      <c r="P200" s="3">
        <f t="shared" si="28"/>
        <v>507.29999999999995</v>
      </c>
      <c r="Q200" s="3">
        <v>1361.01</v>
      </c>
      <c r="R200" s="3">
        <f t="shared" si="29"/>
        <v>-179.68679999999995</v>
      </c>
      <c r="S200" s="5">
        <f t="shared" si="30"/>
        <v>-0.10641024001091537</v>
      </c>
      <c r="T200" s="3">
        <v>1567.98</v>
      </c>
      <c r="U200" s="3">
        <f t="shared" si="31"/>
        <v>120.64319999999998</v>
      </c>
      <c r="V200" t="s">
        <v>61</v>
      </c>
      <c r="W200" t="s">
        <v>77</v>
      </c>
    </row>
    <row r="201" spans="1:23">
      <c r="A201" t="s">
        <v>260</v>
      </c>
      <c r="B201" s="2">
        <v>45601</v>
      </c>
      <c r="C201">
        <f t="shared" si="24"/>
        <v>2024</v>
      </c>
      <c r="D201" t="str">
        <f t="shared" si="25"/>
        <v>Nov</v>
      </c>
      <c r="E201" t="str">
        <f t="shared" si="26"/>
        <v>Q4</v>
      </c>
      <c r="F201" t="s">
        <v>68</v>
      </c>
      <c r="G201" t="s">
        <v>66</v>
      </c>
      <c r="H201" t="s">
        <v>34</v>
      </c>
      <c r="I201" t="s">
        <v>53</v>
      </c>
      <c r="J201" t="s">
        <v>130</v>
      </c>
      <c r="K201">
        <v>6</v>
      </c>
      <c r="L201" s="3">
        <v>1056.5999999999999</v>
      </c>
      <c r="M201" s="4">
        <v>0</v>
      </c>
      <c r="N201" s="3">
        <v>386.11</v>
      </c>
      <c r="O201" s="3">
        <f t="shared" si="27"/>
        <v>6339.5999999999995</v>
      </c>
      <c r="P201" s="3">
        <f t="shared" si="28"/>
        <v>2316.66</v>
      </c>
      <c r="Q201" s="3">
        <v>2346.1</v>
      </c>
      <c r="R201" s="3">
        <f t="shared" si="29"/>
        <v>1676.8399999999997</v>
      </c>
      <c r="S201" s="5">
        <f t="shared" si="30"/>
        <v>0.26450249227080569</v>
      </c>
      <c r="T201" s="3">
        <v>6727.94</v>
      </c>
      <c r="U201" s="3">
        <f t="shared" si="31"/>
        <v>-388.34000000000015</v>
      </c>
      <c r="V201" t="s">
        <v>41</v>
      </c>
      <c r="W201" t="s">
        <v>80</v>
      </c>
    </row>
    <row r="202" spans="1:23">
      <c r="A202" t="s">
        <v>261</v>
      </c>
      <c r="B202" s="2">
        <v>46012</v>
      </c>
      <c r="C202">
        <f t="shared" si="24"/>
        <v>2025</v>
      </c>
      <c r="D202" t="str">
        <f t="shared" si="25"/>
        <v>Dec</v>
      </c>
      <c r="E202" t="str">
        <f t="shared" si="26"/>
        <v>Q4</v>
      </c>
      <c r="F202" t="s">
        <v>24</v>
      </c>
      <c r="G202" t="s">
        <v>25</v>
      </c>
      <c r="H202" t="s">
        <v>34</v>
      </c>
      <c r="I202" t="s">
        <v>39</v>
      </c>
      <c r="J202" t="s">
        <v>45</v>
      </c>
      <c r="K202">
        <v>17</v>
      </c>
      <c r="L202" s="3">
        <v>1215.58</v>
      </c>
      <c r="M202" s="4">
        <v>0.1</v>
      </c>
      <c r="N202" s="3">
        <v>539.4</v>
      </c>
      <c r="O202" s="3">
        <f t="shared" si="27"/>
        <v>18598.374</v>
      </c>
      <c r="P202" s="3">
        <f t="shared" si="28"/>
        <v>9169.7999999999993</v>
      </c>
      <c r="Q202" s="3">
        <v>1722.65</v>
      </c>
      <c r="R202" s="3">
        <f t="shared" si="29"/>
        <v>7705.9240000000009</v>
      </c>
      <c r="S202" s="5">
        <f t="shared" si="30"/>
        <v>0.41433320998921741</v>
      </c>
      <c r="T202" s="3">
        <v>20013.82</v>
      </c>
      <c r="U202" s="3">
        <f t="shared" si="31"/>
        <v>-1415.4459999999999</v>
      </c>
      <c r="V202" t="s">
        <v>41</v>
      </c>
      <c r="W202" t="s">
        <v>80</v>
      </c>
    </row>
    <row r="203" spans="1:23">
      <c r="A203" t="s">
        <v>262</v>
      </c>
      <c r="B203" s="2">
        <v>45781</v>
      </c>
      <c r="C203">
        <f t="shared" si="24"/>
        <v>2025</v>
      </c>
      <c r="D203" t="str">
        <f t="shared" si="25"/>
        <v>May</v>
      </c>
      <c r="E203" t="str">
        <f t="shared" si="26"/>
        <v>Q2</v>
      </c>
      <c r="F203" t="s">
        <v>24</v>
      </c>
      <c r="G203" t="s">
        <v>25</v>
      </c>
      <c r="H203" t="s">
        <v>44</v>
      </c>
      <c r="I203" t="s">
        <v>39</v>
      </c>
      <c r="J203" t="s">
        <v>45</v>
      </c>
      <c r="K203">
        <v>12</v>
      </c>
      <c r="L203" s="3">
        <v>1019.35</v>
      </c>
      <c r="M203" s="4">
        <v>0.03</v>
      </c>
      <c r="N203" s="3">
        <v>496.4</v>
      </c>
      <c r="O203" s="3">
        <f t="shared" si="27"/>
        <v>11865.234</v>
      </c>
      <c r="P203" s="3">
        <f t="shared" si="28"/>
        <v>5956.7999999999993</v>
      </c>
      <c r="Q203" s="3">
        <v>2270.61</v>
      </c>
      <c r="R203" s="3">
        <f t="shared" si="29"/>
        <v>3637.824000000001</v>
      </c>
      <c r="S203" s="5">
        <f t="shared" si="30"/>
        <v>0.30659521759115754</v>
      </c>
      <c r="T203" s="3">
        <v>10820.56</v>
      </c>
      <c r="U203" s="3">
        <f t="shared" si="31"/>
        <v>1044.6740000000009</v>
      </c>
      <c r="V203" t="s">
        <v>61</v>
      </c>
      <c r="W203" t="s">
        <v>30</v>
      </c>
    </row>
    <row r="204" spans="1:23">
      <c r="A204" t="s">
        <v>263</v>
      </c>
      <c r="B204" s="2">
        <v>45868</v>
      </c>
      <c r="C204">
        <f t="shared" si="24"/>
        <v>2025</v>
      </c>
      <c r="D204" t="str">
        <f t="shared" si="25"/>
        <v>Jul</v>
      </c>
      <c r="E204" t="str">
        <f t="shared" si="26"/>
        <v>Q3</v>
      </c>
      <c r="F204" t="s">
        <v>24</v>
      </c>
      <c r="G204" t="s">
        <v>25</v>
      </c>
      <c r="H204" t="s">
        <v>44</v>
      </c>
      <c r="I204" t="s">
        <v>27</v>
      </c>
      <c r="J204" t="s">
        <v>28</v>
      </c>
      <c r="K204">
        <v>22</v>
      </c>
      <c r="L204" s="3">
        <v>303.98</v>
      </c>
      <c r="M204" s="4">
        <v>0.1</v>
      </c>
      <c r="N204" s="3">
        <v>188.52</v>
      </c>
      <c r="O204" s="3">
        <f t="shared" si="27"/>
        <v>6018.8040000000001</v>
      </c>
      <c r="P204" s="3">
        <f t="shared" si="28"/>
        <v>4147.4400000000005</v>
      </c>
      <c r="Q204" s="3">
        <v>657.04</v>
      </c>
      <c r="R204" s="3">
        <f t="shared" si="29"/>
        <v>1214.3239999999996</v>
      </c>
      <c r="S204" s="5">
        <f t="shared" si="30"/>
        <v>0.20175503305972409</v>
      </c>
      <c r="T204" s="3">
        <v>5441.67</v>
      </c>
      <c r="U204" s="3">
        <f t="shared" si="31"/>
        <v>577.13400000000001</v>
      </c>
      <c r="V204" t="s">
        <v>29</v>
      </c>
      <c r="W204" t="s">
        <v>46</v>
      </c>
    </row>
    <row r="205" spans="1:23">
      <c r="A205" t="s">
        <v>264</v>
      </c>
      <c r="B205" s="2">
        <v>45685</v>
      </c>
      <c r="C205">
        <f t="shared" si="24"/>
        <v>2025</v>
      </c>
      <c r="D205" t="str">
        <f t="shared" si="25"/>
        <v>Jan</v>
      </c>
      <c r="E205" t="str">
        <f t="shared" si="26"/>
        <v>Q1</v>
      </c>
      <c r="F205" t="s">
        <v>38</v>
      </c>
      <c r="G205" t="s">
        <v>66</v>
      </c>
      <c r="H205" t="s">
        <v>34</v>
      </c>
      <c r="I205" t="s">
        <v>27</v>
      </c>
      <c r="J205" t="s">
        <v>28</v>
      </c>
      <c r="K205">
        <v>3</v>
      </c>
      <c r="L205" s="3">
        <v>175.39</v>
      </c>
      <c r="M205" s="4">
        <v>0.05</v>
      </c>
      <c r="N205" s="3">
        <v>105.53</v>
      </c>
      <c r="O205" s="3">
        <f t="shared" si="27"/>
        <v>499.86149999999992</v>
      </c>
      <c r="P205" s="3">
        <f t="shared" si="28"/>
        <v>316.59000000000003</v>
      </c>
      <c r="Q205" s="3">
        <v>925.58</v>
      </c>
      <c r="R205" s="3">
        <f t="shared" si="29"/>
        <v>-742.30850000000009</v>
      </c>
      <c r="S205" s="5">
        <f t="shared" si="30"/>
        <v>-1.4850283528537409</v>
      </c>
      <c r="T205" s="3">
        <v>474.06</v>
      </c>
      <c r="U205" s="3">
        <f t="shared" si="31"/>
        <v>25.801499999999919</v>
      </c>
      <c r="V205" t="s">
        <v>29</v>
      </c>
      <c r="W205" t="s">
        <v>77</v>
      </c>
    </row>
    <row r="206" spans="1:23">
      <c r="A206" t="s">
        <v>265</v>
      </c>
      <c r="B206" s="2">
        <v>45966</v>
      </c>
      <c r="C206">
        <f t="shared" si="24"/>
        <v>2025</v>
      </c>
      <c r="D206" t="str">
        <f t="shared" si="25"/>
        <v>Nov</v>
      </c>
      <c r="E206" t="str">
        <f t="shared" si="26"/>
        <v>Q4</v>
      </c>
      <c r="F206" t="s">
        <v>38</v>
      </c>
      <c r="G206" t="s">
        <v>25</v>
      </c>
      <c r="H206" t="s">
        <v>44</v>
      </c>
      <c r="I206" t="s">
        <v>27</v>
      </c>
      <c r="J206" t="s">
        <v>35</v>
      </c>
      <c r="K206">
        <v>4</v>
      </c>
      <c r="L206" s="3">
        <v>642.1</v>
      </c>
      <c r="M206" s="4">
        <v>0.12</v>
      </c>
      <c r="N206" s="3">
        <v>463.32</v>
      </c>
      <c r="O206" s="3">
        <f t="shared" si="27"/>
        <v>2260.192</v>
      </c>
      <c r="P206" s="3">
        <f t="shared" si="28"/>
        <v>1853.28</v>
      </c>
      <c r="Q206" s="3">
        <v>781.03</v>
      </c>
      <c r="R206" s="3">
        <f t="shared" si="29"/>
        <v>-374.11799999999994</v>
      </c>
      <c r="S206" s="5">
        <f t="shared" si="30"/>
        <v>-0.16552487576276703</v>
      </c>
      <c r="T206" s="3">
        <v>2198.29</v>
      </c>
      <c r="U206" s="3">
        <f t="shared" si="31"/>
        <v>61.902000000000044</v>
      </c>
      <c r="V206" t="s">
        <v>61</v>
      </c>
      <c r="W206" t="s">
        <v>46</v>
      </c>
    </row>
    <row r="207" spans="1:23">
      <c r="A207" t="s">
        <v>266</v>
      </c>
      <c r="B207" s="2">
        <v>45900</v>
      </c>
      <c r="C207">
        <f t="shared" si="24"/>
        <v>2025</v>
      </c>
      <c r="D207" t="str">
        <f t="shared" si="25"/>
        <v>Aug</v>
      </c>
      <c r="E207" t="str">
        <f t="shared" si="26"/>
        <v>Q3</v>
      </c>
      <c r="F207" t="s">
        <v>24</v>
      </c>
      <c r="G207" t="s">
        <v>25</v>
      </c>
      <c r="H207" t="s">
        <v>60</v>
      </c>
      <c r="I207" t="s">
        <v>53</v>
      </c>
      <c r="J207" t="s">
        <v>54</v>
      </c>
      <c r="K207">
        <v>84</v>
      </c>
      <c r="L207" s="3">
        <v>2089.73</v>
      </c>
      <c r="M207" s="4">
        <v>0.08</v>
      </c>
      <c r="N207" s="3">
        <v>689.24</v>
      </c>
      <c r="O207" s="3">
        <f t="shared" si="27"/>
        <v>161494.33440000002</v>
      </c>
      <c r="P207" s="3">
        <f t="shared" si="28"/>
        <v>57896.160000000003</v>
      </c>
      <c r="Q207" s="3">
        <v>2803.12</v>
      </c>
      <c r="R207" s="3">
        <f t="shared" si="29"/>
        <v>100795.05440000002</v>
      </c>
      <c r="S207" s="5">
        <f t="shared" si="30"/>
        <v>0.62413987942353477</v>
      </c>
      <c r="T207" s="3">
        <v>160370.9</v>
      </c>
      <c r="U207" s="3">
        <f t="shared" si="31"/>
        <v>1123.4344000000274</v>
      </c>
      <c r="V207" t="s">
        <v>29</v>
      </c>
      <c r="W207" t="s">
        <v>30</v>
      </c>
    </row>
    <row r="208" spans="1:23">
      <c r="A208" t="s">
        <v>267</v>
      </c>
      <c r="B208" s="2">
        <v>45361</v>
      </c>
      <c r="C208">
        <f t="shared" si="24"/>
        <v>2024</v>
      </c>
      <c r="D208" t="str">
        <f t="shared" si="25"/>
        <v>Mar</v>
      </c>
      <c r="E208" t="str">
        <f t="shared" si="26"/>
        <v>Q1</v>
      </c>
      <c r="F208" t="s">
        <v>24</v>
      </c>
      <c r="G208" t="s">
        <v>66</v>
      </c>
      <c r="H208" t="s">
        <v>34</v>
      </c>
      <c r="I208" t="s">
        <v>39</v>
      </c>
      <c r="J208" t="s">
        <v>40</v>
      </c>
      <c r="K208">
        <v>17</v>
      </c>
      <c r="L208" s="3">
        <v>854.63</v>
      </c>
      <c r="M208" s="4">
        <v>0.12</v>
      </c>
      <c r="N208" s="3">
        <v>355.65</v>
      </c>
      <c r="O208" s="3">
        <f t="shared" si="27"/>
        <v>12785.264799999999</v>
      </c>
      <c r="P208" s="3">
        <f t="shared" si="28"/>
        <v>6046.0499999999993</v>
      </c>
      <c r="Q208" s="3">
        <v>1366.27</v>
      </c>
      <c r="R208" s="3">
        <f t="shared" si="29"/>
        <v>5372.9447999999993</v>
      </c>
      <c r="S208" s="5">
        <f t="shared" si="30"/>
        <v>0.42024509339845662</v>
      </c>
      <c r="T208" s="3">
        <v>13216.5</v>
      </c>
      <c r="U208" s="3">
        <f t="shared" si="31"/>
        <v>-431.23520000000099</v>
      </c>
      <c r="V208" t="s">
        <v>61</v>
      </c>
      <c r="W208" t="s">
        <v>30</v>
      </c>
    </row>
    <row r="209" spans="1:23">
      <c r="A209" t="s">
        <v>268</v>
      </c>
      <c r="B209" s="2">
        <v>45609</v>
      </c>
      <c r="C209">
        <f t="shared" si="24"/>
        <v>2024</v>
      </c>
      <c r="D209" t="str">
        <f t="shared" si="25"/>
        <v>Nov</v>
      </c>
      <c r="E209" t="str">
        <f t="shared" si="26"/>
        <v>Q4</v>
      </c>
      <c r="F209" t="s">
        <v>24</v>
      </c>
      <c r="G209" t="s">
        <v>25</v>
      </c>
      <c r="H209" t="s">
        <v>60</v>
      </c>
      <c r="I209" t="s">
        <v>27</v>
      </c>
      <c r="J209" t="s">
        <v>35</v>
      </c>
      <c r="K209">
        <v>20</v>
      </c>
      <c r="L209" s="3">
        <v>703.98</v>
      </c>
      <c r="M209" s="4">
        <v>0.05</v>
      </c>
      <c r="N209" s="3">
        <v>475.12</v>
      </c>
      <c r="O209" s="3">
        <f t="shared" si="27"/>
        <v>13375.619999999999</v>
      </c>
      <c r="P209" s="3">
        <f t="shared" si="28"/>
        <v>9502.4</v>
      </c>
      <c r="Q209" s="3">
        <v>2077.39</v>
      </c>
      <c r="R209" s="3">
        <f t="shared" si="29"/>
        <v>1795.8299999999995</v>
      </c>
      <c r="S209" s="5">
        <f t="shared" si="30"/>
        <v>0.1342614398435362</v>
      </c>
      <c r="T209" s="3">
        <v>12536.61</v>
      </c>
      <c r="U209" s="3">
        <f t="shared" si="31"/>
        <v>839.0099999999984</v>
      </c>
      <c r="V209" t="s">
        <v>61</v>
      </c>
      <c r="W209" t="s">
        <v>30</v>
      </c>
    </row>
    <row r="210" spans="1:23">
      <c r="A210" t="s">
        <v>269</v>
      </c>
      <c r="B210" s="2">
        <v>45736</v>
      </c>
      <c r="C210">
        <f t="shared" si="24"/>
        <v>2025</v>
      </c>
      <c r="D210" t="str">
        <f t="shared" si="25"/>
        <v>Mar</v>
      </c>
      <c r="E210" t="str">
        <f t="shared" si="26"/>
        <v>Q1</v>
      </c>
      <c r="F210" t="s">
        <v>24</v>
      </c>
      <c r="G210" t="s">
        <v>66</v>
      </c>
      <c r="H210" t="s">
        <v>44</v>
      </c>
      <c r="I210" t="s">
        <v>39</v>
      </c>
      <c r="J210" t="s">
        <v>40</v>
      </c>
      <c r="K210">
        <v>24</v>
      </c>
      <c r="L210" s="3">
        <v>966.26</v>
      </c>
      <c r="M210" s="4">
        <v>0.12</v>
      </c>
      <c r="N210" s="3">
        <v>396.98</v>
      </c>
      <c r="O210" s="3">
        <f t="shared" si="27"/>
        <v>20407.411199999999</v>
      </c>
      <c r="P210" s="3">
        <f t="shared" si="28"/>
        <v>9527.52</v>
      </c>
      <c r="Q210" s="3">
        <v>2200.96</v>
      </c>
      <c r="R210" s="3">
        <f t="shared" si="29"/>
        <v>8678.9311999999991</v>
      </c>
      <c r="S210" s="5">
        <f t="shared" si="30"/>
        <v>0.42528330099998179</v>
      </c>
      <c r="T210" s="3">
        <v>21394.31</v>
      </c>
      <c r="U210" s="3">
        <f t="shared" si="31"/>
        <v>-986.89880000000267</v>
      </c>
      <c r="V210" t="s">
        <v>61</v>
      </c>
      <c r="W210" t="s">
        <v>46</v>
      </c>
    </row>
    <row r="211" spans="1:23">
      <c r="A211" t="s">
        <v>270</v>
      </c>
      <c r="B211" s="2">
        <v>45647</v>
      </c>
      <c r="C211">
        <f t="shared" si="24"/>
        <v>2024</v>
      </c>
      <c r="D211" t="str">
        <f t="shared" si="25"/>
        <v>Dec</v>
      </c>
      <c r="E211" t="str">
        <f t="shared" si="26"/>
        <v>Q4</v>
      </c>
      <c r="F211" t="s">
        <v>32</v>
      </c>
      <c r="G211" t="s">
        <v>33</v>
      </c>
      <c r="H211" t="s">
        <v>26</v>
      </c>
      <c r="I211" t="s">
        <v>53</v>
      </c>
      <c r="J211" t="s">
        <v>54</v>
      </c>
      <c r="K211">
        <v>55</v>
      </c>
      <c r="L211" s="3">
        <v>2055.3000000000002</v>
      </c>
      <c r="M211" s="4">
        <v>0.12</v>
      </c>
      <c r="N211" s="3">
        <v>639.45000000000005</v>
      </c>
      <c r="O211" s="3">
        <f t="shared" si="27"/>
        <v>99476.520000000019</v>
      </c>
      <c r="P211" s="3">
        <f t="shared" si="28"/>
        <v>35169.75</v>
      </c>
      <c r="Q211" s="3">
        <v>4690.79</v>
      </c>
      <c r="R211" s="3">
        <f t="shared" si="29"/>
        <v>59615.980000000018</v>
      </c>
      <c r="S211" s="5">
        <f t="shared" si="30"/>
        <v>0.5992969999352612</v>
      </c>
      <c r="T211" s="3">
        <v>105956.75</v>
      </c>
      <c r="U211" s="3">
        <f t="shared" si="31"/>
        <v>-6480.2299999999814</v>
      </c>
      <c r="V211" t="s">
        <v>29</v>
      </c>
      <c r="W211" t="s">
        <v>46</v>
      </c>
    </row>
    <row r="212" spans="1:23">
      <c r="A212" t="s">
        <v>271</v>
      </c>
      <c r="B212" s="2">
        <v>45731</v>
      </c>
      <c r="C212">
        <f t="shared" si="24"/>
        <v>2025</v>
      </c>
      <c r="D212" t="str">
        <f t="shared" si="25"/>
        <v>Mar</v>
      </c>
      <c r="E212" t="str">
        <f t="shared" si="26"/>
        <v>Q1</v>
      </c>
      <c r="F212" t="s">
        <v>38</v>
      </c>
      <c r="G212" t="s">
        <v>25</v>
      </c>
      <c r="H212" t="s">
        <v>34</v>
      </c>
      <c r="I212" t="s">
        <v>39</v>
      </c>
      <c r="J212" t="s">
        <v>40</v>
      </c>
      <c r="K212">
        <v>12</v>
      </c>
      <c r="L212" s="3">
        <v>818.64</v>
      </c>
      <c r="M212" s="4">
        <v>0</v>
      </c>
      <c r="N212" s="3">
        <v>367.62</v>
      </c>
      <c r="O212" s="3">
        <f t="shared" si="27"/>
        <v>9823.68</v>
      </c>
      <c r="P212" s="3">
        <f t="shared" si="28"/>
        <v>4411.4400000000005</v>
      </c>
      <c r="Q212" s="3">
        <v>1080.26</v>
      </c>
      <c r="R212" s="3">
        <f t="shared" si="29"/>
        <v>4331.9799999999996</v>
      </c>
      <c r="S212" s="5">
        <f t="shared" si="30"/>
        <v>0.44097324017068956</v>
      </c>
      <c r="T212" s="3">
        <v>9015.73</v>
      </c>
      <c r="U212" s="3">
        <f t="shared" si="31"/>
        <v>807.95000000000073</v>
      </c>
      <c r="V212" t="s">
        <v>29</v>
      </c>
      <c r="W212" t="s">
        <v>77</v>
      </c>
    </row>
    <row r="213" spans="1:23">
      <c r="A213" t="s">
        <v>272</v>
      </c>
      <c r="B213" s="2">
        <v>45982</v>
      </c>
      <c r="C213">
        <f t="shared" si="24"/>
        <v>2025</v>
      </c>
      <c r="D213" t="str">
        <f t="shared" si="25"/>
        <v>Nov</v>
      </c>
      <c r="E213" t="str">
        <f t="shared" si="26"/>
        <v>Q4</v>
      </c>
      <c r="F213" t="s">
        <v>24</v>
      </c>
      <c r="G213" t="s">
        <v>25</v>
      </c>
      <c r="H213" t="s">
        <v>26</v>
      </c>
      <c r="I213" t="s">
        <v>39</v>
      </c>
      <c r="J213" t="s">
        <v>45</v>
      </c>
      <c r="K213">
        <v>8</v>
      </c>
      <c r="L213" s="3">
        <v>1401.08</v>
      </c>
      <c r="M213" s="4">
        <v>0.05</v>
      </c>
      <c r="N213" s="3">
        <v>658.37</v>
      </c>
      <c r="O213" s="3">
        <f t="shared" si="27"/>
        <v>10648.207999999999</v>
      </c>
      <c r="P213" s="3">
        <f t="shared" si="28"/>
        <v>5266.96</v>
      </c>
      <c r="Q213" s="3">
        <v>2417.08</v>
      </c>
      <c r="R213" s="3">
        <f t="shared" si="29"/>
        <v>2964.1679999999988</v>
      </c>
      <c r="S213" s="5">
        <f t="shared" si="30"/>
        <v>0.27837247356550504</v>
      </c>
      <c r="T213" s="3">
        <v>9753.9699999999993</v>
      </c>
      <c r="U213" s="3">
        <f t="shared" si="31"/>
        <v>894.23799999999937</v>
      </c>
      <c r="V213" t="s">
        <v>29</v>
      </c>
      <c r="W213" t="s">
        <v>46</v>
      </c>
    </row>
    <row r="214" spans="1:23">
      <c r="A214" t="s">
        <v>273</v>
      </c>
      <c r="B214" s="2">
        <v>46227</v>
      </c>
      <c r="C214">
        <f t="shared" si="24"/>
        <v>2026</v>
      </c>
      <c r="D214" t="str">
        <f t="shared" si="25"/>
        <v>Jul</v>
      </c>
      <c r="E214" t="str">
        <f t="shared" si="26"/>
        <v>Q3</v>
      </c>
      <c r="F214" t="s">
        <v>51</v>
      </c>
      <c r="G214" t="s">
        <v>88</v>
      </c>
      <c r="H214" t="s">
        <v>34</v>
      </c>
      <c r="I214" t="s">
        <v>63</v>
      </c>
      <c r="J214" t="s">
        <v>73</v>
      </c>
      <c r="K214">
        <v>3</v>
      </c>
      <c r="L214" s="3">
        <v>167.81</v>
      </c>
      <c r="M214" s="4">
        <v>0.1</v>
      </c>
      <c r="N214" s="3">
        <v>42.04</v>
      </c>
      <c r="O214" s="3">
        <f t="shared" si="27"/>
        <v>453.08699999999999</v>
      </c>
      <c r="P214" s="3">
        <f t="shared" si="28"/>
        <v>126.12</v>
      </c>
      <c r="Q214" s="3">
        <v>1130.3900000000001</v>
      </c>
      <c r="R214" s="3">
        <f t="shared" si="29"/>
        <v>-803.42300000000012</v>
      </c>
      <c r="S214" s="5">
        <f t="shared" si="30"/>
        <v>-1.7732201541867239</v>
      </c>
      <c r="T214" s="3">
        <v>404.44</v>
      </c>
      <c r="U214" s="3">
        <f t="shared" si="31"/>
        <v>48.646999999999991</v>
      </c>
      <c r="V214" t="s">
        <v>61</v>
      </c>
      <c r="W214" t="s">
        <v>80</v>
      </c>
    </row>
    <row r="215" spans="1:23">
      <c r="A215" t="s">
        <v>274</v>
      </c>
      <c r="B215" s="2">
        <v>45339</v>
      </c>
      <c r="C215">
        <f t="shared" si="24"/>
        <v>2024</v>
      </c>
      <c r="D215" t="str">
        <f t="shared" si="25"/>
        <v>Feb</v>
      </c>
      <c r="E215" t="str">
        <f t="shared" si="26"/>
        <v>Q1</v>
      </c>
      <c r="F215" t="s">
        <v>51</v>
      </c>
      <c r="G215" t="s">
        <v>88</v>
      </c>
      <c r="H215" t="s">
        <v>26</v>
      </c>
      <c r="I215" t="s">
        <v>53</v>
      </c>
      <c r="J215" t="s">
        <v>130</v>
      </c>
      <c r="K215">
        <v>43</v>
      </c>
      <c r="L215" s="3">
        <v>1521.87</v>
      </c>
      <c r="M215" s="4">
        <v>0.08</v>
      </c>
      <c r="N215" s="3">
        <v>539.26</v>
      </c>
      <c r="O215" s="3">
        <f t="shared" si="27"/>
        <v>60205.177199999998</v>
      </c>
      <c r="P215" s="3">
        <f t="shared" si="28"/>
        <v>23188.18</v>
      </c>
      <c r="Q215" s="3">
        <v>2956.29</v>
      </c>
      <c r="R215" s="3">
        <f t="shared" si="29"/>
        <v>34060.707199999997</v>
      </c>
      <c r="S215" s="5">
        <f t="shared" si="30"/>
        <v>0.56574382443641402</v>
      </c>
      <c r="T215" s="3">
        <v>64316.09</v>
      </c>
      <c r="U215" s="3">
        <f t="shared" si="31"/>
        <v>-4110.9127999999982</v>
      </c>
      <c r="V215" t="s">
        <v>61</v>
      </c>
      <c r="W215" t="s">
        <v>46</v>
      </c>
    </row>
    <row r="216" spans="1:23">
      <c r="A216" t="s">
        <v>275</v>
      </c>
      <c r="B216" s="2">
        <v>45897</v>
      </c>
      <c r="C216">
        <f t="shared" si="24"/>
        <v>2025</v>
      </c>
      <c r="D216" t="str">
        <f t="shared" si="25"/>
        <v>Aug</v>
      </c>
      <c r="E216" t="str">
        <f t="shared" si="26"/>
        <v>Q3</v>
      </c>
      <c r="F216" t="s">
        <v>51</v>
      </c>
      <c r="G216" t="s">
        <v>88</v>
      </c>
      <c r="H216" t="s">
        <v>26</v>
      </c>
      <c r="I216" t="s">
        <v>27</v>
      </c>
      <c r="J216" t="s">
        <v>28</v>
      </c>
      <c r="K216">
        <v>34</v>
      </c>
      <c r="L216" s="3">
        <v>121.28</v>
      </c>
      <c r="M216" s="4">
        <v>0</v>
      </c>
      <c r="N216" s="3">
        <v>72.459999999999994</v>
      </c>
      <c r="O216" s="3">
        <f t="shared" si="27"/>
        <v>4123.5200000000004</v>
      </c>
      <c r="P216" s="3">
        <f t="shared" si="28"/>
        <v>2463.64</v>
      </c>
      <c r="Q216" s="3">
        <v>1567.66</v>
      </c>
      <c r="R216" s="3">
        <f t="shared" si="29"/>
        <v>92.220000000000482</v>
      </c>
      <c r="S216" s="5">
        <f t="shared" si="30"/>
        <v>2.2364387707589747E-2</v>
      </c>
      <c r="T216" s="3">
        <v>4314.9799999999996</v>
      </c>
      <c r="U216" s="3">
        <f t="shared" si="31"/>
        <v>-191.45999999999913</v>
      </c>
      <c r="V216" t="s">
        <v>29</v>
      </c>
      <c r="W216" t="s">
        <v>77</v>
      </c>
    </row>
    <row r="217" spans="1:23">
      <c r="A217" t="s">
        <v>276</v>
      </c>
      <c r="B217" s="2">
        <v>45293</v>
      </c>
      <c r="C217">
        <f t="shared" si="24"/>
        <v>2024</v>
      </c>
      <c r="D217" t="str">
        <f t="shared" si="25"/>
        <v>Jan</v>
      </c>
      <c r="E217" t="str">
        <f t="shared" si="26"/>
        <v>Q1</v>
      </c>
      <c r="F217" t="s">
        <v>51</v>
      </c>
      <c r="G217" t="s">
        <v>52</v>
      </c>
      <c r="H217" t="s">
        <v>26</v>
      </c>
      <c r="I217" t="s">
        <v>39</v>
      </c>
      <c r="J217" t="s">
        <v>45</v>
      </c>
      <c r="K217">
        <v>23</v>
      </c>
      <c r="L217" s="3">
        <v>1170.8699999999999</v>
      </c>
      <c r="M217" s="4">
        <v>0.08</v>
      </c>
      <c r="N217" s="3">
        <v>568.41</v>
      </c>
      <c r="O217" s="3">
        <f t="shared" si="27"/>
        <v>24775.609199999999</v>
      </c>
      <c r="P217" s="3">
        <f t="shared" si="28"/>
        <v>13073.429999999998</v>
      </c>
      <c r="Q217" s="3">
        <v>3706.49</v>
      </c>
      <c r="R217" s="3">
        <f t="shared" si="29"/>
        <v>7995.6892000000007</v>
      </c>
      <c r="S217" s="5">
        <f t="shared" si="30"/>
        <v>0.32272422185283745</v>
      </c>
      <c r="T217" s="3">
        <v>22649.11</v>
      </c>
      <c r="U217" s="3">
        <f t="shared" si="31"/>
        <v>2126.4991999999984</v>
      </c>
      <c r="V217" t="s">
        <v>36</v>
      </c>
      <c r="W217" t="s">
        <v>30</v>
      </c>
    </row>
    <row r="218" spans="1:23">
      <c r="A218" t="s">
        <v>277</v>
      </c>
      <c r="B218" s="2">
        <v>46235</v>
      </c>
      <c r="C218">
        <f t="shared" si="24"/>
        <v>2026</v>
      </c>
      <c r="D218" t="str">
        <f t="shared" si="25"/>
        <v>Aug</v>
      </c>
      <c r="E218" t="str">
        <f t="shared" si="26"/>
        <v>Q3</v>
      </c>
      <c r="F218" t="s">
        <v>68</v>
      </c>
      <c r="G218" t="s">
        <v>66</v>
      </c>
      <c r="H218" t="s">
        <v>26</v>
      </c>
      <c r="I218" t="s">
        <v>53</v>
      </c>
      <c r="J218" t="s">
        <v>130</v>
      </c>
      <c r="K218">
        <v>13</v>
      </c>
      <c r="L218" s="3">
        <v>2751.65</v>
      </c>
      <c r="M218" s="4">
        <v>0.1</v>
      </c>
      <c r="N218" s="3">
        <v>1040.8</v>
      </c>
      <c r="O218" s="3">
        <f t="shared" si="27"/>
        <v>32194.305000000004</v>
      </c>
      <c r="P218" s="3">
        <f t="shared" si="28"/>
        <v>13530.4</v>
      </c>
      <c r="Q218" s="3">
        <v>3964.12</v>
      </c>
      <c r="R218" s="3">
        <f t="shared" si="29"/>
        <v>14699.785000000007</v>
      </c>
      <c r="S218" s="5">
        <f t="shared" si="30"/>
        <v>0.45659581717946718</v>
      </c>
      <c r="T218" s="3">
        <v>31378</v>
      </c>
      <c r="U218" s="3">
        <f t="shared" si="31"/>
        <v>816.30500000000393</v>
      </c>
      <c r="V218" t="s">
        <v>29</v>
      </c>
      <c r="W218" t="s">
        <v>46</v>
      </c>
    </row>
    <row r="219" spans="1:23">
      <c r="A219" t="s">
        <v>278</v>
      </c>
      <c r="B219" s="2">
        <v>46279</v>
      </c>
      <c r="C219">
        <f t="shared" si="24"/>
        <v>2026</v>
      </c>
      <c r="D219" t="str">
        <f t="shared" si="25"/>
        <v>Sep</v>
      </c>
      <c r="E219" t="str">
        <f t="shared" si="26"/>
        <v>Q3</v>
      </c>
      <c r="F219" t="s">
        <v>68</v>
      </c>
      <c r="G219" t="s">
        <v>25</v>
      </c>
      <c r="H219" t="s">
        <v>34</v>
      </c>
      <c r="I219" t="s">
        <v>53</v>
      </c>
      <c r="J219" t="s">
        <v>130</v>
      </c>
      <c r="K219">
        <v>11</v>
      </c>
      <c r="L219" s="3">
        <v>2231.38</v>
      </c>
      <c r="M219" s="4">
        <v>0.05</v>
      </c>
      <c r="N219" s="3">
        <v>820.38</v>
      </c>
      <c r="O219" s="3">
        <f t="shared" si="27"/>
        <v>23317.920999999998</v>
      </c>
      <c r="P219" s="3">
        <f t="shared" si="28"/>
        <v>9024.18</v>
      </c>
      <c r="Q219" s="3">
        <v>1290.99</v>
      </c>
      <c r="R219" s="3">
        <f t="shared" si="29"/>
        <v>13002.750999999998</v>
      </c>
      <c r="S219" s="5">
        <f t="shared" si="30"/>
        <v>0.55762908708713776</v>
      </c>
      <c r="T219" s="3">
        <v>21654.21</v>
      </c>
      <c r="U219" s="3">
        <f t="shared" si="31"/>
        <v>1663.7109999999993</v>
      </c>
      <c r="V219" t="s">
        <v>29</v>
      </c>
      <c r="W219" t="s">
        <v>30</v>
      </c>
    </row>
    <row r="220" spans="1:23">
      <c r="A220" t="s">
        <v>279</v>
      </c>
      <c r="B220" s="2">
        <v>45460</v>
      </c>
      <c r="C220">
        <f t="shared" si="24"/>
        <v>2024</v>
      </c>
      <c r="D220" t="str">
        <f t="shared" si="25"/>
        <v>Jun</v>
      </c>
      <c r="E220" t="str">
        <f t="shared" si="26"/>
        <v>Q2</v>
      </c>
      <c r="F220" t="s">
        <v>51</v>
      </c>
      <c r="G220" t="s">
        <v>72</v>
      </c>
      <c r="H220" t="s">
        <v>34</v>
      </c>
      <c r="I220" t="s">
        <v>39</v>
      </c>
      <c r="J220" t="s">
        <v>57</v>
      </c>
      <c r="K220">
        <v>7</v>
      </c>
      <c r="L220" s="3">
        <v>514.97</v>
      </c>
      <c r="M220" s="4">
        <v>0.08</v>
      </c>
      <c r="N220" s="3">
        <v>246.1</v>
      </c>
      <c r="O220" s="3">
        <f t="shared" si="27"/>
        <v>3316.4068000000002</v>
      </c>
      <c r="P220" s="3">
        <f t="shared" si="28"/>
        <v>1722.7</v>
      </c>
      <c r="Q220" s="3">
        <v>1913.27</v>
      </c>
      <c r="R220" s="3">
        <f t="shared" si="29"/>
        <v>-319.56319999999982</v>
      </c>
      <c r="S220" s="5">
        <f t="shared" si="30"/>
        <v>-9.6358263407251427E-2</v>
      </c>
      <c r="T220" s="3">
        <v>2990.41</v>
      </c>
      <c r="U220" s="3">
        <f t="shared" si="31"/>
        <v>325.99680000000035</v>
      </c>
      <c r="V220" t="s">
        <v>36</v>
      </c>
      <c r="W220" t="s">
        <v>80</v>
      </c>
    </row>
    <row r="221" spans="1:23">
      <c r="A221" t="s">
        <v>280</v>
      </c>
      <c r="B221" s="2">
        <v>46005</v>
      </c>
      <c r="C221">
        <f t="shared" si="24"/>
        <v>2025</v>
      </c>
      <c r="D221" t="str">
        <f t="shared" si="25"/>
        <v>Dec</v>
      </c>
      <c r="E221" t="str">
        <f t="shared" si="26"/>
        <v>Q4</v>
      </c>
      <c r="F221" t="s">
        <v>32</v>
      </c>
      <c r="G221" t="s">
        <v>49</v>
      </c>
      <c r="H221" t="s">
        <v>34</v>
      </c>
      <c r="I221" t="s">
        <v>53</v>
      </c>
      <c r="J221" t="s">
        <v>54</v>
      </c>
      <c r="K221">
        <v>8</v>
      </c>
      <c r="L221" s="3">
        <v>1409.79</v>
      </c>
      <c r="M221" s="4">
        <v>0.2</v>
      </c>
      <c r="N221" s="3">
        <v>456.65</v>
      </c>
      <c r="O221" s="3">
        <f t="shared" si="27"/>
        <v>9022.6560000000009</v>
      </c>
      <c r="P221" s="3">
        <f t="shared" si="28"/>
        <v>3653.2</v>
      </c>
      <c r="Q221" s="3">
        <v>1249.3</v>
      </c>
      <c r="R221" s="3">
        <f t="shared" si="29"/>
        <v>4120.1560000000009</v>
      </c>
      <c r="S221" s="5">
        <f t="shared" si="30"/>
        <v>0.45664558196610849</v>
      </c>
      <c r="T221" s="3">
        <v>8587.06</v>
      </c>
      <c r="U221" s="3">
        <f t="shared" si="31"/>
        <v>435.59600000000137</v>
      </c>
      <c r="V221" t="s">
        <v>61</v>
      </c>
      <c r="W221" t="s">
        <v>30</v>
      </c>
    </row>
    <row r="222" spans="1:23">
      <c r="A222" t="s">
        <v>281</v>
      </c>
      <c r="B222" s="2">
        <v>45706</v>
      </c>
      <c r="C222">
        <f t="shared" si="24"/>
        <v>2025</v>
      </c>
      <c r="D222" t="str">
        <f t="shared" si="25"/>
        <v>Feb</v>
      </c>
      <c r="E222" t="str">
        <f t="shared" si="26"/>
        <v>Q1</v>
      </c>
      <c r="F222" t="s">
        <v>51</v>
      </c>
      <c r="G222" t="s">
        <v>52</v>
      </c>
      <c r="H222" t="s">
        <v>26</v>
      </c>
      <c r="I222" t="s">
        <v>27</v>
      </c>
      <c r="J222" t="s">
        <v>28</v>
      </c>
      <c r="K222">
        <v>59</v>
      </c>
      <c r="L222" s="3">
        <v>212.41</v>
      </c>
      <c r="M222" s="4">
        <v>0.12</v>
      </c>
      <c r="N222" s="3">
        <v>120.54</v>
      </c>
      <c r="O222" s="3">
        <f t="shared" si="27"/>
        <v>11028.3272</v>
      </c>
      <c r="P222" s="3">
        <f t="shared" si="28"/>
        <v>7111.8600000000006</v>
      </c>
      <c r="Q222" s="3">
        <v>904.81</v>
      </c>
      <c r="R222" s="3">
        <f t="shared" si="29"/>
        <v>3011.6571999999992</v>
      </c>
      <c r="S222" s="5">
        <f t="shared" si="30"/>
        <v>0.27308377284997487</v>
      </c>
      <c r="T222" s="3">
        <v>11771.97</v>
      </c>
      <c r="U222" s="3">
        <f t="shared" si="31"/>
        <v>-743.64279999999962</v>
      </c>
      <c r="V222" t="s">
        <v>61</v>
      </c>
      <c r="W222" t="s">
        <v>30</v>
      </c>
    </row>
    <row r="223" spans="1:23">
      <c r="A223" t="s">
        <v>282</v>
      </c>
      <c r="B223" s="2">
        <v>46135</v>
      </c>
      <c r="C223">
        <f t="shared" si="24"/>
        <v>2026</v>
      </c>
      <c r="D223" t="str">
        <f t="shared" si="25"/>
        <v>Apr</v>
      </c>
      <c r="E223" t="str">
        <f t="shared" si="26"/>
        <v>Q2</v>
      </c>
      <c r="F223" t="s">
        <v>51</v>
      </c>
      <c r="G223" t="s">
        <v>72</v>
      </c>
      <c r="H223" t="s">
        <v>26</v>
      </c>
      <c r="I223" t="s">
        <v>39</v>
      </c>
      <c r="J223" t="s">
        <v>57</v>
      </c>
      <c r="K223">
        <v>60</v>
      </c>
      <c r="L223" s="3">
        <v>651.66999999999996</v>
      </c>
      <c r="M223" s="4">
        <v>0</v>
      </c>
      <c r="N223" s="3">
        <v>348.04</v>
      </c>
      <c r="O223" s="3">
        <f t="shared" si="27"/>
        <v>39100.199999999997</v>
      </c>
      <c r="P223" s="3">
        <f t="shared" si="28"/>
        <v>20882.400000000001</v>
      </c>
      <c r="Q223" s="3">
        <v>2011.98</v>
      </c>
      <c r="R223" s="3">
        <f t="shared" si="29"/>
        <v>16205.819999999996</v>
      </c>
      <c r="S223" s="5">
        <f t="shared" si="30"/>
        <v>0.41446897969831348</v>
      </c>
      <c r="T223" s="3">
        <v>40470.15</v>
      </c>
      <c r="U223" s="3">
        <f t="shared" si="31"/>
        <v>-1369.9500000000044</v>
      </c>
      <c r="V223" t="s">
        <v>61</v>
      </c>
      <c r="W223" t="s">
        <v>30</v>
      </c>
    </row>
    <row r="224" spans="1:23">
      <c r="A224" t="s">
        <v>283</v>
      </c>
      <c r="B224" s="2">
        <v>46159</v>
      </c>
      <c r="C224">
        <f t="shared" si="24"/>
        <v>2026</v>
      </c>
      <c r="D224" t="str">
        <f t="shared" si="25"/>
        <v>May</v>
      </c>
      <c r="E224" t="str">
        <f t="shared" si="26"/>
        <v>Q2</v>
      </c>
      <c r="F224" t="s">
        <v>38</v>
      </c>
      <c r="G224" t="s">
        <v>25</v>
      </c>
      <c r="H224" t="s">
        <v>34</v>
      </c>
      <c r="I224" t="s">
        <v>63</v>
      </c>
      <c r="J224" t="s">
        <v>64</v>
      </c>
      <c r="K224">
        <v>14</v>
      </c>
      <c r="L224" s="3">
        <v>325.60000000000002</v>
      </c>
      <c r="M224" s="4">
        <v>0.12</v>
      </c>
      <c r="N224" s="3">
        <v>94.52</v>
      </c>
      <c r="O224" s="3">
        <f t="shared" si="27"/>
        <v>4011.3920000000003</v>
      </c>
      <c r="P224" s="3">
        <f t="shared" si="28"/>
        <v>1323.28</v>
      </c>
      <c r="Q224" s="3">
        <v>608.88</v>
      </c>
      <c r="R224" s="3">
        <f t="shared" si="29"/>
        <v>2079.232</v>
      </c>
      <c r="S224" s="5">
        <f t="shared" si="30"/>
        <v>0.5183317910590638</v>
      </c>
      <c r="T224" s="3">
        <v>4187.78</v>
      </c>
      <c r="U224" s="3">
        <f t="shared" si="31"/>
        <v>-176.38799999999947</v>
      </c>
      <c r="V224" t="s">
        <v>61</v>
      </c>
      <c r="W224" t="s">
        <v>46</v>
      </c>
    </row>
    <row r="225" spans="1:23">
      <c r="A225" t="s">
        <v>284</v>
      </c>
      <c r="B225" s="2">
        <v>46222</v>
      </c>
      <c r="C225">
        <f t="shared" si="24"/>
        <v>2026</v>
      </c>
      <c r="D225" t="str">
        <f t="shared" si="25"/>
        <v>Jul</v>
      </c>
      <c r="E225" t="str">
        <f t="shared" si="26"/>
        <v>Q3</v>
      </c>
      <c r="F225" t="s">
        <v>68</v>
      </c>
      <c r="G225" t="s">
        <v>66</v>
      </c>
      <c r="H225" t="s">
        <v>34</v>
      </c>
      <c r="I225" t="s">
        <v>27</v>
      </c>
      <c r="J225" t="s">
        <v>28</v>
      </c>
      <c r="K225">
        <v>8</v>
      </c>
      <c r="L225" s="3">
        <v>242.82</v>
      </c>
      <c r="M225" s="4">
        <v>0.1</v>
      </c>
      <c r="N225" s="3">
        <v>147.86000000000001</v>
      </c>
      <c r="O225" s="3">
        <f t="shared" si="27"/>
        <v>1748.3040000000001</v>
      </c>
      <c r="P225" s="3">
        <f t="shared" si="28"/>
        <v>1182.8800000000001</v>
      </c>
      <c r="Q225" s="3">
        <v>1029.21</v>
      </c>
      <c r="R225" s="3">
        <f t="shared" si="29"/>
        <v>-463.78600000000006</v>
      </c>
      <c r="S225" s="5">
        <f t="shared" si="30"/>
        <v>-0.2652776633811969</v>
      </c>
      <c r="T225" s="3">
        <v>1739.51</v>
      </c>
      <c r="U225" s="3">
        <f t="shared" si="31"/>
        <v>8.7940000000000964</v>
      </c>
      <c r="V225" t="s">
        <v>29</v>
      </c>
      <c r="W225" t="s">
        <v>30</v>
      </c>
    </row>
    <row r="226" spans="1:23">
      <c r="A226" t="s">
        <v>285</v>
      </c>
      <c r="B226" s="2">
        <v>45432</v>
      </c>
      <c r="C226">
        <f t="shared" si="24"/>
        <v>2024</v>
      </c>
      <c r="D226" t="str">
        <f t="shared" si="25"/>
        <v>May</v>
      </c>
      <c r="E226" t="str">
        <f t="shared" si="26"/>
        <v>Q2</v>
      </c>
      <c r="F226" t="s">
        <v>51</v>
      </c>
      <c r="G226" t="s">
        <v>88</v>
      </c>
      <c r="H226" t="s">
        <v>44</v>
      </c>
      <c r="I226" t="s">
        <v>27</v>
      </c>
      <c r="J226" t="s">
        <v>28</v>
      </c>
      <c r="K226">
        <v>28</v>
      </c>
      <c r="L226" s="3">
        <v>317.88</v>
      </c>
      <c r="M226" s="4">
        <v>0.1</v>
      </c>
      <c r="N226" s="3">
        <v>183.92</v>
      </c>
      <c r="O226" s="3">
        <f t="shared" si="27"/>
        <v>8010.576</v>
      </c>
      <c r="P226" s="3">
        <f t="shared" si="28"/>
        <v>5149.7599999999993</v>
      </c>
      <c r="Q226" s="3">
        <v>1221.3499999999999</v>
      </c>
      <c r="R226" s="3">
        <f t="shared" si="29"/>
        <v>1639.4660000000008</v>
      </c>
      <c r="S226" s="5">
        <f t="shared" si="30"/>
        <v>0.2046626859292017</v>
      </c>
      <c r="T226" s="3">
        <v>7710.73</v>
      </c>
      <c r="U226" s="3">
        <f t="shared" si="31"/>
        <v>299.84600000000046</v>
      </c>
      <c r="V226" t="s">
        <v>36</v>
      </c>
      <c r="W226" t="s">
        <v>46</v>
      </c>
    </row>
    <row r="227" spans="1:23">
      <c r="A227" t="s">
        <v>286</v>
      </c>
      <c r="B227" s="2">
        <v>45476</v>
      </c>
      <c r="C227">
        <f t="shared" si="24"/>
        <v>2024</v>
      </c>
      <c r="D227" t="str">
        <f t="shared" si="25"/>
        <v>Jul</v>
      </c>
      <c r="E227" t="str">
        <f t="shared" si="26"/>
        <v>Q3</v>
      </c>
      <c r="F227" t="s">
        <v>24</v>
      </c>
      <c r="G227" t="s">
        <v>66</v>
      </c>
      <c r="H227" t="s">
        <v>44</v>
      </c>
      <c r="I227" t="s">
        <v>39</v>
      </c>
      <c r="J227" t="s">
        <v>40</v>
      </c>
      <c r="K227">
        <v>18</v>
      </c>
      <c r="L227" s="3">
        <v>541.01</v>
      </c>
      <c r="M227" s="4">
        <v>0.08</v>
      </c>
      <c r="N227" s="3">
        <v>234.5</v>
      </c>
      <c r="O227" s="3">
        <f t="shared" si="27"/>
        <v>8959.1256000000012</v>
      </c>
      <c r="P227" s="3">
        <f t="shared" si="28"/>
        <v>4221</v>
      </c>
      <c r="Q227" s="3">
        <v>2649.89</v>
      </c>
      <c r="R227" s="3">
        <f t="shared" si="29"/>
        <v>2088.2356000000013</v>
      </c>
      <c r="S227" s="5">
        <f t="shared" si="30"/>
        <v>0.23308475550337202</v>
      </c>
      <c r="T227" s="3">
        <v>9978.27</v>
      </c>
      <c r="U227" s="3">
        <f t="shared" si="31"/>
        <v>-1019.1443999999992</v>
      </c>
      <c r="V227" t="s">
        <v>29</v>
      </c>
      <c r="W227" t="s">
        <v>30</v>
      </c>
    </row>
    <row r="228" spans="1:23">
      <c r="A228" t="s">
        <v>287</v>
      </c>
      <c r="B228" s="2">
        <v>45538</v>
      </c>
      <c r="C228">
        <f t="shared" si="24"/>
        <v>2024</v>
      </c>
      <c r="D228" t="str">
        <f t="shared" si="25"/>
        <v>Sep</v>
      </c>
      <c r="E228" t="str">
        <f t="shared" si="26"/>
        <v>Q3</v>
      </c>
      <c r="F228" t="s">
        <v>38</v>
      </c>
      <c r="G228" t="s">
        <v>25</v>
      </c>
      <c r="H228" t="s">
        <v>26</v>
      </c>
      <c r="I228" t="s">
        <v>27</v>
      </c>
      <c r="J228" t="s">
        <v>35</v>
      </c>
      <c r="K228">
        <v>19</v>
      </c>
      <c r="L228" s="3">
        <v>680.62</v>
      </c>
      <c r="M228" s="4">
        <v>0.03</v>
      </c>
      <c r="N228" s="3">
        <v>467.96</v>
      </c>
      <c r="O228" s="3">
        <f t="shared" si="27"/>
        <v>12543.8266</v>
      </c>
      <c r="P228" s="3">
        <f t="shared" si="28"/>
        <v>8891.24</v>
      </c>
      <c r="Q228" s="3">
        <v>1764.19</v>
      </c>
      <c r="R228" s="3">
        <f t="shared" si="29"/>
        <v>1888.3966000000005</v>
      </c>
      <c r="S228" s="5">
        <f t="shared" si="30"/>
        <v>0.15054390181063251</v>
      </c>
      <c r="T228" s="3">
        <v>13138.79</v>
      </c>
      <c r="U228" s="3">
        <f t="shared" si="31"/>
        <v>-594.96340000000055</v>
      </c>
      <c r="V228" t="s">
        <v>29</v>
      </c>
      <c r="W228" t="s">
        <v>80</v>
      </c>
    </row>
    <row r="229" spans="1:23">
      <c r="A229" t="s">
        <v>288</v>
      </c>
      <c r="B229" s="2">
        <v>45652</v>
      </c>
      <c r="C229">
        <f t="shared" si="24"/>
        <v>2024</v>
      </c>
      <c r="D229" t="str">
        <f t="shared" si="25"/>
        <v>Dec</v>
      </c>
      <c r="E229" t="str">
        <f t="shared" si="26"/>
        <v>Q4</v>
      </c>
      <c r="F229" t="s">
        <v>32</v>
      </c>
      <c r="G229" t="s">
        <v>33</v>
      </c>
      <c r="H229" t="s">
        <v>34</v>
      </c>
      <c r="I229" t="s">
        <v>27</v>
      </c>
      <c r="J229" t="s">
        <v>35</v>
      </c>
      <c r="K229">
        <v>6</v>
      </c>
      <c r="L229" s="3">
        <v>802.38</v>
      </c>
      <c r="M229" s="4">
        <v>0.08</v>
      </c>
      <c r="N229" s="3">
        <v>518.79</v>
      </c>
      <c r="O229" s="3">
        <f t="shared" si="27"/>
        <v>4429.1376</v>
      </c>
      <c r="P229" s="3">
        <f t="shared" si="28"/>
        <v>3112.74</v>
      </c>
      <c r="Q229" s="3">
        <v>612.29</v>
      </c>
      <c r="R229" s="3">
        <f t="shared" si="29"/>
        <v>704.10760000000028</v>
      </c>
      <c r="S229" s="5">
        <f t="shared" si="30"/>
        <v>0.15897171494513973</v>
      </c>
      <c r="T229" s="3">
        <v>4130.2299999999996</v>
      </c>
      <c r="U229" s="3">
        <f t="shared" si="31"/>
        <v>298.90760000000046</v>
      </c>
      <c r="V229" t="s">
        <v>41</v>
      </c>
      <c r="W229" t="s">
        <v>30</v>
      </c>
    </row>
    <row r="230" spans="1:23">
      <c r="A230" t="s">
        <v>289</v>
      </c>
      <c r="B230" s="2">
        <v>46231</v>
      </c>
      <c r="C230">
        <f t="shared" si="24"/>
        <v>2026</v>
      </c>
      <c r="D230" t="str">
        <f t="shared" si="25"/>
        <v>Jul</v>
      </c>
      <c r="E230" t="str">
        <f t="shared" si="26"/>
        <v>Q3</v>
      </c>
      <c r="F230" t="s">
        <v>32</v>
      </c>
      <c r="G230" t="s">
        <v>49</v>
      </c>
      <c r="H230" t="s">
        <v>26</v>
      </c>
      <c r="I230" t="s">
        <v>53</v>
      </c>
      <c r="J230" t="s">
        <v>54</v>
      </c>
      <c r="K230">
        <v>28</v>
      </c>
      <c r="L230" s="3">
        <v>3313.2</v>
      </c>
      <c r="M230" s="4">
        <v>0</v>
      </c>
      <c r="N230" s="3">
        <v>1066.17</v>
      </c>
      <c r="O230" s="3">
        <f t="shared" si="27"/>
        <v>92769.599999999991</v>
      </c>
      <c r="P230" s="3">
        <f t="shared" si="28"/>
        <v>29852.760000000002</v>
      </c>
      <c r="Q230" s="3">
        <v>4160.8900000000003</v>
      </c>
      <c r="R230" s="3">
        <f t="shared" si="29"/>
        <v>58755.94999999999</v>
      </c>
      <c r="S230" s="5">
        <f t="shared" si="30"/>
        <v>0.63335349079870984</v>
      </c>
      <c r="T230" s="3">
        <v>84791.1</v>
      </c>
      <c r="U230" s="3">
        <f t="shared" si="31"/>
        <v>7978.4999999999854</v>
      </c>
      <c r="V230" t="s">
        <v>29</v>
      </c>
      <c r="W230" t="s">
        <v>77</v>
      </c>
    </row>
    <row r="231" spans="1:23">
      <c r="A231" t="s">
        <v>290</v>
      </c>
      <c r="B231" s="2">
        <v>46173</v>
      </c>
      <c r="C231">
        <f t="shared" si="24"/>
        <v>2026</v>
      </c>
      <c r="D231" t="str">
        <f t="shared" si="25"/>
        <v>May</v>
      </c>
      <c r="E231" t="str">
        <f t="shared" si="26"/>
        <v>Q2</v>
      </c>
      <c r="F231" t="s">
        <v>38</v>
      </c>
      <c r="G231" t="s">
        <v>25</v>
      </c>
      <c r="H231" t="s">
        <v>34</v>
      </c>
      <c r="I231" t="s">
        <v>63</v>
      </c>
      <c r="J231" t="s">
        <v>64</v>
      </c>
      <c r="K231">
        <v>11</v>
      </c>
      <c r="L231" s="3">
        <v>401.45</v>
      </c>
      <c r="M231" s="4">
        <v>0.03</v>
      </c>
      <c r="N231" s="3">
        <v>113.18</v>
      </c>
      <c r="O231" s="3">
        <f t="shared" si="27"/>
        <v>4283.4714999999997</v>
      </c>
      <c r="P231" s="3">
        <f t="shared" si="28"/>
        <v>1244.98</v>
      </c>
      <c r="Q231" s="3">
        <v>1353.44</v>
      </c>
      <c r="R231" s="3">
        <f t="shared" si="29"/>
        <v>1685.0514999999996</v>
      </c>
      <c r="S231" s="5">
        <f t="shared" si="30"/>
        <v>0.39338454802372319</v>
      </c>
      <c r="T231" s="3">
        <v>4583.5</v>
      </c>
      <c r="U231" s="3">
        <f t="shared" si="31"/>
        <v>-300.02850000000035</v>
      </c>
      <c r="V231" t="s">
        <v>41</v>
      </c>
      <c r="W231" t="s">
        <v>80</v>
      </c>
    </row>
    <row r="232" spans="1:23">
      <c r="A232" t="s">
        <v>291</v>
      </c>
      <c r="B232" s="2">
        <v>45470</v>
      </c>
      <c r="C232">
        <f t="shared" si="24"/>
        <v>2024</v>
      </c>
      <c r="D232" t="str">
        <f t="shared" si="25"/>
        <v>Jun</v>
      </c>
      <c r="E232" t="str">
        <f t="shared" si="26"/>
        <v>Q2</v>
      </c>
      <c r="F232" t="s">
        <v>32</v>
      </c>
      <c r="G232" t="s">
        <v>33</v>
      </c>
      <c r="H232" t="s">
        <v>60</v>
      </c>
      <c r="I232" t="s">
        <v>53</v>
      </c>
      <c r="J232" t="s">
        <v>54</v>
      </c>
      <c r="K232">
        <v>34</v>
      </c>
      <c r="L232" s="3">
        <v>2730.72</v>
      </c>
      <c r="M232" s="4">
        <v>0.05</v>
      </c>
      <c r="N232" s="3">
        <v>898.37</v>
      </c>
      <c r="O232" s="3">
        <f t="shared" si="27"/>
        <v>88202.255999999994</v>
      </c>
      <c r="P232" s="3">
        <f t="shared" si="28"/>
        <v>30544.58</v>
      </c>
      <c r="Q232" s="3">
        <v>3184.43</v>
      </c>
      <c r="R232" s="3">
        <f t="shared" si="29"/>
        <v>54473.245999999992</v>
      </c>
      <c r="S232" s="5">
        <f t="shared" si="30"/>
        <v>0.61759470188608323</v>
      </c>
      <c r="T232" s="3">
        <v>81379.81</v>
      </c>
      <c r="U232" s="3">
        <f t="shared" si="31"/>
        <v>6822.4459999999963</v>
      </c>
      <c r="V232" t="s">
        <v>29</v>
      </c>
      <c r="W232" t="s">
        <v>77</v>
      </c>
    </row>
    <row r="233" spans="1:23">
      <c r="A233" t="s">
        <v>292</v>
      </c>
      <c r="B233" s="2">
        <v>46263</v>
      </c>
      <c r="C233">
        <f t="shared" si="24"/>
        <v>2026</v>
      </c>
      <c r="D233" t="str">
        <f t="shared" si="25"/>
        <v>Aug</v>
      </c>
      <c r="E233" t="str">
        <f t="shared" si="26"/>
        <v>Q3</v>
      </c>
      <c r="F233" t="s">
        <v>32</v>
      </c>
      <c r="G233" t="s">
        <v>43</v>
      </c>
      <c r="H233" t="s">
        <v>26</v>
      </c>
      <c r="I233" t="s">
        <v>39</v>
      </c>
      <c r="J233" t="s">
        <v>45</v>
      </c>
      <c r="K233">
        <v>59</v>
      </c>
      <c r="L233" s="3">
        <v>1221.67</v>
      </c>
      <c r="M233" s="4">
        <v>0.2</v>
      </c>
      <c r="N233" s="3">
        <v>570.29999999999995</v>
      </c>
      <c r="O233" s="3">
        <f t="shared" si="27"/>
        <v>57662.824000000001</v>
      </c>
      <c r="P233" s="3">
        <f t="shared" si="28"/>
        <v>33647.699999999997</v>
      </c>
      <c r="Q233" s="3">
        <v>2816.36</v>
      </c>
      <c r="R233" s="3">
        <f t="shared" si="29"/>
        <v>21198.764000000003</v>
      </c>
      <c r="S233" s="5">
        <f t="shared" si="30"/>
        <v>0.36763312181866087</v>
      </c>
      <c r="T233" s="3">
        <v>63706.18</v>
      </c>
      <c r="U233" s="3">
        <f t="shared" si="31"/>
        <v>-6043.3559999999998</v>
      </c>
      <c r="V233" t="s">
        <v>61</v>
      </c>
      <c r="W233" t="s">
        <v>46</v>
      </c>
    </row>
    <row r="234" spans="1:23">
      <c r="A234" t="s">
        <v>293</v>
      </c>
      <c r="B234" s="2">
        <v>45371</v>
      </c>
      <c r="C234">
        <f t="shared" si="24"/>
        <v>2024</v>
      </c>
      <c r="D234" t="str">
        <f t="shared" si="25"/>
        <v>Mar</v>
      </c>
      <c r="E234" t="str">
        <f t="shared" si="26"/>
        <v>Q1</v>
      </c>
      <c r="F234" t="s">
        <v>68</v>
      </c>
      <c r="G234" t="s">
        <v>66</v>
      </c>
      <c r="H234" t="s">
        <v>60</v>
      </c>
      <c r="I234" t="s">
        <v>27</v>
      </c>
      <c r="J234" t="s">
        <v>28</v>
      </c>
      <c r="K234">
        <v>54</v>
      </c>
      <c r="L234" s="3">
        <v>284.33</v>
      </c>
      <c r="M234" s="4">
        <v>0.08</v>
      </c>
      <c r="N234" s="3">
        <v>160.27000000000001</v>
      </c>
      <c r="O234" s="3">
        <f t="shared" si="27"/>
        <v>14125.5144</v>
      </c>
      <c r="P234" s="3">
        <f t="shared" si="28"/>
        <v>8654.58</v>
      </c>
      <c r="Q234" s="3">
        <v>1204.74</v>
      </c>
      <c r="R234" s="3">
        <f t="shared" si="29"/>
        <v>4266.1944000000003</v>
      </c>
      <c r="S234" s="5">
        <f t="shared" si="30"/>
        <v>0.3020204630565525</v>
      </c>
      <c r="T234" s="3">
        <v>12660.29</v>
      </c>
      <c r="U234" s="3">
        <f t="shared" si="31"/>
        <v>1465.2243999999992</v>
      </c>
      <c r="V234" t="s">
        <v>36</v>
      </c>
      <c r="W234" t="s">
        <v>80</v>
      </c>
    </row>
    <row r="235" spans="1:23">
      <c r="A235" t="s">
        <v>294</v>
      </c>
      <c r="B235" s="2">
        <v>46029</v>
      </c>
      <c r="C235">
        <f t="shared" si="24"/>
        <v>2026</v>
      </c>
      <c r="D235" t="str">
        <f t="shared" si="25"/>
        <v>Jan</v>
      </c>
      <c r="E235" t="str">
        <f t="shared" si="26"/>
        <v>Q1</v>
      </c>
      <c r="F235" t="s">
        <v>24</v>
      </c>
      <c r="G235" t="s">
        <v>25</v>
      </c>
      <c r="H235" t="s">
        <v>44</v>
      </c>
      <c r="I235" t="s">
        <v>63</v>
      </c>
      <c r="J235" t="s">
        <v>64</v>
      </c>
      <c r="K235">
        <v>18</v>
      </c>
      <c r="L235" s="3">
        <v>648.04999999999995</v>
      </c>
      <c r="M235" s="4">
        <v>0.15</v>
      </c>
      <c r="N235" s="3">
        <v>187.13</v>
      </c>
      <c r="O235" s="3">
        <f t="shared" si="27"/>
        <v>9915.1649999999991</v>
      </c>
      <c r="P235" s="3">
        <f t="shared" si="28"/>
        <v>3368.34</v>
      </c>
      <c r="Q235" s="3">
        <v>1126.1099999999999</v>
      </c>
      <c r="R235" s="3">
        <f t="shared" si="29"/>
        <v>5420.7149999999992</v>
      </c>
      <c r="S235" s="5">
        <f t="shared" si="30"/>
        <v>0.5467095101291809</v>
      </c>
      <c r="T235" s="3">
        <v>10697.61</v>
      </c>
      <c r="U235" s="3">
        <f t="shared" si="31"/>
        <v>-782.44500000000153</v>
      </c>
      <c r="V235" t="s">
        <v>61</v>
      </c>
      <c r="W235" t="s">
        <v>30</v>
      </c>
    </row>
    <row r="236" spans="1:23">
      <c r="A236" t="s">
        <v>295</v>
      </c>
      <c r="B236" s="2">
        <v>45367</v>
      </c>
      <c r="C236">
        <f t="shared" si="24"/>
        <v>2024</v>
      </c>
      <c r="D236" t="str">
        <f t="shared" si="25"/>
        <v>Mar</v>
      </c>
      <c r="E236" t="str">
        <f t="shared" si="26"/>
        <v>Q1</v>
      </c>
      <c r="F236" t="s">
        <v>24</v>
      </c>
      <c r="G236" t="s">
        <v>66</v>
      </c>
      <c r="H236" t="s">
        <v>34</v>
      </c>
      <c r="I236" t="s">
        <v>53</v>
      </c>
      <c r="J236" t="s">
        <v>54</v>
      </c>
      <c r="K236">
        <v>6</v>
      </c>
      <c r="L236" s="3">
        <v>1370.66</v>
      </c>
      <c r="M236" s="4">
        <v>0.15</v>
      </c>
      <c r="N236" s="3">
        <v>420.76</v>
      </c>
      <c r="O236" s="3">
        <f t="shared" si="27"/>
        <v>6990.3660000000009</v>
      </c>
      <c r="P236" s="3">
        <f t="shared" si="28"/>
        <v>2524.56</v>
      </c>
      <c r="Q236" s="3">
        <v>1291.5</v>
      </c>
      <c r="R236" s="3">
        <f t="shared" si="29"/>
        <v>3174.3060000000005</v>
      </c>
      <c r="S236" s="5">
        <f t="shared" si="30"/>
        <v>0.45409725327686706</v>
      </c>
      <c r="T236" s="3">
        <v>7731.63</v>
      </c>
      <c r="U236" s="3">
        <f t="shared" si="31"/>
        <v>-741.26399999999921</v>
      </c>
      <c r="V236" t="s">
        <v>29</v>
      </c>
      <c r="W236" t="s">
        <v>46</v>
      </c>
    </row>
    <row r="237" spans="1:23">
      <c r="A237" t="s">
        <v>296</v>
      </c>
      <c r="B237" s="2">
        <v>45920</v>
      </c>
      <c r="C237">
        <f t="shared" si="24"/>
        <v>2025</v>
      </c>
      <c r="D237" t="str">
        <f t="shared" si="25"/>
        <v>Sep</v>
      </c>
      <c r="E237" t="str">
        <f t="shared" si="26"/>
        <v>Q3</v>
      </c>
      <c r="F237" t="s">
        <v>51</v>
      </c>
      <c r="G237" t="s">
        <v>52</v>
      </c>
      <c r="H237" t="s">
        <v>34</v>
      </c>
      <c r="I237" t="s">
        <v>27</v>
      </c>
      <c r="J237" t="s">
        <v>35</v>
      </c>
      <c r="K237">
        <v>4</v>
      </c>
      <c r="L237" s="3">
        <v>552.12</v>
      </c>
      <c r="M237" s="4">
        <v>0.05</v>
      </c>
      <c r="N237" s="3">
        <v>406.74</v>
      </c>
      <c r="O237" s="3">
        <f t="shared" si="27"/>
        <v>2098.056</v>
      </c>
      <c r="P237" s="3">
        <f t="shared" si="28"/>
        <v>1626.96</v>
      </c>
      <c r="Q237" s="3">
        <v>725.58</v>
      </c>
      <c r="R237" s="3">
        <f t="shared" si="29"/>
        <v>-254.48400000000004</v>
      </c>
      <c r="S237" s="5">
        <f t="shared" si="30"/>
        <v>-0.12129514178839843</v>
      </c>
      <c r="T237" s="3">
        <v>2125.3000000000002</v>
      </c>
      <c r="U237" s="3">
        <f t="shared" si="31"/>
        <v>-27.244000000000142</v>
      </c>
      <c r="V237" t="s">
        <v>36</v>
      </c>
      <c r="W237" t="s">
        <v>80</v>
      </c>
    </row>
    <row r="238" spans="1:23">
      <c r="A238" t="s">
        <v>297</v>
      </c>
      <c r="B238" s="2">
        <v>45596</v>
      </c>
      <c r="C238">
        <f t="shared" si="24"/>
        <v>2024</v>
      </c>
      <c r="D238" t="str">
        <f t="shared" si="25"/>
        <v>Oct</v>
      </c>
      <c r="E238" t="str">
        <f t="shared" si="26"/>
        <v>Q4</v>
      </c>
      <c r="F238" t="s">
        <v>68</v>
      </c>
      <c r="G238" t="s">
        <v>25</v>
      </c>
      <c r="H238" t="s">
        <v>34</v>
      </c>
      <c r="I238" t="s">
        <v>63</v>
      </c>
      <c r="J238" t="s">
        <v>64</v>
      </c>
      <c r="K238">
        <v>1</v>
      </c>
      <c r="L238" s="3">
        <v>274.52999999999997</v>
      </c>
      <c r="M238" s="4">
        <v>0.08</v>
      </c>
      <c r="N238" s="3">
        <v>74.97</v>
      </c>
      <c r="O238" s="3">
        <f t="shared" si="27"/>
        <v>252.5676</v>
      </c>
      <c r="P238" s="3">
        <f t="shared" si="28"/>
        <v>74.97</v>
      </c>
      <c r="Q238" s="3">
        <v>1121.24</v>
      </c>
      <c r="R238" s="3">
        <f t="shared" si="29"/>
        <v>-943.64239999999995</v>
      </c>
      <c r="S238" s="5">
        <f t="shared" si="30"/>
        <v>-3.7361973586477442</v>
      </c>
      <c r="T238" s="3">
        <v>258.64</v>
      </c>
      <c r="U238" s="3">
        <f t="shared" si="31"/>
        <v>-6.0723999999999876</v>
      </c>
      <c r="V238" t="s">
        <v>61</v>
      </c>
      <c r="W238" t="s">
        <v>30</v>
      </c>
    </row>
    <row r="239" spans="1:23">
      <c r="A239" t="s">
        <v>298</v>
      </c>
      <c r="B239" s="2">
        <v>45503</v>
      </c>
      <c r="C239">
        <f t="shared" si="24"/>
        <v>2024</v>
      </c>
      <c r="D239" t="str">
        <f t="shared" si="25"/>
        <v>Jul</v>
      </c>
      <c r="E239" t="str">
        <f t="shared" si="26"/>
        <v>Q3</v>
      </c>
      <c r="F239" t="s">
        <v>68</v>
      </c>
      <c r="G239" t="s">
        <v>66</v>
      </c>
      <c r="H239" t="s">
        <v>60</v>
      </c>
      <c r="I239" t="s">
        <v>63</v>
      </c>
      <c r="J239" t="s">
        <v>64</v>
      </c>
      <c r="K239">
        <v>62</v>
      </c>
      <c r="L239" s="3">
        <v>388.76</v>
      </c>
      <c r="M239" s="4">
        <v>0.08</v>
      </c>
      <c r="N239" s="3">
        <v>114.01</v>
      </c>
      <c r="O239" s="3">
        <f t="shared" si="27"/>
        <v>22174.8704</v>
      </c>
      <c r="P239" s="3">
        <f t="shared" si="28"/>
        <v>7068.62</v>
      </c>
      <c r="Q239" s="3">
        <v>1546</v>
      </c>
      <c r="R239" s="3">
        <f t="shared" si="29"/>
        <v>13560.250400000001</v>
      </c>
      <c r="S239" s="5">
        <f t="shared" si="30"/>
        <v>0.61151430224367853</v>
      </c>
      <c r="T239" s="3">
        <v>22929.88</v>
      </c>
      <c r="U239" s="3">
        <f t="shared" si="31"/>
        <v>-755.00960000000123</v>
      </c>
      <c r="V239" t="s">
        <v>41</v>
      </c>
      <c r="W239" t="s">
        <v>30</v>
      </c>
    </row>
    <row r="240" spans="1:23">
      <c r="A240" t="s">
        <v>299</v>
      </c>
      <c r="B240" s="2">
        <v>46198</v>
      </c>
      <c r="C240">
        <f t="shared" si="24"/>
        <v>2026</v>
      </c>
      <c r="D240" t="str">
        <f t="shared" si="25"/>
        <v>Jun</v>
      </c>
      <c r="E240" t="str">
        <f t="shared" si="26"/>
        <v>Q2</v>
      </c>
      <c r="F240" t="s">
        <v>51</v>
      </c>
      <c r="G240" t="s">
        <v>72</v>
      </c>
      <c r="H240" t="s">
        <v>34</v>
      </c>
      <c r="I240" t="s">
        <v>39</v>
      </c>
      <c r="J240" t="s">
        <v>40</v>
      </c>
      <c r="K240">
        <v>9</v>
      </c>
      <c r="L240" s="3">
        <v>807.82</v>
      </c>
      <c r="M240" s="4">
        <v>0.05</v>
      </c>
      <c r="N240" s="3">
        <v>346.35</v>
      </c>
      <c r="O240" s="3">
        <f t="shared" si="27"/>
        <v>6906.8609999999999</v>
      </c>
      <c r="P240" s="3">
        <f t="shared" si="28"/>
        <v>3117.15</v>
      </c>
      <c r="Q240" s="3">
        <v>952.39</v>
      </c>
      <c r="R240" s="3">
        <f t="shared" si="29"/>
        <v>2837.3209999999999</v>
      </c>
      <c r="S240" s="5">
        <f t="shared" si="30"/>
        <v>0.41079746646124771</v>
      </c>
      <c r="T240" s="3">
        <v>7324.98</v>
      </c>
      <c r="U240" s="3">
        <f t="shared" si="31"/>
        <v>-418.11899999999969</v>
      </c>
      <c r="V240" t="s">
        <v>29</v>
      </c>
      <c r="W240" t="s">
        <v>30</v>
      </c>
    </row>
    <row r="241" spans="1:23">
      <c r="A241" t="s">
        <v>300</v>
      </c>
      <c r="B241" s="2">
        <v>45644</v>
      </c>
      <c r="C241">
        <f t="shared" si="24"/>
        <v>2024</v>
      </c>
      <c r="D241" t="str">
        <f t="shared" si="25"/>
        <v>Dec</v>
      </c>
      <c r="E241" t="str">
        <f t="shared" si="26"/>
        <v>Q4</v>
      </c>
      <c r="F241" t="s">
        <v>32</v>
      </c>
      <c r="G241" t="s">
        <v>43</v>
      </c>
      <c r="H241" t="s">
        <v>60</v>
      </c>
      <c r="I241" t="s">
        <v>27</v>
      </c>
      <c r="J241" t="s">
        <v>28</v>
      </c>
      <c r="K241">
        <v>78</v>
      </c>
      <c r="L241" s="3">
        <v>288.16000000000003</v>
      </c>
      <c r="M241" s="4">
        <v>0.08</v>
      </c>
      <c r="N241" s="3">
        <v>167.85</v>
      </c>
      <c r="O241" s="3">
        <f t="shared" si="27"/>
        <v>20678.361600000004</v>
      </c>
      <c r="P241" s="3">
        <f t="shared" si="28"/>
        <v>13092.3</v>
      </c>
      <c r="Q241" s="3">
        <v>1970.11</v>
      </c>
      <c r="R241" s="3">
        <f t="shared" si="29"/>
        <v>5615.9516000000049</v>
      </c>
      <c r="S241" s="5">
        <f t="shared" si="30"/>
        <v>0.27158590746377137</v>
      </c>
      <c r="T241" s="3">
        <v>20553.419999999998</v>
      </c>
      <c r="U241" s="3">
        <f t="shared" si="31"/>
        <v>124.94160000000556</v>
      </c>
      <c r="V241" t="s">
        <v>61</v>
      </c>
      <c r="W241" t="s">
        <v>46</v>
      </c>
    </row>
    <row r="242" spans="1:23">
      <c r="A242" t="s">
        <v>301</v>
      </c>
      <c r="B242" s="2">
        <v>45372</v>
      </c>
      <c r="C242">
        <f t="shared" si="24"/>
        <v>2024</v>
      </c>
      <c r="D242" t="str">
        <f t="shared" si="25"/>
        <v>Mar</v>
      </c>
      <c r="E242" t="str">
        <f t="shared" si="26"/>
        <v>Q1</v>
      </c>
      <c r="F242" t="s">
        <v>51</v>
      </c>
      <c r="G242" t="s">
        <v>52</v>
      </c>
      <c r="H242" t="s">
        <v>34</v>
      </c>
      <c r="I242" t="s">
        <v>27</v>
      </c>
      <c r="J242" t="s">
        <v>28</v>
      </c>
      <c r="K242">
        <v>15</v>
      </c>
      <c r="L242" s="3">
        <v>309.85000000000002</v>
      </c>
      <c r="M242" s="4">
        <v>0.03</v>
      </c>
      <c r="N242" s="3">
        <v>190.16</v>
      </c>
      <c r="O242" s="3">
        <f t="shared" si="27"/>
        <v>4508.3175000000001</v>
      </c>
      <c r="P242" s="3">
        <f t="shared" si="28"/>
        <v>2852.4</v>
      </c>
      <c r="Q242" s="3">
        <v>1086.53</v>
      </c>
      <c r="R242" s="3">
        <f t="shared" si="29"/>
        <v>569.38750000000005</v>
      </c>
      <c r="S242" s="5">
        <f t="shared" si="30"/>
        <v>0.12629711638543648</v>
      </c>
      <c r="T242" s="3">
        <v>4842.07</v>
      </c>
      <c r="U242" s="3">
        <f t="shared" si="31"/>
        <v>-333.7524999999996</v>
      </c>
      <c r="V242" t="s">
        <v>61</v>
      </c>
      <c r="W242" t="s">
        <v>30</v>
      </c>
    </row>
    <row r="243" spans="1:23">
      <c r="A243" t="s">
        <v>302</v>
      </c>
      <c r="B243" s="2">
        <v>45372</v>
      </c>
      <c r="C243">
        <f t="shared" si="24"/>
        <v>2024</v>
      </c>
      <c r="D243" t="str">
        <f t="shared" si="25"/>
        <v>Mar</v>
      </c>
      <c r="E243" t="str">
        <f t="shared" si="26"/>
        <v>Q1</v>
      </c>
      <c r="F243" t="s">
        <v>51</v>
      </c>
      <c r="G243" t="s">
        <v>88</v>
      </c>
      <c r="H243" t="s">
        <v>60</v>
      </c>
      <c r="I243" t="s">
        <v>27</v>
      </c>
      <c r="J243" t="s">
        <v>35</v>
      </c>
      <c r="K243">
        <v>20</v>
      </c>
      <c r="L243" s="3">
        <v>657.84</v>
      </c>
      <c r="M243" s="4">
        <v>0</v>
      </c>
      <c r="N243" s="3">
        <v>450.36</v>
      </c>
      <c r="O243" s="3">
        <f t="shared" si="27"/>
        <v>13156.800000000001</v>
      </c>
      <c r="P243" s="3">
        <f t="shared" si="28"/>
        <v>9007.2000000000007</v>
      </c>
      <c r="Q243" s="3">
        <v>1579.78</v>
      </c>
      <c r="R243" s="3">
        <f t="shared" si="29"/>
        <v>2569.8200000000006</v>
      </c>
      <c r="S243" s="5">
        <f t="shared" si="30"/>
        <v>0.19532257083789376</v>
      </c>
      <c r="T243" s="3">
        <v>14282.89</v>
      </c>
      <c r="U243" s="3">
        <f t="shared" si="31"/>
        <v>-1126.0899999999983</v>
      </c>
      <c r="V243" t="s">
        <v>41</v>
      </c>
      <c r="W243" t="s">
        <v>77</v>
      </c>
    </row>
    <row r="244" spans="1:23">
      <c r="A244" t="s">
        <v>303</v>
      </c>
      <c r="B244" s="2">
        <v>45304</v>
      </c>
      <c r="C244">
        <f t="shared" si="24"/>
        <v>2024</v>
      </c>
      <c r="D244" t="str">
        <f t="shared" si="25"/>
        <v>Jan</v>
      </c>
      <c r="E244" t="str">
        <f t="shared" si="26"/>
        <v>Q1</v>
      </c>
      <c r="F244" t="s">
        <v>32</v>
      </c>
      <c r="G244" t="s">
        <v>33</v>
      </c>
      <c r="H244" t="s">
        <v>44</v>
      </c>
      <c r="I244" t="s">
        <v>63</v>
      </c>
      <c r="J244" t="s">
        <v>64</v>
      </c>
      <c r="K244">
        <v>7</v>
      </c>
      <c r="L244" s="3">
        <v>436.5</v>
      </c>
      <c r="M244" s="4">
        <v>0.1</v>
      </c>
      <c r="N244" s="3">
        <v>123.43</v>
      </c>
      <c r="O244" s="3">
        <f t="shared" si="27"/>
        <v>2749.9500000000003</v>
      </c>
      <c r="P244" s="3">
        <f t="shared" si="28"/>
        <v>864.01</v>
      </c>
      <c r="Q244" s="3">
        <v>1730.92</v>
      </c>
      <c r="R244" s="3">
        <f t="shared" si="29"/>
        <v>155.02000000000021</v>
      </c>
      <c r="S244" s="5">
        <f t="shared" si="30"/>
        <v>5.6371934035164349E-2</v>
      </c>
      <c r="T244" s="3">
        <v>2486.09</v>
      </c>
      <c r="U244" s="3">
        <f t="shared" si="31"/>
        <v>263.86000000000013</v>
      </c>
      <c r="V244" t="s">
        <v>29</v>
      </c>
      <c r="W244" t="s">
        <v>46</v>
      </c>
    </row>
    <row r="245" spans="1:23">
      <c r="A245" t="s">
        <v>304</v>
      </c>
      <c r="B245" s="2">
        <v>45395</v>
      </c>
      <c r="C245">
        <f t="shared" si="24"/>
        <v>2024</v>
      </c>
      <c r="D245" t="str">
        <f t="shared" si="25"/>
        <v>Apr</v>
      </c>
      <c r="E245" t="str">
        <f t="shared" si="26"/>
        <v>Q2</v>
      </c>
      <c r="F245" t="s">
        <v>38</v>
      </c>
      <c r="G245" t="s">
        <v>66</v>
      </c>
      <c r="H245" t="s">
        <v>26</v>
      </c>
      <c r="I245" t="s">
        <v>53</v>
      </c>
      <c r="J245" t="s">
        <v>130</v>
      </c>
      <c r="K245">
        <v>44</v>
      </c>
      <c r="L245" s="3">
        <v>2144.1</v>
      </c>
      <c r="M245" s="4">
        <v>0.1</v>
      </c>
      <c r="N245" s="3">
        <v>729.03</v>
      </c>
      <c r="O245" s="3">
        <f t="shared" si="27"/>
        <v>84906.36</v>
      </c>
      <c r="P245" s="3">
        <f t="shared" si="28"/>
        <v>32077.32</v>
      </c>
      <c r="Q245" s="3">
        <v>2909.11</v>
      </c>
      <c r="R245" s="3">
        <f t="shared" si="29"/>
        <v>49919.93</v>
      </c>
      <c r="S245" s="5">
        <f t="shared" si="30"/>
        <v>0.58794099758840213</v>
      </c>
      <c r="T245" s="3">
        <v>77648.960000000006</v>
      </c>
      <c r="U245" s="3">
        <f t="shared" si="31"/>
        <v>7257.3999999999942</v>
      </c>
      <c r="V245" t="s">
        <v>41</v>
      </c>
      <c r="W245" t="s">
        <v>30</v>
      </c>
    </row>
    <row r="246" spans="1:23">
      <c r="A246" t="s">
        <v>305</v>
      </c>
      <c r="B246" s="2">
        <v>46202</v>
      </c>
      <c r="C246">
        <f t="shared" si="24"/>
        <v>2026</v>
      </c>
      <c r="D246" t="str">
        <f t="shared" si="25"/>
        <v>Jun</v>
      </c>
      <c r="E246" t="str">
        <f t="shared" si="26"/>
        <v>Q2</v>
      </c>
      <c r="F246" t="s">
        <v>38</v>
      </c>
      <c r="G246" t="s">
        <v>25</v>
      </c>
      <c r="H246" t="s">
        <v>34</v>
      </c>
      <c r="I246" t="s">
        <v>63</v>
      </c>
      <c r="J246" t="s">
        <v>73</v>
      </c>
      <c r="K246">
        <v>1</v>
      </c>
      <c r="L246" s="3">
        <v>324.26</v>
      </c>
      <c r="M246" s="4">
        <v>0.05</v>
      </c>
      <c r="N246" s="3">
        <v>88.12</v>
      </c>
      <c r="O246" s="3">
        <f t="shared" si="27"/>
        <v>308.04699999999997</v>
      </c>
      <c r="P246" s="3">
        <f t="shared" si="28"/>
        <v>88.12</v>
      </c>
      <c r="Q246" s="3">
        <v>836.87</v>
      </c>
      <c r="R246" s="3">
        <f t="shared" si="29"/>
        <v>-616.94299999999998</v>
      </c>
      <c r="S246" s="5">
        <f t="shared" si="30"/>
        <v>-2.002756072936922</v>
      </c>
      <c r="T246" s="3">
        <v>333.39</v>
      </c>
      <c r="U246" s="3">
        <f t="shared" si="31"/>
        <v>-25.343000000000018</v>
      </c>
      <c r="V246" t="s">
        <v>29</v>
      </c>
      <c r="W246" t="s">
        <v>77</v>
      </c>
    </row>
    <row r="247" spans="1:23">
      <c r="A247" t="s">
        <v>306</v>
      </c>
      <c r="B247" s="2">
        <v>45525</v>
      </c>
      <c r="C247">
        <f t="shared" si="24"/>
        <v>2024</v>
      </c>
      <c r="D247" t="str">
        <f t="shared" si="25"/>
        <v>Aug</v>
      </c>
      <c r="E247" t="str">
        <f t="shared" si="26"/>
        <v>Q3</v>
      </c>
      <c r="F247" t="s">
        <v>68</v>
      </c>
      <c r="G247" t="s">
        <v>66</v>
      </c>
      <c r="H247" t="s">
        <v>60</v>
      </c>
      <c r="I247" t="s">
        <v>63</v>
      </c>
      <c r="J247" t="s">
        <v>73</v>
      </c>
      <c r="K247">
        <v>65</v>
      </c>
      <c r="L247" s="3">
        <v>167.35</v>
      </c>
      <c r="M247" s="4">
        <v>0.1</v>
      </c>
      <c r="N247" s="3">
        <v>39.78</v>
      </c>
      <c r="O247" s="3">
        <f t="shared" si="27"/>
        <v>9789.9750000000004</v>
      </c>
      <c r="P247" s="3">
        <f t="shared" si="28"/>
        <v>2585.7000000000003</v>
      </c>
      <c r="Q247" s="3">
        <v>1822.73</v>
      </c>
      <c r="R247" s="3">
        <f t="shared" si="29"/>
        <v>5381.5450000000001</v>
      </c>
      <c r="S247" s="5">
        <f t="shared" si="30"/>
        <v>0.54969956511635631</v>
      </c>
      <c r="T247" s="3">
        <v>10761.37</v>
      </c>
      <c r="U247" s="3">
        <f t="shared" si="31"/>
        <v>-971.39500000000044</v>
      </c>
      <c r="V247" t="s">
        <v>41</v>
      </c>
      <c r="W247" t="s">
        <v>80</v>
      </c>
    </row>
    <row r="248" spans="1:23">
      <c r="A248" t="s">
        <v>307</v>
      </c>
      <c r="B248" s="2">
        <v>46069</v>
      </c>
      <c r="C248">
        <f t="shared" si="24"/>
        <v>2026</v>
      </c>
      <c r="D248" t="str">
        <f t="shared" si="25"/>
        <v>Feb</v>
      </c>
      <c r="E248" t="str">
        <f t="shared" si="26"/>
        <v>Q1</v>
      </c>
      <c r="F248" t="s">
        <v>32</v>
      </c>
      <c r="G248" t="s">
        <v>43</v>
      </c>
      <c r="H248" t="s">
        <v>26</v>
      </c>
      <c r="I248" t="s">
        <v>27</v>
      </c>
      <c r="J248" t="s">
        <v>28</v>
      </c>
      <c r="K248">
        <v>40</v>
      </c>
      <c r="L248" s="3">
        <v>182.22</v>
      </c>
      <c r="M248" s="4">
        <v>0.08</v>
      </c>
      <c r="N248" s="3">
        <v>114.71</v>
      </c>
      <c r="O248" s="3">
        <f t="shared" si="27"/>
        <v>6705.6960000000008</v>
      </c>
      <c r="P248" s="3">
        <f t="shared" si="28"/>
        <v>4588.3999999999996</v>
      </c>
      <c r="Q248" s="3">
        <v>1438.78</v>
      </c>
      <c r="R248" s="3">
        <f t="shared" si="29"/>
        <v>678.51600000000121</v>
      </c>
      <c r="S248" s="5">
        <f t="shared" si="30"/>
        <v>0.10118502240483332</v>
      </c>
      <c r="T248" s="3">
        <v>6816.21</v>
      </c>
      <c r="U248" s="3">
        <f t="shared" si="31"/>
        <v>-110.51399999999921</v>
      </c>
      <c r="V248" t="s">
        <v>61</v>
      </c>
      <c r="W248" t="s">
        <v>30</v>
      </c>
    </row>
    <row r="249" spans="1:23">
      <c r="A249" t="s">
        <v>308</v>
      </c>
      <c r="B249" s="2">
        <v>46144</v>
      </c>
      <c r="C249">
        <f t="shared" si="24"/>
        <v>2026</v>
      </c>
      <c r="D249" t="str">
        <f t="shared" si="25"/>
        <v>May</v>
      </c>
      <c r="E249" t="str">
        <f t="shared" si="26"/>
        <v>Q2</v>
      </c>
      <c r="F249" t="s">
        <v>68</v>
      </c>
      <c r="G249" t="s">
        <v>25</v>
      </c>
      <c r="H249" t="s">
        <v>34</v>
      </c>
      <c r="I249" t="s">
        <v>63</v>
      </c>
      <c r="J249" t="s">
        <v>64</v>
      </c>
      <c r="K249">
        <v>7</v>
      </c>
      <c r="L249" s="3">
        <v>663.11</v>
      </c>
      <c r="M249" s="4">
        <v>0.05</v>
      </c>
      <c r="N249" s="3">
        <v>202.52</v>
      </c>
      <c r="O249" s="3">
        <f t="shared" si="27"/>
        <v>4409.6815000000006</v>
      </c>
      <c r="P249" s="3">
        <f t="shared" si="28"/>
        <v>1417.64</v>
      </c>
      <c r="Q249" s="3">
        <v>994.15</v>
      </c>
      <c r="R249" s="3">
        <f t="shared" si="29"/>
        <v>1997.8915000000002</v>
      </c>
      <c r="S249" s="5">
        <f t="shared" si="30"/>
        <v>0.45306934298996421</v>
      </c>
      <c r="T249" s="3">
        <v>4552.99</v>
      </c>
      <c r="U249" s="3">
        <f t="shared" si="31"/>
        <v>-143.30849999999919</v>
      </c>
      <c r="V249" t="s">
        <v>29</v>
      </c>
      <c r="W249" t="s">
        <v>80</v>
      </c>
    </row>
    <row r="250" spans="1:23">
      <c r="A250" t="s">
        <v>309</v>
      </c>
      <c r="B250" s="2">
        <v>45539</v>
      </c>
      <c r="C250">
        <f t="shared" si="24"/>
        <v>2024</v>
      </c>
      <c r="D250" t="str">
        <f t="shared" si="25"/>
        <v>Sep</v>
      </c>
      <c r="E250" t="str">
        <f t="shared" si="26"/>
        <v>Q3</v>
      </c>
      <c r="F250" t="s">
        <v>38</v>
      </c>
      <c r="G250" t="s">
        <v>66</v>
      </c>
      <c r="H250" t="s">
        <v>44</v>
      </c>
      <c r="I250" t="s">
        <v>27</v>
      </c>
      <c r="J250" t="s">
        <v>35</v>
      </c>
      <c r="K250">
        <v>14</v>
      </c>
      <c r="L250" s="3">
        <v>831.47</v>
      </c>
      <c r="M250" s="4">
        <v>0.05</v>
      </c>
      <c r="N250" s="3">
        <v>588.30999999999995</v>
      </c>
      <c r="O250" s="3">
        <f t="shared" si="27"/>
        <v>11058.550999999999</v>
      </c>
      <c r="P250" s="3">
        <f t="shared" si="28"/>
        <v>8236.34</v>
      </c>
      <c r="Q250" s="3">
        <v>796.72</v>
      </c>
      <c r="R250" s="3">
        <f t="shared" si="29"/>
        <v>2025.4909999999993</v>
      </c>
      <c r="S250" s="5">
        <f t="shared" si="30"/>
        <v>0.18316061480387433</v>
      </c>
      <c r="T250" s="3">
        <v>11936.7</v>
      </c>
      <c r="U250" s="3">
        <f t="shared" si="31"/>
        <v>-878.14900000000125</v>
      </c>
      <c r="V250" t="s">
        <v>29</v>
      </c>
      <c r="W250" t="s">
        <v>46</v>
      </c>
    </row>
    <row r="251" spans="1:23">
      <c r="A251" t="s">
        <v>310</v>
      </c>
      <c r="B251" s="2">
        <v>45687</v>
      </c>
      <c r="C251">
        <f t="shared" si="24"/>
        <v>2025</v>
      </c>
      <c r="D251" t="str">
        <f t="shared" si="25"/>
        <v>Jan</v>
      </c>
      <c r="E251" t="str">
        <f t="shared" si="26"/>
        <v>Q1</v>
      </c>
      <c r="F251" t="s">
        <v>24</v>
      </c>
      <c r="G251" t="s">
        <v>25</v>
      </c>
      <c r="H251" t="s">
        <v>26</v>
      </c>
      <c r="I251" t="s">
        <v>27</v>
      </c>
      <c r="J251" t="s">
        <v>28</v>
      </c>
      <c r="K251">
        <v>51</v>
      </c>
      <c r="L251" s="3">
        <v>249.48</v>
      </c>
      <c r="M251" s="4">
        <v>0.03</v>
      </c>
      <c r="N251" s="3">
        <v>151.01</v>
      </c>
      <c r="O251" s="3">
        <f t="shared" si="27"/>
        <v>12341.775599999999</v>
      </c>
      <c r="P251" s="3">
        <f t="shared" si="28"/>
        <v>7701.5099999999993</v>
      </c>
      <c r="Q251" s="3">
        <v>1426.08</v>
      </c>
      <c r="R251" s="3">
        <f t="shared" si="29"/>
        <v>3214.1855999999998</v>
      </c>
      <c r="S251" s="5">
        <f t="shared" si="30"/>
        <v>0.26043137585486487</v>
      </c>
      <c r="T251" s="3">
        <v>13421.82</v>
      </c>
      <c r="U251" s="3">
        <f t="shared" si="31"/>
        <v>-1080.0444000000007</v>
      </c>
      <c r="V251" t="s">
        <v>29</v>
      </c>
      <c r="W251" t="s">
        <v>46</v>
      </c>
    </row>
    <row r="252" spans="1:23">
      <c r="A252" t="s">
        <v>311</v>
      </c>
      <c r="B252" s="2">
        <v>45427</v>
      </c>
      <c r="C252">
        <f t="shared" si="24"/>
        <v>2024</v>
      </c>
      <c r="D252" t="str">
        <f t="shared" si="25"/>
        <v>May</v>
      </c>
      <c r="E252" t="str">
        <f t="shared" si="26"/>
        <v>Q2</v>
      </c>
      <c r="F252" t="s">
        <v>68</v>
      </c>
      <c r="G252" t="s">
        <v>25</v>
      </c>
      <c r="H252" t="s">
        <v>34</v>
      </c>
      <c r="I252" t="s">
        <v>53</v>
      </c>
      <c r="J252" t="s">
        <v>130</v>
      </c>
      <c r="K252">
        <v>13</v>
      </c>
      <c r="L252" s="3">
        <v>1705.23</v>
      </c>
      <c r="M252" s="4">
        <v>0.12</v>
      </c>
      <c r="N252" s="3">
        <v>610.86</v>
      </c>
      <c r="O252" s="3">
        <f t="shared" si="27"/>
        <v>19507.831200000001</v>
      </c>
      <c r="P252" s="3">
        <f t="shared" si="28"/>
        <v>7941.18</v>
      </c>
      <c r="Q252" s="3">
        <v>1523.5</v>
      </c>
      <c r="R252" s="3">
        <f t="shared" si="29"/>
        <v>10043.1512</v>
      </c>
      <c r="S252" s="5">
        <f t="shared" si="30"/>
        <v>0.51482664049297289</v>
      </c>
      <c r="T252" s="3">
        <v>18581.5</v>
      </c>
      <c r="U252" s="3">
        <f t="shared" si="31"/>
        <v>926.33120000000054</v>
      </c>
      <c r="V252" t="s">
        <v>41</v>
      </c>
      <c r="W252" t="s">
        <v>46</v>
      </c>
    </row>
    <row r="253" spans="1:23">
      <c r="A253" t="s">
        <v>312</v>
      </c>
      <c r="B253" s="2">
        <v>45299</v>
      </c>
      <c r="C253">
        <f t="shared" si="24"/>
        <v>2024</v>
      </c>
      <c r="D253" t="str">
        <f t="shared" si="25"/>
        <v>Jan</v>
      </c>
      <c r="E253" t="str">
        <f t="shared" si="26"/>
        <v>Q1</v>
      </c>
      <c r="F253" t="s">
        <v>32</v>
      </c>
      <c r="G253" t="s">
        <v>33</v>
      </c>
      <c r="H253" t="s">
        <v>60</v>
      </c>
      <c r="I253" t="s">
        <v>53</v>
      </c>
      <c r="J253" t="s">
        <v>130</v>
      </c>
      <c r="K253">
        <v>25</v>
      </c>
      <c r="L253" s="3">
        <v>1467.1</v>
      </c>
      <c r="M253" s="4">
        <v>0.08</v>
      </c>
      <c r="N253" s="3">
        <v>517.78</v>
      </c>
      <c r="O253" s="3">
        <f t="shared" si="27"/>
        <v>33743.300000000003</v>
      </c>
      <c r="P253" s="3">
        <f t="shared" si="28"/>
        <v>12944.5</v>
      </c>
      <c r="Q253" s="3">
        <v>3127.95</v>
      </c>
      <c r="R253" s="3">
        <f t="shared" si="29"/>
        <v>17670.850000000002</v>
      </c>
      <c r="S253" s="5">
        <f t="shared" si="30"/>
        <v>0.52368470185192317</v>
      </c>
      <c r="T253" s="3">
        <v>32327.19</v>
      </c>
      <c r="U253" s="3">
        <f t="shared" si="31"/>
        <v>1416.1100000000042</v>
      </c>
      <c r="V253" t="s">
        <v>36</v>
      </c>
      <c r="W253" t="s">
        <v>30</v>
      </c>
    </row>
    <row r="254" spans="1:23">
      <c r="A254" t="s">
        <v>313</v>
      </c>
      <c r="B254" s="2">
        <v>46020</v>
      </c>
      <c r="C254">
        <f t="shared" si="24"/>
        <v>2025</v>
      </c>
      <c r="D254" t="str">
        <f t="shared" si="25"/>
        <v>Dec</v>
      </c>
      <c r="E254" t="str">
        <f t="shared" si="26"/>
        <v>Q4</v>
      </c>
      <c r="F254" t="s">
        <v>38</v>
      </c>
      <c r="G254" t="s">
        <v>25</v>
      </c>
      <c r="H254" t="s">
        <v>34</v>
      </c>
      <c r="I254" t="s">
        <v>27</v>
      </c>
      <c r="J254" t="s">
        <v>28</v>
      </c>
      <c r="K254">
        <v>13</v>
      </c>
      <c r="L254" s="3">
        <v>281.08999999999997</v>
      </c>
      <c r="M254" s="4">
        <v>0.1</v>
      </c>
      <c r="N254" s="3">
        <v>170.73</v>
      </c>
      <c r="O254" s="3">
        <f t="shared" si="27"/>
        <v>3288.7529999999997</v>
      </c>
      <c r="P254" s="3">
        <f t="shared" si="28"/>
        <v>2219.4899999999998</v>
      </c>
      <c r="Q254" s="3">
        <v>925.65</v>
      </c>
      <c r="R254" s="3">
        <f t="shared" si="29"/>
        <v>143.61299999999994</v>
      </c>
      <c r="S254" s="5">
        <f t="shared" si="30"/>
        <v>4.3667919117063504E-2</v>
      </c>
      <c r="T254" s="3">
        <v>3411.41</v>
      </c>
      <c r="U254" s="3">
        <f t="shared" si="31"/>
        <v>-122.65700000000015</v>
      </c>
      <c r="V254" t="s">
        <v>36</v>
      </c>
      <c r="W254" t="s">
        <v>30</v>
      </c>
    </row>
    <row r="255" spans="1:23">
      <c r="A255" t="s">
        <v>314</v>
      </c>
      <c r="B255" s="2">
        <v>45720</v>
      </c>
      <c r="C255">
        <f t="shared" si="24"/>
        <v>2025</v>
      </c>
      <c r="D255" t="str">
        <f t="shared" si="25"/>
        <v>Mar</v>
      </c>
      <c r="E255" t="str">
        <f t="shared" si="26"/>
        <v>Q1</v>
      </c>
      <c r="F255" t="s">
        <v>51</v>
      </c>
      <c r="G255" t="s">
        <v>72</v>
      </c>
      <c r="H255" t="s">
        <v>26</v>
      </c>
      <c r="I255" t="s">
        <v>27</v>
      </c>
      <c r="J255" t="s">
        <v>35</v>
      </c>
      <c r="K255">
        <v>22</v>
      </c>
      <c r="L255" s="3">
        <v>922.26</v>
      </c>
      <c r="M255" s="4">
        <v>0.1</v>
      </c>
      <c r="N255" s="3">
        <v>653.48</v>
      </c>
      <c r="O255" s="3">
        <f t="shared" si="27"/>
        <v>18260.748000000003</v>
      </c>
      <c r="P255" s="3">
        <f t="shared" si="28"/>
        <v>14376.560000000001</v>
      </c>
      <c r="Q255" s="3">
        <v>1382.74</v>
      </c>
      <c r="R255" s="3">
        <f t="shared" si="29"/>
        <v>2501.4480000000021</v>
      </c>
      <c r="S255" s="5">
        <f t="shared" si="30"/>
        <v>0.13698496907136562</v>
      </c>
      <c r="T255" s="3">
        <v>20192.009999999998</v>
      </c>
      <c r="U255" s="3">
        <f t="shared" si="31"/>
        <v>-1931.2619999999952</v>
      </c>
      <c r="V255" t="s">
        <v>36</v>
      </c>
      <c r="W255" t="s">
        <v>46</v>
      </c>
    </row>
    <row r="256" spans="1:23">
      <c r="A256" t="s">
        <v>315</v>
      </c>
      <c r="B256" s="2">
        <v>46157</v>
      </c>
      <c r="C256">
        <f t="shared" si="24"/>
        <v>2026</v>
      </c>
      <c r="D256" t="str">
        <f t="shared" si="25"/>
        <v>May</v>
      </c>
      <c r="E256" t="str">
        <f t="shared" si="26"/>
        <v>Q2</v>
      </c>
      <c r="F256" t="s">
        <v>68</v>
      </c>
      <c r="G256" t="s">
        <v>25</v>
      </c>
      <c r="H256" t="s">
        <v>34</v>
      </c>
      <c r="I256" t="s">
        <v>63</v>
      </c>
      <c r="J256" t="s">
        <v>64</v>
      </c>
      <c r="K256">
        <v>18</v>
      </c>
      <c r="L256" s="3">
        <v>583.41</v>
      </c>
      <c r="M256" s="4">
        <v>0.12</v>
      </c>
      <c r="N256" s="3">
        <v>165</v>
      </c>
      <c r="O256" s="3">
        <f t="shared" si="27"/>
        <v>9241.2143999999989</v>
      </c>
      <c r="P256" s="3">
        <f t="shared" si="28"/>
        <v>2970</v>
      </c>
      <c r="Q256" s="3">
        <v>1135.57</v>
      </c>
      <c r="R256" s="3">
        <f t="shared" si="29"/>
        <v>5135.6443999999992</v>
      </c>
      <c r="S256" s="5">
        <f t="shared" si="30"/>
        <v>0.55573263184977073</v>
      </c>
      <c r="T256" s="3">
        <v>8876.67</v>
      </c>
      <c r="U256" s="3">
        <f t="shared" si="31"/>
        <v>364.54439999999886</v>
      </c>
      <c r="V256" t="s">
        <v>29</v>
      </c>
      <c r="W256" t="s">
        <v>30</v>
      </c>
    </row>
    <row r="257" spans="1:23">
      <c r="A257" t="s">
        <v>316</v>
      </c>
      <c r="B257" s="2">
        <v>45520</v>
      </c>
      <c r="C257">
        <f t="shared" si="24"/>
        <v>2024</v>
      </c>
      <c r="D257" t="str">
        <f t="shared" si="25"/>
        <v>Aug</v>
      </c>
      <c r="E257" t="str">
        <f t="shared" si="26"/>
        <v>Q3</v>
      </c>
      <c r="F257" t="s">
        <v>38</v>
      </c>
      <c r="G257" t="s">
        <v>66</v>
      </c>
      <c r="H257" t="s">
        <v>26</v>
      </c>
      <c r="I257" t="s">
        <v>53</v>
      </c>
      <c r="J257" t="s">
        <v>130</v>
      </c>
      <c r="K257">
        <v>26</v>
      </c>
      <c r="L257" s="3">
        <v>1395.06</v>
      </c>
      <c r="M257" s="4">
        <v>0.08</v>
      </c>
      <c r="N257" s="3">
        <v>479.19</v>
      </c>
      <c r="O257" s="3">
        <f t="shared" si="27"/>
        <v>33369.835200000001</v>
      </c>
      <c r="P257" s="3">
        <f t="shared" si="28"/>
        <v>12458.94</v>
      </c>
      <c r="Q257" s="3">
        <v>2262.52</v>
      </c>
      <c r="R257" s="3">
        <f t="shared" si="29"/>
        <v>18648.375199999999</v>
      </c>
      <c r="S257" s="5">
        <f t="shared" si="30"/>
        <v>0.55883929567623392</v>
      </c>
      <c r="T257" s="3">
        <v>34446.19</v>
      </c>
      <c r="U257" s="3">
        <f t="shared" si="31"/>
        <v>-1076.354800000001</v>
      </c>
      <c r="V257" t="s">
        <v>29</v>
      </c>
      <c r="W257" t="s">
        <v>46</v>
      </c>
    </row>
    <row r="258" spans="1:23">
      <c r="A258" t="s">
        <v>317</v>
      </c>
      <c r="B258" s="2">
        <v>45491</v>
      </c>
      <c r="C258">
        <f t="shared" ref="C258:C321" si="32">YEAR(B258)</f>
        <v>2024</v>
      </c>
      <c r="D258" t="str">
        <f t="shared" ref="D258:D321" si="33">TEXT(B258,"mmm")</f>
        <v>Jul</v>
      </c>
      <c r="E258" t="str">
        <f t="shared" ref="E258:E321" si="34">"Q"&amp;ROUNDUP(MONTH(B258)/3,0)</f>
        <v>Q3</v>
      </c>
      <c r="F258" t="s">
        <v>32</v>
      </c>
      <c r="G258" t="s">
        <v>49</v>
      </c>
      <c r="H258" t="s">
        <v>26</v>
      </c>
      <c r="I258" t="s">
        <v>63</v>
      </c>
      <c r="J258" t="s">
        <v>73</v>
      </c>
      <c r="K258">
        <v>17</v>
      </c>
      <c r="L258" s="3">
        <v>203.28</v>
      </c>
      <c r="M258" s="4">
        <v>0.03</v>
      </c>
      <c r="N258" s="3">
        <v>48.99</v>
      </c>
      <c r="O258" s="3">
        <f t="shared" ref="O258:O321" si="35">K258*L258*(1-M258)</f>
        <v>3352.0871999999999</v>
      </c>
      <c r="P258" s="3">
        <f t="shared" ref="P258:P321" si="36">K258*N258</f>
        <v>832.83</v>
      </c>
      <c r="Q258" s="3">
        <v>1649.6</v>
      </c>
      <c r="R258" s="3">
        <f t="shared" ref="R258:R321" si="37">O258-P258-Q258</f>
        <v>869.6572000000001</v>
      </c>
      <c r="S258" s="5">
        <f t="shared" ref="S258:S321" si="38">IFERROR(R258/O258,0)</f>
        <v>0.2594375229856789</v>
      </c>
      <c r="T258" s="3">
        <v>3407.92</v>
      </c>
      <c r="U258" s="3">
        <f t="shared" ref="U258:U321" si="39">O258-T258</f>
        <v>-55.832800000000134</v>
      </c>
      <c r="V258" t="s">
        <v>41</v>
      </c>
      <c r="W258" t="s">
        <v>30</v>
      </c>
    </row>
    <row r="259" spans="1:23">
      <c r="A259" t="s">
        <v>318</v>
      </c>
      <c r="B259" s="2">
        <v>46175</v>
      </c>
      <c r="C259">
        <f t="shared" si="32"/>
        <v>2026</v>
      </c>
      <c r="D259" t="str">
        <f t="shared" si="33"/>
        <v>Jun</v>
      </c>
      <c r="E259" t="str">
        <f t="shared" si="34"/>
        <v>Q2</v>
      </c>
      <c r="F259" t="s">
        <v>68</v>
      </c>
      <c r="G259" t="s">
        <v>25</v>
      </c>
      <c r="H259" t="s">
        <v>44</v>
      </c>
      <c r="I259" t="s">
        <v>27</v>
      </c>
      <c r="J259" t="s">
        <v>35</v>
      </c>
      <c r="K259">
        <v>3</v>
      </c>
      <c r="L259" s="3">
        <v>862.42</v>
      </c>
      <c r="M259" s="4">
        <v>0.08</v>
      </c>
      <c r="N259" s="3">
        <v>594.29</v>
      </c>
      <c r="O259" s="3">
        <f t="shared" si="35"/>
        <v>2380.2791999999999</v>
      </c>
      <c r="P259" s="3">
        <f t="shared" si="36"/>
        <v>1782.87</v>
      </c>
      <c r="Q259" s="3">
        <v>1214.93</v>
      </c>
      <c r="R259" s="3">
        <f t="shared" si="37"/>
        <v>-617.52080000000001</v>
      </c>
      <c r="S259" s="5">
        <f t="shared" si="38"/>
        <v>-0.25943208679049079</v>
      </c>
      <c r="T259" s="3">
        <v>2423.85</v>
      </c>
      <c r="U259" s="3">
        <f t="shared" si="39"/>
        <v>-43.570799999999963</v>
      </c>
      <c r="V259" t="s">
        <v>61</v>
      </c>
      <c r="W259" t="s">
        <v>46</v>
      </c>
    </row>
    <row r="260" spans="1:23">
      <c r="A260" t="s">
        <v>319</v>
      </c>
      <c r="B260" s="2">
        <v>46073</v>
      </c>
      <c r="C260">
        <f t="shared" si="32"/>
        <v>2026</v>
      </c>
      <c r="D260" t="str">
        <f t="shared" si="33"/>
        <v>Feb</v>
      </c>
      <c r="E260" t="str">
        <f t="shared" si="34"/>
        <v>Q1</v>
      </c>
      <c r="F260" t="s">
        <v>24</v>
      </c>
      <c r="G260" t="s">
        <v>25</v>
      </c>
      <c r="H260" t="s">
        <v>44</v>
      </c>
      <c r="I260" t="s">
        <v>63</v>
      </c>
      <c r="J260" t="s">
        <v>73</v>
      </c>
      <c r="K260">
        <v>18</v>
      </c>
      <c r="L260" s="3">
        <v>207.26</v>
      </c>
      <c r="M260" s="4">
        <v>0.08</v>
      </c>
      <c r="N260" s="3">
        <v>51.39</v>
      </c>
      <c r="O260" s="3">
        <f t="shared" si="35"/>
        <v>3432.2256000000002</v>
      </c>
      <c r="P260" s="3">
        <f t="shared" si="36"/>
        <v>925.02</v>
      </c>
      <c r="Q260" s="3">
        <v>945.6</v>
      </c>
      <c r="R260" s="3">
        <f t="shared" si="37"/>
        <v>1561.6056000000003</v>
      </c>
      <c r="S260" s="5">
        <f t="shared" si="38"/>
        <v>0.45498337871496564</v>
      </c>
      <c r="T260" s="3">
        <v>3327.69</v>
      </c>
      <c r="U260" s="3">
        <f t="shared" si="39"/>
        <v>104.53560000000016</v>
      </c>
      <c r="V260" t="s">
        <v>29</v>
      </c>
      <c r="W260" t="s">
        <v>77</v>
      </c>
    </row>
    <row r="261" spans="1:23">
      <c r="A261" t="s">
        <v>320</v>
      </c>
      <c r="B261" s="2">
        <v>46067</v>
      </c>
      <c r="C261">
        <f t="shared" si="32"/>
        <v>2026</v>
      </c>
      <c r="D261" t="str">
        <f t="shared" si="33"/>
        <v>Feb</v>
      </c>
      <c r="E261" t="str">
        <f t="shared" si="34"/>
        <v>Q1</v>
      </c>
      <c r="F261" t="s">
        <v>32</v>
      </c>
      <c r="G261" t="s">
        <v>49</v>
      </c>
      <c r="H261" t="s">
        <v>34</v>
      </c>
      <c r="I261" t="s">
        <v>39</v>
      </c>
      <c r="J261" t="s">
        <v>57</v>
      </c>
      <c r="K261">
        <v>8</v>
      </c>
      <c r="L261" s="3">
        <v>740.16</v>
      </c>
      <c r="M261" s="4">
        <v>0.1</v>
      </c>
      <c r="N261" s="3">
        <v>366.07</v>
      </c>
      <c r="O261" s="3">
        <f t="shared" si="35"/>
        <v>5329.152</v>
      </c>
      <c r="P261" s="3">
        <f t="shared" si="36"/>
        <v>2928.56</v>
      </c>
      <c r="Q261" s="3">
        <v>1034.1500000000001</v>
      </c>
      <c r="R261" s="3">
        <f t="shared" si="37"/>
        <v>1366.442</v>
      </c>
      <c r="S261" s="5">
        <f t="shared" si="38"/>
        <v>0.25640889957726859</v>
      </c>
      <c r="T261" s="3">
        <v>5180.21</v>
      </c>
      <c r="U261" s="3">
        <f t="shared" si="39"/>
        <v>148.94200000000001</v>
      </c>
      <c r="V261" t="s">
        <v>36</v>
      </c>
      <c r="W261" t="s">
        <v>30</v>
      </c>
    </row>
    <row r="262" spans="1:23">
      <c r="A262" t="s">
        <v>321</v>
      </c>
      <c r="B262" s="2">
        <v>46135</v>
      </c>
      <c r="C262">
        <f t="shared" si="32"/>
        <v>2026</v>
      </c>
      <c r="D262" t="str">
        <f t="shared" si="33"/>
        <v>Apr</v>
      </c>
      <c r="E262" t="str">
        <f t="shared" si="34"/>
        <v>Q2</v>
      </c>
      <c r="F262" t="s">
        <v>24</v>
      </c>
      <c r="G262" t="s">
        <v>66</v>
      </c>
      <c r="H262" t="s">
        <v>60</v>
      </c>
      <c r="I262" t="s">
        <v>63</v>
      </c>
      <c r="J262" t="s">
        <v>73</v>
      </c>
      <c r="K262">
        <v>29</v>
      </c>
      <c r="L262" s="3">
        <v>208.42</v>
      </c>
      <c r="M262" s="4">
        <v>0.05</v>
      </c>
      <c r="N262" s="3">
        <v>57.35</v>
      </c>
      <c r="O262" s="3">
        <f t="shared" si="35"/>
        <v>5741.9709999999995</v>
      </c>
      <c r="P262" s="3">
        <f t="shared" si="36"/>
        <v>1663.15</v>
      </c>
      <c r="Q262" s="3">
        <v>1693.59</v>
      </c>
      <c r="R262" s="3">
        <f t="shared" si="37"/>
        <v>2385.2309999999998</v>
      </c>
      <c r="S262" s="5">
        <f t="shared" si="38"/>
        <v>0.41540282944654372</v>
      </c>
      <c r="T262" s="3">
        <v>5312.6</v>
      </c>
      <c r="U262" s="3">
        <f t="shared" si="39"/>
        <v>429.37099999999919</v>
      </c>
      <c r="V262" t="s">
        <v>41</v>
      </c>
      <c r="W262" t="s">
        <v>30</v>
      </c>
    </row>
    <row r="263" spans="1:23">
      <c r="A263" t="s">
        <v>322</v>
      </c>
      <c r="B263" s="2">
        <v>45521</v>
      </c>
      <c r="C263">
        <f t="shared" si="32"/>
        <v>2024</v>
      </c>
      <c r="D263" t="str">
        <f t="shared" si="33"/>
        <v>Aug</v>
      </c>
      <c r="E263" t="str">
        <f t="shared" si="34"/>
        <v>Q3</v>
      </c>
      <c r="F263" t="s">
        <v>68</v>
      </c>
      <c r="G263" t="s">
        <v>25</v>
      </c>
      <c r="H263" t="s">
        <v>26</v>
      </c>
      <c r="I263" t="s">
        <v>27</v>
      </c>
      <c r="J263" t="s">
        <v>28</v>
      </c>
      <c r="K263">
        <v>49</v>
      </c>
      <c r="L263" s="3">
        <v>193.32</v>
      </c>
      <c r="M263" s="4">
        <v>0.12</v>
      </c>
      <c r="N263" s="3">
        <v>110.45</v>
      </c>
      <c r="O263" s="3">
        <f t="shared" si="35"/>
        <v>8335.9583999999995</v>
      </c>
      <c r="P263" s="3">
        <f t="shared" si="36"/>
        <v>5412.05</v>
      </c>
      <c r="Q263" s="3">
        <v>1572.72</v>
      </c>
      <c r="R263" s="3">
        <f t="shared" si="37"/>
        <v>1351.1883999999993</v>
      </c>
      <c r="S263" s="5">
        <f t="shared" si="38"/>
        <v>0.16209154786568986</v>
      </c>
      <c r="T263" s="3">
        <v>8878.6299999999992</v>
      </c>
      <c r="U263" s="3">
        <f t="shared" si="39"/>
        <v>-542.67159999999967</v>
      </c>
      <c r="V263" t="s">
        <v>29</v>
      </c>
      <c r="W263" t="s">
        <v>46</v>
      </c>
    </row>
    <row r="264" spans="1:23">
      <c r="A264" t="s">
        <v>323</v>
      </c>
      <c r="B264" s="2">
        <v>45341</v>
      </c>
      <c r="C264">
        <f t="shared" si="32"/>
        <v>2024</v>
      </c>
      <c r="D264" t="str">
        <f t="shared" si="33"/>
        <v>Feb</v>
      </c>
      <c r="E264" t="str">
        <f t="shared" si="34"/>
        <v>Q1</v>
      </c>
      <c r="F264" t="s">
        <v>24</v>
      </c>
      <c r="G264" t="s">
        <v>25</v>
      </c>
      <c r="H264" t="s">
        <v>34</v>
      </c>
      <c r="I264" t="s">
        <v>39</v>
      </c>
      <c r="J264" t="s">
        <v>40</v>
      </c>
      <c r="K264">
        <v>4</v>
      </c>
      <c r="L264" s="3">
        <v>811.02</v>
      </c>
      <c r="M264" s="4">
        <v>0.08</v>
      </c>
      <c r="N264" s="3">
        <v>339.58</v>
      </c>
      <c r="O264" s="3">
        <f t="shared" si="35"/>
        <v>2984.5536000000002</v>
      </c>
      <c r="P264" s="3">
        <f t="shared" si="36"/>
        <v>1358.32</v>
      </c>
      <c r="Q264" s="3">
        <v>1063.55</v>
      </c>
      <c r="R264" s="3">
        <f t="shared" si="37"/>
        <v>562.6836000000003</v>
      </c>
      <c r="S264" s="5">
        <f t="shared" si="38"/>
        <v>0.18853191311424269</v>
      </c>
      <c r="T264" s="3">
        <v>3124.37</v>
      </c>
      <c r="U264" s="3">
        <f t="shared" si="39"/>
        <v>-139.8163999999997</v>
      </c>
      <c r="V264" t="s">
        <v>29</v>
      </c>
      <c r="W264" t="s">
        <v>46</v>
      </c>
    </row>
    <row r="265" spans="1:23">
      <c r="A265" t="s">
        <v>324</v>
      </c>
      <c r="B265" s="2">
        <v>45969</v>
      </c>
      <c r="C265">
        <f t="shared" si="32"/>
        <v>2025</v>
      </c>
      <c r="D265" t="str">
        <f t="shared" si="33"/>
        <v>Nov</v>
      </c>
      <c r="E265" t="str">
        <f t="shared" si="34"/>
        <v>Q4</v>
      </c>
      <c r="F265" t="s">
        <v>24</v>
      </c>
      <c r="G265" t="s">
        <v>66</v>
      </c>
      <c r="H265" t="s">
        <v>44</v>
      </c>
      <c r="I265" t="s">
        <v>27</v>
      </c>
      <c r="J265" t="s">
        <v>35</v>
      </c>
      <c r="K265">
        <v>6</v>
      </c>
      <c r="L265" s="3">
        <v>989.92</v>
      </c>
      <c r="M265" s="4">
        <v>0.08</v>
      </c>
      <c r="N265" s="3">
        <v>699.72</v>
      </c>
      <c r="O265" s="3">
        <f t="shared" si="35"/>
        <v>5464.3584000000001</v>
      </c>
      <c r="P265" s="3">
        <f t="shared" si="36"/>
        <v>4198.32</v>
      </c>
      <c r="Q265" s="3">
        <v>816.25</v>
      </c>
      <c r="R265" s="3">
        <f t="shared" si="37"/>
        <v>449.78840000000037</v>
      </c>
      <c r="S265" s="5">
        <f t="shared" si="38"/>
        <v>8.2313122067542335E-2</v>
      </c>
      <c r="T265" s="3">
        <v>5837.81</v>
      </c>
      <c r="U265" s="3">
        <f t="shared" si="39"/>
        <v>-373.45160000000033</v>
      </c>
      <c r="V265" t="s">
        <v>41</v>
      </c>
      <c r="W265" t="s">
        <v>30</v>
      </c>
    </row>
    <row r="266" spans="1:23">
      <c r="A266" t="s">
        <v>325</v>
      </c>
      <c r="B266" s="2">
        <v>45496</v>
      </c>
      <c r="C266">
        <f t="shared" si="32"/>
        <v>2024</v>
      </c>
      <c r="D266" t="str">
        <f t="shared" si="33"/>
        <v>Jul</v>
      </c>
      <c r="E266" t="str">
        <f t="shared" si="34"/>
        <v>Q3</v>
      </c>
      <c r="F266" t="s">
        <v>38</v>
      </c>
      <c r="G266" t="s">
        <v>25</v>
      </c>
      <c r="H266" t="s">
        <v>34</v>
      </c>
      <c r="I266" t="s">
        <v>63</v>
      </c>
      <c r="J266" t="s">
        <v>73</v>
      </c>
      <c r="K266">
        <v>18</v>
      </c>
      <c r="L266" s="3">
        <v>140.09</v>
      </c>
      <c r="M266" s="4">
        <v>0.08</v>
      </c>
      <c r="N266" s="3">
        <v>33.79</v>
      </c>
      <c r="O266" s="3">
        <f t="shared" si="35"/>
        <v>2319.8904000000002</v>
      </c>
      <c r="P266" s="3">
        <f t="shared" si="36"/>
        <v>608.22</v>
      </c>
      <c r="Q266" s="3">
        <v>1340.83</v>
      </c>
      <c r="R266" s="3">
        <f t="shared" si="37"/>
        <v>370.84040000000027</v>
      </c>
      <c r="S266" s="5">
        <f t="shared" si="38"/>
        <v>0.15985255165502657</v>
      </c>
      <c r="T266" s="3">
        <v>2225.5700000000002</v>
      </c>
      <c r="U266" s="3">
        <f t="shared" si="39"/>
        <v>94.320400000000063</v>
      </c>
      <c r="V266" t="s">
        <v>29</v>
      </c>
      <c r="W266" t="s">
        <v>30</v>
      </c>
    </row>
    <row r="267" spans="1:23">
      <c r="A267" t="s">
        <v>326</v>
      </c>
      <c r="B267" s="2">
        <v>45383</v>
      </c>
      <c r="C267">
        <f t="shared" si="32"/>
        <v>2024</v>
      </c>
      <c r="D267" t="str">
        <f t="shared" si="33"/>
        <v>Apr</v>
      </c>
      <c r="E267" t="str">
        <f t="shared" si="34"/>
        <v>Q2</v>
      </c>
      <c r="F267" t="s">
        <v>24</v>
      </c>
      <c r="G267" t="s">
        <v>66</v>
      </c>
      <c r="H267" t="s">
        <v>34</v>
      </c>
      <c r="I267" t="s">
        <v>39</v>
      </c>
      <c r="J267" t="s">
        <v>57</v>
      </c>
      <c r="K267">
        <v>4</v>
      </c>
      <c r="L267" s="3">
        <v>345.03</v>
      </c>
      <c r="M267" s="4">
        <v>0.15</v>
      </c>
      <c r="N267" s="3">
        <v>168.48</v>
      </c>
      <c r="O267" s="3">
        <f t="shared" si="35"/>
        <v>1173.1019999999999</v>
      </c>
      <c r="P267" s="3">
        <f t="shared" si="36"/>
        <v>673.92</v>
      </c>
      <c r="Q267" s="3">
        <v>1432.45</v>
      </c>
      <c r="R267" s="3">
        <f t="shared" si="37"/>
        <v>-933.26800000000014</v>
      </c>
      <c r="S267" s="5">
        <f t="shared" si="38"/>
        <v>-0.79555571467783726</v>
      </c>
      <c r="T267" s="3">
        <v>1307.48</v>
      </c>
      <c r="U267" s="3">
        <f t="shared" si="39"/>
        <v>-134.37800000000016</v>
      </c>
      <c r="V267" t="s">
        <v>36</v>
      </c>
      <c r="W267" t="s">
        <v>46</v>
      </c>
    </row>
    <row r="268" spans="1:23">
      <c r="A268" t="s">
        <v>327</v>
      </c>
      <c r="B268" s="2">
        <v>45394</v>
      </c>
      <c r="C268">
        <f t="shared" si="32"/>
        <v>2024</v>
      </c>
      <c r="D268" t="str">
        <f t="shared" si="33"/>
        <v>Apr</v>
      </c>
      <c r="E268" t="str">
        <f t="shared" si="34"/>
        <v>Q2</v>
      </c>
      <c r="F268" t="s">
        <v>68</v>
      </c>
      <c r="G268" t="s">
        <v>25</v>
      </c>
      <c r="H268" t="s">
        <v>26</v>
      </c>
      <c r="I268" t="s">
        <v>53</v>
      </c>
      <c r="J268" t="s">
        <v>130</v>
      </c>
      <c r="K268">
        <v>15</v>
      </c>
      <c r="L268" s="3">
        <v>1709.39</v>
      </c>
      <c r="M268" s="4">
        <v>0</v>
      </c>
      <c r="N268" s="3">
        <v>634.45000000000005</v>
      </c>
      <c r="O268" s="3">
        <f t="shared" si="35"/>
        <v>25640.850000000002</v>
      </c>
      <c r="P268" s="3">
        <f t="shared" si="36"/>
        <v>9516.75</v>
      </c>
      <c r="Q268" s="3">
        <v>2239.81</v>
      </c>
      <c r="R268" s="3">
        <f t="shared" si="37"/>
        <v>13884.290000000003</v>
      </c>
      <c r="S268" s="5">
        <f t="shared" si="38"/>
        <v>0.54149101921348164</v>
      </c>
      <c r="T268" s="3">
        <v>27806.98</v>
      </c>
      <c r="U268" s="3">
        <f t="shared" si="39"/>
        <v>-2166.1299999999974</v>
      </c>
      <c r="V268" t="s">
        <v>61</v>
      </c>
      <c r="W268" t="s">
        <v>46</v>
      </c>
    </row>
    <row r="269" spans="1:23">
      <c r="A269" t="s">
        <v>328</v>
      </c>
      <c r="B269" s="2">
        <v>46207</v>
      </c>
      <c r="C269">
        <f t="shared" si="32"/>
        <v>2026</v>
      </c>
      <c r="D269" t="str">
        <f t="shared" si="33"/>
        <v>Jul</v>
      </c>
      <c r="E269" t="str">
        <f t="shared" si="34"/>
        <v>Q3</v>
      </c>
      <c r="F269" t="s">
        <v>51</v>
      </c>
      <c r="G269" t="s">
        <v>52</v>
      </c>
      <c r="H269" t="s">
        <v>34</v>
      </c>
      <c r="I269" t="s">
        <v>39</v>
      </c>
      <c r="J269" t="s">
        <v>40</v>
      </c>
      <c r="K269">
        <v>6</v>
      </c>
      <c r="L269" s="3">
        <v>1070.48</v>
      </c>
      <c r="M269" s="4">
        <v>0</v>
      </c>
      <c r="N269" s="3">
        <v>466.43</v>
      </c>
      <c r="O269" s="3">
        <f t="shared" si="35"/>
        <v>6422.88</v>
      </c>
      <c r="P269" s="3">
        <f t="shared" si="36"/>
        <v>2798.58</v>
      </c>
      <c r="Q269" s="3">
        <v>1432.19</v>
      </c>
      <c r="R269" s="3">
        <f t="shared" si="37"/>
        <v>2192.11</v>
      </c>
      <c r="S269" s="5">
        <f t="shared" si="38"/>
        <v>0.34129705054430415</v>
      </c>
      <c r="T269" s="3">
        <v>6940.37</v>
      </c>
      <c r="U269" s="3">
        <f t="shared" si="39"/>
        <v>-517.48999999999978</v>
      </c>
      <c r="V269" t="s">
        <v>41</v>
      </c>
      <c r="W269" t="s">
        <v>80</v>
      </c>
    </row>
    <row r="270" spans="1:23">
      <c r="A270" t="s">
        <v>329</v>
      </c>
      <c r="B270" s="2">
        <v>45956</v>
      </c>
      <c r="C270">
        <f t="shared" si="32"/>
        <v>2025</v>
      </c>
      <c r="D270" t="str">
        <f t="shared" si="33"/>
        <v>Oct</v>
      </c>
      <c r="E270" t="str">
        <f t="shared" si="34"/>
        <v>Q4</v>
      </c>
      <c r="F270" t="s">
        <v>68</v>
      </c>
      <c r="G270" t="s">
        <v>25</v>
      </c>
      <c r="H270" t="s">
        <v>34</v>
      </c>
      <c r="I270" t="s">
        <v>39</v>
      </c>
      <c r="J270" t="s">
        <v>45</v>
      </c>
      <c r="K270">
        <v>16</v>
      </c>
      <c r="L270" s="3">
        <v>872.6</v>
      </c>
      <c r="M270" s="4">
        <v>0.12</v>
      </c>
      <c r="N270" s="3">
        <v>420.24</v>
      </c>
      <c r="O270" s="3">
        <f t="shared" si="35"/>
        <v>12286.208000000001</v>
      </c>
      <c r="P270" s="3">
        <f t="shared" si="36"/>
        <v>6723.84</v>
      </c>
      <c r="Q270" s="3">
        <v>1097.73</v>
      </c>
      <c r="R270" s="3">
        <f t="shared" si="37"/>
        <v>4464.6380000000008</v>
      </c>
      <c r="S270" s="5">
        <f t="shared" si="38"/>
        <v>0.3633861643885567</v>
      </c>
      <c r="T270" s="3">
        <v>11931.63</v>
      </c>
      <c r="U270" s="3">
        <f t="shared" si="39"/>
        <v>354.57800000000134</v>
      </c>
      <c r="V270" t="s">
        <v>36</v>
      </c>
      <c r="W270" t="s">
        <v>46</v>
      </c>
    </row>
    <row r="271" spans="1:23">
      <c r="A271" t="s">
        <v>330</v>
      </c>
      <c r="B271" s="2">
        <v>46175</v>
      </c>
      <c r="C271">
        <f t="shared" si="32"/>
        <v>2026</v>
      </c>
      <c r="D271" t="str">
        <f t="shared" si="33"/>
        <v>Jun</v>
      </c>
      <c r="E271" t="str">
        <f t="shared" si="34"/>
        <v>Q2</v>
      </c>
      <c r="F271" t="s">
        <v>68</v>
      </c>
      <c r="G271" t="s">
        <v>66</v>
      </c>
      <c r="H271" t="s">
        <v>60</v>
      </c>
      <c r="I271" t="s">
        <v>39</v>
      </c>
      <c r="J271" t="s">
        <v>40</v>
      </c>
      <c r="K271">
        <v>20</v>
      </c>
      <c r="L271" s="3">
        <v>808.48</v>
      </c>
      <c r="M271" s="4">
        <v>0.05</v>
      </c>
      <c r="N271" s="3">
        <v>348.59</v>
      </c>
      <c r="O271" s="3">
        <f t="shared" si="35"/>
        <v>15361.119999999999</v>
      </c>
      <c r="P271" s="3">
        <f t="shared" si="36"/>
        <v>6971.7999999999993</v>
      </c>
      <c r="Q271" s="3">
        <v>3351.53</v>
      </c>
      <c r="R271" s="3">
        <f t="shared" si="37"/>
        <v>5037.7899999999991</v>
      </c>
      <c r="S271" s="5">
        <f t="shared" si="38"/>
        <v>0.32795720624537789</v>
      </c>
      <c r="T271" s="3">
        <v>16017.09</v>
      </c>
      <c r="U271" s="3">
        <f t="shared" si="39"/>
        <v>-655.97000000000116</v>
      </c>
      <c r="V271" t="s">
        <v>61</v>
      </c>
      <c r="W271" t="s">
        <v>77</v>
      </c>
    </row>
    <row r="272" spans="1:23">
      <c r="A272" t="s">
        <v>331</v>
      </c>
      <c r="B272" s="2">
        <v>45977</v>
      </c>
      <c r="C272">
        <f t="shared" si="32"/>
        <v>2025</v>
      </c>
      <c r="D272" t="str">
        <f t="shared" si="33"/>
        <v>Nov</v>
      </c>
      <c r="E272" t="str">
        <f t="shared" si="34"/>
        <v>Q4</v>
      </c>
      <c r="F272" t="s">
        <v>38</v>
      </c>
      <c r="G272" t="s">
        <v>25</v>
      </c>
      <c r="H272" t="s">
        <v>44</v>
      </c>
      <c r="I272" t="s">
        <v>27</v>
      </c>
      <c r="J272" t="s">
        <v>35</v>
      </c>
      <c r="K272">
        <v>24</v>
      </c>
      <c r="L272" s="3">
        <v>674.74</v>
      </c>
      <c r="M272" s="4">
        <v>0.1</v>
      </c>
      <c r="N272" s="3">
        <v>450.47</v>
      </c>
      <c r="O272" s="3">
        <f t="shared" si="35"/>
        <v>14574.384</v>
      </c>
      <c r="P272" s="3">
        <f t="shared" si="36"/>
        <v>10811.28</v>
      </c>
      <c r="Q272" s="3">
        <v>1257.9000000000001</v>
      </c>
      <c r="R272" s="3">
        <f t="shared" si="37"/>
        <v>2505.2039999999993</v>
      </c>
      <c r="S272" s="5">
        <f t="shared" si="38"/>
        <v>0.17189090118662986</v>
      </c>
      <c r="T272" s="3">
        <v>15945.76</v>
      </c>
      <c r="U272" s="3">
        <f t="shared" si="39"/>
        <v>-1371.3760000000002</v>
      </c>
      <c r="V272" t="s">
        <v>29</v>
      </c>
      <c r="W272" t="s">
        <v>30</v>
      </c>
    </row>
    <row r="273" spans="1:23">
      <c r="A273" t="s">
        <v>332</v>
      </c>
      <c r="B273" s="2">
        <v>46248</v>
      </c>
      <c r="C273">
        <f t="shared" si="32"/>
        <v>2026</v>
      </c>
      <c r="D273" t="str">
        <f t="shared" si="33"/>
        <v>Aug</v>
      </c>
      <c r="E273" t="str">
        <f t="shared" si="34"/>
        <v>Q3</v>
      </c>
      <c r="F273" t="s">
        <v>68</v>
      </c>
      <c r="G273" t="s">
        <v>66</v>
      </c>
      <c r="H273" t="s">
        <v>26</v>
      </c>
      <c r="I273" t="s">
        <v>27</v>
      </c>
      <c r="J273" t="s">
        <v>28</v>
      </c>
      <c r="K273">
        <v>28</v>
      </c>
      <c r="L273" s="3">
        <v>270.29000000000002</v>
      </c>
      <c r="M273" s="4">
        <v>0.05</v>
      </c>
      <c r="N273" s="3">
        <v>173.89</v>
      </c>
      <c r="O273" s="3">
        <f t="shared" si="35"/>
        <v>7189.7140000000009</v>
      </c>
      <c r="P273" s="3">
        <f t="shared" si="36"/>
        <v>4868.92</v>
      </c>
      <c r="Q273" s="3">
        <v>891.74</v>
      </c>
      <c r="R273" s="3">
        <f t="shared" si="37"/>
        <v>1429.0540000000008</v>
      </c>
      <c r="S273" s="5">
        <f t="shared" si="38"/>
        <v>0.19876367822141472</v>
      </c>
      <c r="T273" s="3">
        <v>6711.24</v>
      </c>
      <c r="U273" s="3">
        <f t="shared" si="39"/>
        <v>478.47400000000107</v>
      </c>
      <c r="V273" t="s">
        <v>41</v>
      </c>
      <c r="W273" t="s">
        <v>46</v>
      </c>
    </row>
    <row r="274" spans="1:23">
      <c r="A274" t="s">
        <v>333</v>
      </c>
      <c r="B274" s="2">
        <v>45532</v>
      </c>
      <c r="C274">
        <f t="shared" si="32"/>
        <v>2024</v>
      </c>
      <c r="D274" t="str">
        <f t="shared" si="33"/>
        <v>Aug</v>
      </c>
      <c r="E274" t="str">
        <f t="shared" si="34"/>
        <v>Q3</v>
      </c>
      <c r="F274" t="s">
        <v>24</v>
      </c>
      <c r="G274" t="s">
        <v>66</v>
      </c>
      <c r="H274" t="s">
        <v>44</v>
      </c>
      <c r="I274" t="s">
        <v>63</v>
      </c>
      <c r="J274" t="s">
        <v>64</v>
      </c>
      <c r="K274">
        <v>17</v>
      </c>
      <c r="L274" s="3">
        <v>635.47</v>
      </c>
      <c r="M274" s="4">
        <v>0.05</v>
      </c>
      <c r="N274" s="3">
        <v>188.19</v>
      </c>
      <c r="O274" s="3">
        <f t="shared" si="35"/>
        <v>10262.840499999998</v>
      </c>
      <c r="P274" s="3">
        <f t="shared" si="36"/>
        <v>3199.23</v>
      </c>
      <c r="Q274" s="3">
        <v>1505.62</v>
      </c>
      <c r="R274" s="3">
        <f t="shared" si="37"/>
        <v>5557.990499999999</v>
      </c>
      <c r="S274" s="5">
        <f t="shared" si="38"/>
        <v>0.54156454053826519</v>
      </c>
      <c r="T274" s="3">
        <v>9075.07</v>
      </c>
      <c r="U274" s="3">
        <f t="shared" si="39"/>
        <v>1187.7704999999987</v>
      </c>
      <c r="V274" t="s">
        <v>41</v>
      </c>
      <c r="W274" t="s">
        <v>46</v>
      </c>
    </row>
    <row r="275" spans="1:23">
      <c r="A275" t="s">
        <v>334</v>
      </c>
      <c r="B275" s="2">
        <v>45862</v>
      </c>
      <c r="C275">
        <f t="shared" si="32"/>
        <v>2025</v>
      </c>
      <c r="D275" t="str">
        <f t="shared" si="33"/>
        <v>Jul</v>
      </c>
      <c r="E275" t="str">
        <f t="shared" si="34"/>
        <v>Q3</v>
      </c>
      <c r="F275" t="s">
        <v>32</v>
      </c>
      <c r="G275" t="s">
        <v>49</v>
      </c>
      <c r="H275" t="s">
        <v>26</v>
      </c>
      <c r="I275" t="s">
        <v>53</v>
      </c>
      <c r="J275" t="s">
        <v>54</v>
      </c>
      <c r="K275">
        <v>37</v>
      </c>
      <c r="L275" s="3">
        <v>2705.57</v>
      </c>
      <c r="M275" s="4">
        <v>0.2</v>
      </c>
      <c r="N275" s="3">
        <v>872.87</v>
      </c>
      <c r="O275" s="3">
        <f t="shared" si="35"/>
        <v>80084.872000000018</v>
      </c>
      <c r="P275" s="3">
        <f t="shared" si="36"/>
        <v>32296.19</v>
      </c>
      <c r="Q275" s="3">
        <v>2264.27</v>
      </c>
      <c r="R275" s="3">
        <f t="shared" si="37"/>
        <v>45524.412000000018</v>
      </c>
      <c r="S275" s="5">
        <f t="shared" si="38"/>
        <v>0.56845207918918828</v>
      </c>
      <c r="T275" s="3">
        <v>74759.259999999995</v>
      </c>
      <c r="U275" s="3">
        <f t="shared" si="39"/>
        <v>5325.6120000000228</v>
      </c>
      <c r="V275" t="s">
        <v>41</v>
      </c>
      <c r="W275" t="s">
        <v>46</v>
      </c>
    </row>
    <row r="276" spans="1:23">
      <c r="A276" t="s">
        <v>335</v>
      </c>
      <c r="B276" s="2">
        <v>46077</v>
      </c>
      <c r="C276">
        <f t="shared" si="32"/>
        <v>2026</v>
      </c>
      <c r="D276" t="str">
        <f t="shared" si="33"/>
        <v>Feb</v>
      </c>
      <c r="E276" t="str">
        <f t="shared" si="34"/>
        <v>Q1</v>
      </c>
      <c r="F276" t="s">
        <v>32</v>
      </c>
      <c r="G276" t="s">
        <v>33</v>
      </c>
      <c r="H276" t="s">
        <v>44</v>
      </c>
      <c r="I276" t="s">
        <v>53</v>
      </c>
      <c r="J276" t="s">
        <v>130</v>
      </c>
      <c r="K276">
        <v>27</v>
      </c>
      <c r="L276" s="3">
        <v>1116.6400000000001</v>
      </c>
      <c r="M276" s="4">
        <v>0.1</v>
      </c>
      <c r="N276" s="3">
        <v>396.88</v>
      </c>
      <c r="O276" s="3">
        <f t="shared" si="35"/>
        <v>27134.352000000003</v>
      </c>
      <c r="P276" s="3">
        <f t="shared" si="36"/>
        <v>10715.76</v>
      </c>
      <c r="Q276" s="3">
        <v>2210.75</v>
      </c>
      <c r="R276" s="3">
        <f t="shared" si="37"/>
        <v>14207.842000000004</v>
      </c>
      <c r="S276" s="5">
        <f t="shared" si="38"/>
        <v>0.523610882618461</v>
      </c>
      <c r="T276" s="3">
        <v>28004.79</v>
      </c>
      <c r="U276" s="3">
        <f t="shared" si="39"/>
        <v>-870.43799999999828</v>
      </c>
      <c r="V276" t="s">
        <v>36</v>
      </c>
      <c r="W276" t="s">
        <v>46</v>
      </c>
    </row>
    <row r="277" spans="1:23">
      <c r="A277" t="s">
        <v>336</v>
      </c>
      <c r="B277" s="2">
        <v>45674</v>
      </c>
      <c r="C277">
        <f t="shared" si="32"/>
        <v>2025</v>
      </c>
      <c r="D277" t="str">
        <f t="shared" si="33"/>
        <v>Jan</v>
      </c>
      <c r="E277" t="str">
        <f t="shared" si="34"/>
        <v>Q1</v>
      </c>
      <c r="F277" t="s">
        <v>24</v>
      </c>
      <c r="G277" t="s">
        <v>25</v>
      </c>
      <c r="H277" t="s">
        <v>60</v>
      </c>
      <c r="I277" t="s">
        <v>63</v>
      </c>
      <c r="J277" t="s">
        <v>64</v>
      </c>
      <c r="K277">
        <v>64</v>
      </c>
      <c r="L277" s="3">
        <v>619.83000000000004</v>
      </c>
      <c r="M277" s="4">
        <v>0</v>
      </c>
      <c r="N277" s="3">
        <v>180.26</v>
      </c>
      <c r="O277" s="3">
        <f t="shared" si="35"/>
        <v>39669.120000000003</v>
      </c>
      <c r="P277" s="3">
        <f t="shared" si="36"/>
        <v>11536.64</v>
      </c>
      <c r="Q277" s="3">
        <v>1424.69</v>
      </c>
      <c r="R277" s="3">
        <f t="shared" si="37"/>
        <v>26707.790000000005</v>
      </c>
      <c r="S277" s="5">
        <f t="shared" si="38"/>
        <v>0.67326398972298862</v>
      </c>
      <c r="T277" s="3">
        <v>43765.03</v>
      </c>
      <c r="U277" s="3">
        <f t="shared" si="39"/>
        <v>-4095.9099999999962</v>
      </c>
      <c r="V277" t="s">
        <v>41</v>
      </c>
      <c r="W277" t="s">
        <v>30</v>
      </c>
    </row>
    <row r="278" spans="1:23">
      <c r="A278" t="s">
        <v>337</v>
      </c>
      <c r="B278" s="2">
        <v>46136</v>
      </c>
      <c r="C278">
        <f t="shared" si="32"/>
        <v>2026</v>
      </c>
      <c r="D278" t="str">
        <f t="shared" si="33"/>
        <v>Apr</v>
      </c>
      <c r="E278" t="str">
        <f t="shared" si="34"/>
        <v>Q2</v>
      </c>
      <c r="F278" t="s">
        <v>68</v>
      </c>
      <c r="G278" t="s">
        <v>66</v>
      </c>
      <c r="H278" t="s">
        <v>34</v>
      </c>
      <c r="I278" t="s">
        <v>63</v>
      </c>
      <c r="J278" t="s">
        <v>64</v>
      </c>
      <c r="K278">
        <v>4</v>
      </c>
      <c r="L278" s="3">
        <v>666.98</v>
      </c>
      <c r="M278" s="4">
        <v>0.12</v>
      </c>
      <c r="N278" s="3">
        <v>194.93</v>
      </c>
      <c r="O278" s="3">
        <f t="shared" si="35"/>
        <v>2347.7696000000001</v>
      </c>
      <c r="P278" s="3">
        <f t="shared" si="36"/>
        <v>779.72</v>
      </c>
      <c r="Q278" s="3">
        <v>1118.3499999999999</v>
      </c>
      <c r="R278" s="3">
        <f t="shared" si="37"/>
        <v>449.69960000000015</v>
      </c>
      <c r="S278" s="5">
        <f t="shared" si="38"/>
        <v>0.19154332690908005</v>
      </c>
      <c r="T278" s="3">
        <v>2604.8200000000002</v>
      </c>
      <c r="U278" s="3">
        <f t="shared" si="39"/>
        <v>-257.05040000000008</v>
      </c>
      <c r="V278" t="s">
        <v>61</v>
      </c>
      <c r="W278" t="s">
        <v>77</v>
      </c>
    </row>
    <row r="279" spans="1:23">
      <c r="A279" t="s">
        <v>338</v>
      </c>
      <c r="B279" s="2">
        <v>45296</v>
      </c>
      <c r="C279">
        <f t="shared" si="32"/>
        <v>2024</v>
      </c>
      <c r="D279" t="str">
        <f t="shared" si="33"/>
        <v>Jan</v>
      </c>
      <c r="E279" t="str">
        <f t="shared" si="34"/>
        <v>Q1</v>
      </c>
      <c r="F279" t="s">
        <v>32</v>
      </c>
      <c r="G279" t="s">
        <v>33</v>
      </c>
      <c r="H279" t="s">
        <v>34</v>
      </c>
      <c r="I279" t="s">
        <v>63</v>
      </c>
      <c r="J279" t="s">
        <v>73</v>
      </c>
      <c r="K279">
        <v>6</v>
      </c>
      <c r="L279" s="3">
        <v>331.09</v>
      </c>
      <c r="M279" s="4">
        <v>0.1</v>
      </c>
      <c r="N279" s="3">
        <v>79.53</v>
      </c>
      <c r="O279" s="3">
        <f t="shared" si="35"/>
        <v>1787.886</v>
      </c>
      <c r="P279" s="3">
        <f t="shared" si="36"/>
        <v>477.18</v>
      </c>
      <c r="Q279" s="3">
        <v>1245.3499999999999</v>
      </c>
      <c r="R279" s="3">
        <f t="shared" si="37"/>
        <v>65.355999999999995</v>
      </c>
      <c r="S279" s="5">
        <f t="shared" si="38"/>
        <v>3.6554903388694805E-2</v>
      </c>
      <c r="T279" s="3">
        <v>1617.77</v>
      </c>
      <c r="U279" s="3">
        <f t="shared" si="39"/>
        <v>170.11599999999999</v>
      </c>
      <c r="V279" t="s">
        <v>36</v>
      </c>
      <c r="W279" t="s">
        <v>46</v>
      </c>
    </row>
    <row r="280" spans="1:23">
      <c r="A280" t="s">
        <v>339</v>
      </c>
      <c r="B280" s="2">
        <v>45685</v>
      </c>
      <c r="C280">
        <f t="shared" si="32"/>
        <v>2025</v>
      </c>
      <c r="D280" t="str">
        <f t="shared" si="33"/>
        <v>Jan</v>
      </c>
      <c r="E280" t="str">
        <f t="shared" si="34"/>
        <v>Q1</v>
      </c>
      <c r="F280" t="s">
        <v>51</v>
      </c>
      <c r="G280" t="s">
        <v>52</v>
      </c>
      <c r="H280" t="s">
        <v>60</v>
      </c>
      <c r="I280" t="s">
        <v>27</v>
      </c>
      <c r="J280" t="s">
        <v>35</v>
      </c>
      <c r="K280">
        <v>55</v>
      </c>
      <c r="L280" s="3">
        <v>708.62</v>
      </c>
      <c r="M280" s="4">
        <v>0.2</v>
      </c>
      <c r="N280" s="3">
        <v>491.11</v>
      </c>
      <c r="O280" s="3">
        <f t="shared" si="35"/>
        <v>31179.279999999999</v>
      </c>
      <c r="P280" s="3">
        <f t="shared" si="36"/>
        <v>27011.05</v>
      </c>
      <c r="Q280" s="3">
        <v>1060.72</v>
      </c>
      <c r="R280" s="3">
        <f t="shared" si="37"/>
        <v>3107.5099999999993</v>
      </c>
      <c r="S280" s="5">
        <f t="shared" si="38"/>
        <v>9.9665867845569217E-2</v>
      </c>
      <c r="T280" s="3">
        <v>30526.35</v>
      </c>
      <c r="U280" s="3">
        <f t="shared" si="39"/>
        <v>652.93000000000029</v>
      </c>
      <c r="V280" t="s">
        <v>36</v>
      </c>
      <c r="W280" t="s">
        <v>77</v>
      </c>
    </row>
    <row r="281" spans="1:23">
      <c r="A281" t="s">
        <v>340</v>
      </c>
      <c r="B281" s="2">
        <v>45852</v>
      </c>
      <c r="C281">
        <f t="shared" si="32"/>
        <v>2025</v>
      </c>
      <c r="D281" t="str">
        <f t="shared" si="33"/>
        <v>Jul</v>
      </c>
      <c r="E281" t="str">
        <f t="shared" si="34"/>
        <v>Q3</v>
      </c>
      <c r="F281" t="s">
        <v>38</v>
      </c>
      <c r="G281" t="s">
        <v>25</v>
      </c>
      <c r="H281" t="s">
        <v>34</v>
      </c>
      <c r="I281" t="s">
        <v>53</v>
      </c>
      <c r="J281" t="s">
        <v>130</v>
      </c>
      <c r="K281">
        <v>5</v>
      </c>
      <c r="L281" s="3">
        <v>2650.26</v>
      </c>
      <c r="M281" s="4">
        <v>0.2</v>
      </c>
      <c r="N281" s="3">
        <v>995.56</v>
      </c>
      <c r="O281" s="3">
        <f t="shared" si="35"/>
        <v>10601.04</v>
      </c>
      <c r="P281" s="3">
        <f t="shared" si="36"/>
        <v>4977.7999999999993</v>
      </c>
      <c r="Q281" s="3">
        <v>2722.49</v>
      </c>
      <c r="R281" s="3">
        <f t="shared" si="37"/>
        <v>2900.7500000000018</v>
      </c>
      <c r="S281" s="5">
        <f t="shared" si="38"/>
        <v>0.27362881377676168</v>
      </c>
      <c r="T281" s="3">
        <v>10610.95</v>
      </c>
      <c r="U281" s="3">
        <f t="shared" si="39"/>
        <v>-9.9099999999998545</v>
      </c>
      <c r="V281" t="s">
        <v>36</v>
      </c>
      <c r="W281" t="s">
        <v>80</v>
      </c>
    </row>
    <row r="282" spans="1:23">
      <c r="A282" t="s">
        <v>341</v>
      </c>
      <c r="B282" s="2">
        <v>46071</v>
      </c>
      <c r="C282">
        <f t="shared" si="32"/>
        <v>2026</v>
      </c>
      <c r="D282" t="str">
        <f t="shared" si="33"/>
        <v>Feb</v>
      </c>
      <c r="E282" t="str">
        <f t="shared" si="34"/>
        <v>Q1</v>
      </c>
      <c r="F282" t="s">
        <v>38</v>
      </c>
      <c r="G282" t="s">
        <v>66</v>
      </c>
      <c r="H282" t="s">
        <v>44</v>
      </c>
      <c r="I282" t="s">
        <v>63</v>
      </c>
      <c r="J282" t="s">
        <v>73</v>
      </c>
      <c r="K282">
        <v>16</v>
      </c>
      <c r="L282" s="3">
        <v>319.37</v>
      </c>
      <c r="M282" s="4">
        <v>0.12</v>
      </c>
      <c r="N282" s="3">
        <v>84.06</v>
      </c>
      <c r="O282" s="3">
        <f t="shared" si="35"/>
        <v>4496.7295999999997</v>
      </c>
      <c r="P282" s="3">
        <f t="shared" si="36"/>
        <v>1344.96</v>
      </c>
      <c r="Q282" s="3">
        <v>766.93</v>
      </c>
      <c r="R282" s="3">
        <f t="shared" si="37"/>
        <v>2384.8395999999998</v>
      </c>
      <c r="S282" s="5">
        <f t="shared" si="38"/>
        <v>0.53034979021197981</v>
      </c>
      <c r="T282" s="3">
        <v>4113.96</v>
      </c>
      <c r="U282" s="3">
        <f t="shared" si="39"/>
        <v>382.76959999999963</v>
      </c>
      <c r="V282" t="s">
        <v>29</v>
      </c>
      <c r="W282" t="s">
        <v>30</v>
      </c>
    </row>
    <row r="283" spans="1:23">
      <c r="A283" t="s">
        <v>342</v>
      </c>
      <c r="B283" s="2">
        <v>46060</v>
      </c>
      <c r="C283">
        <f t="shared" si="32"/>
        <v>2026</v>
      </c>
      <c r="D283" t="str">
        <f t="shared" si="33"/>
        <v>Feb</v>
      </c>
      <c r="E283" t="str">
        <f t="shared" si="34"/>
        <v>Q1</v>
      </c>
      <c r="F283" t="s">
        <v>68</v>
      </c>
      <c r="G283" t="s">
        <v>66</v>
      </c>
      <c r="H283" t="s">
        <v>26</v>
      </c>
      <c r="I283" t="s">
        <v>27</v>
      </c>
      <c r="J283" t="s">
        <v>28</v>
      </c>
      <c r="K283">
        <v>26</v>
      </c>
      <c r="L283" s="3">
        <v>258.12</v>
      </c>
      <c r="M283" s="4">
        <v>0.03</v>
      </c>
      <c r="N283" s="3">
        <v>157.97</v>
      </c>
      <c r="O283" s="3">
        <f t="shared" si="35"/>
        <v>6509.7864</v>
      </c>
      <c r="P283" s="3">
        <f t="shared" si="36"/>
        <v>4107.22</v>
      </c>
      <c r="Q283" s="3">
        <v>1247.6300000000001</v>
      </c>
      <c r="R283" s="3">
        <f t="shared" si="37"/>
        <v>1154.9363999999996</v>
      </c>
      <c r="S283" s="5">
        <f t="shared" si="38"/>
        <v>0.17741540644098547</v>
      </c>
      <c r="T283" s="3">
        <v>6435.72</v>
      </c>
      <c r="U283" s="3">
        <f t="shared" si="39"/>
        <v>74.066399999999703</v>
      </c>
      <c r="V283" t="s">
        <v>61</v>
      </c>
      <c r="W283" t="s">
        <v>80</v>
      </c>
    </row>
    <row r="284" spans="1:23">
      <c r="A284" t="s">
        <v>343</v>
      </c>
      <c r="B284" s="2">
        <v>45866</v>
      </c>
      <c r="C284">
        <f t="shared" si="32"/>
        <v>2025</v>
      </c>
      <c r="D284" t="str">
        <f t="shared" si="33"/>
        <v>Jul</v>
      </c>
      <c r="E284" t="str">
        <f t="shared" si="34"/>
        <v>Q3</v>
      </c>
      <c r="F284" t="s">
        <v>51</v>
      </c>
      <c r="G284" t="s">
        <v>88</v>
      </c>
      <c r="H284" t="s">
        <v>44</v>
      </c>
      <c r="I284" t="s">
        <v>53</v>
      </c>
      <c r="J284" t="s">
        <v>54</v>
      </c>
      <c r="K284">
        <v>15</v>
      </c>
      <c r="L284" s="3">
        <v>3330.92</v>
      </c>
      <c r="M284" s="4">
        <v>0.08</v>
      </c>
      <c r="N284" s="3">
        <v>1130.31</v>
      </c>
      <c r="O284" s="3">
        <f t="shared" si="35"/>
        <v>45966.696000000004</v>
      </c>
      <c r="P284" s="3">
        <f t="shared" si="36"/>
        <v>16954.649999999998</v>
      </c>
      <c r="Q284" s="3">
        <v>2887.93</v>
      </c>
      <c r="R284" s="3">
        <f t="shared" si="37"/>
        <v>26124.116000000005</v>
      </c>
      <c r="S284" s="5">
        <f t="shared" si="38"/>
        <v>0.56832703399000017</v>
      </c>
      <c r="T284" s="3">
        <v>51105.77</v>
      </c>
      <c r="U284" s="3">
        <f t="shared" si="39"/>
        <v>-5139.0739999999932</v>
      </c>
      <c r="V284" t="s">
        <v>29</v>
      </c>
      <c r="W284" t="s">
        <v>30</v>
      </c>
    </row>
    <row r="285" spans="1:23">
      <c r="A285" t="s">
        <v>344</v>
      </c>
      <c r="B285" s="2">
        <v>45549</v>
      </c>
      <c r="C285">
        <f t="shared" si="32"/>
        <v>2024</v>
      </c>
      <c r="D285" t="str">
        <f t="shared" si="33"/>
        <v>Sep</v>
      </c>
      <c r="E285" t="str">
        <f t="shared" si="34"/>
        <v>Q3</v>
      </c>
      <c r="F285" t="s">
        <v>68</v>
      </c>
      <c r="G285" t="s">
        <v>66</v>
      </c>
      <c r="H285" t="s">
        <v>26</v>
      </c>
      <c r="I285" t="s">
        <v>53</v>
      </c>
      <c r="J285" t="s">
        <v>54</v>
      </c>
      <c r="K285">
        <v>20</v>
      </c>
      <c r="L285" s="3">
        <v>2985.14</v>
      </c>
      <c r="M285" s="4">
        <v>0.05</v>
      </c>
      <c r="N285" s="3">
        <v>918.27</v>
      </c>
      <c r="O285" s="3">
        <f t="shared" si="35"/>
        <v>56717.659999999996</v>
      </c>
      <c r="P285" s="3">
        <f t="shared" si="36"/>
        <v>18365.400000000001</v>
      </c>
      <c r="Q285" s="3">
        <v>4096.63</v>
      </c>
      <c r="R285" s="3">
        <f t="shared" si="37"/>
        <v>34255.629999999997</v>
      </c>
      <c r="S285" s="5">
        <f t="shared" si="38"/>
        <v>0.60396761784601127</v>
      </c>
      <c r="T285" s="3">
        <v>52456.71</v>
      </c>
      <c r="U285" s="3">
        <f t="shared" si="39"/>
        <v>4260.9499999999971</v>
      </c>
      <c r="V285" t="s">
        <v>61</v>
      </c>
      <c r="W285" t="s">
        <v>80</v>
      </c>
    </row>
    <row r="286" spans="1:23">
      <c r="A286" t="s">
        <v>345</v>
      </c>
      <c r="B286" s="2">
        <v>45414</v>
      </c>
      <c r="C286">
        <f t="shared" si="32"/>
        <v>2024</v>
      </c>
      <c r="D286" t="str">
        <f t="shared" si="33"/>
        <v>May</v>
      </c>
      <c r="E286" t="str">
        <f t="shared" si="34"/>
        <v>Q2</v>
      </c>
      <c r="F286" t="s">
        <v>51</v>
      </c>
      <c r="G286" t="s">
        <v>88</v>
      </c>
      <c r="H286" t="s">
        <v>44</v>
      </c>
      <c r="I286" t="s">
        <v>53</v>
      </c>
      <c r="J286" t="s">
        <v>54</v>
      </c>
      <c r="K286">
        <v>30</v>
      </c>
      <c r="L286" s="3">
        <v>1570.14</v>
      </c>
      <c r="M286" s="4">
        <v>0.05</v>
      </c>
      <c r="N286" s="3">
        <v>492.23</v>
      </c>
      <c r="O286" s="3">
        <f t="shared" si="35"/>
        <v>44748.990000000005</v>
      </c>
      <c r="P286" s="3">
        <f t="shared" si="36"/>
        <v>14766.900000000001</v>
      </c>
      <c r="Q286" s="3">
        <v>2938.28</v>
      </c>
      <c r="R286" s="3">
        <f t="shared" si="37"/>
        <v>27043.810000000005</v>
      </c>
      <c r="S286" s="5">
        <f t="shared" si="38"/>
        <v>0.60434458967677263</v>
      </c>
      <c r="T286" s="3">
        <v>41041.69</v>
      </c>
      <c r="U286" s="3">
        <f t="shared" si="39"/>
        <v>3707.3000000000029</v>
      </c>
      <c r="V286" t="s">
        <v>61</v>
      </c>
      <c r="W286" t="s">
        <v>77</v>
      </c>
    </row>
    <row r="287" spans="1:23">
      <c r="A287" t="s">
        <v>346</v>
      </c>
      <c r="B287" s="2">
        <v>45903</v>
      </c>
      <c r="C287">
        <f t="shared" si="32"/>
        <v>2025</v>
      </c>
      <c r="D287" t="str">
        <f t="shared" si="33"/>
        <v>Sep</v>
      </c>
      <c r="E287" t="str">
        <f t="shared" si="34"/>
        <v>Q3</v>
      </c>
      <c r="F287" t="s">
        <v>24</v>
      </c>
      <c r="G287" t="s">
        <v>66</v>
      </c>
      <c r="H287" t="s">
        <v>44</v>
      </c>
      <c r="I287" t="s">
        <v>53</v>
      </c>
      <c r="J287" t="s">
        <v>54</v>
      </c>
      <c r="K287">
        <v>13</v>
      </c>
      <c r="L287" s="3">
        <v>3003.27</v>
      </c>
      <c r="M287" s="4">
        <v>0.08</v>
      </c>
      <c r="N287" s="3">
        <v>1039.0899999999999</v>
      </c>
      <c r="O287" s="3">
        <f t="shared" si="35"/>
        <v>35919.109200000006</v>
      </c>
      <c r="P287" s="3">
        <f t="shared" si="36"/>
        <v>13508.169999999998</v>
      </c>
      <c r="Q287" s="3">
        <v>2550.2800000000002</v>
      </c>
      <c r="R287" s="3">
        <f t="shared" si="37"/>
        <v>19860.659200000009</v>
      </c>
      <c r="S287" s="5">
        <f t="shared" si="38"/>
        <v>0.55292738718587164</v>
      </c>
      <c r="T287" s="3">
        <v>38386.82</v>
      </c>
      <c r="U287" s="3">
        <f t="shared" si="39"/>
        <v>-2467.7107999999935</v>
      </c>
      <c r="V287" t="s">
        <v>61</v>
      </c>
      <c r="W287" t="s">
        <v>46</v>
      </c>
    </row>
    <row r="288" spans="1:23">
      <c r="A288" t="s">
        <v>347</v>
      </c>
      <c r="B288" s="2">
        <v>45841</v>
      </c>
      <c r="C288">
        <f t="shared" si="32"/>
        <v>2025</v>
      </c>
      <c r="D288" t="str">
        <f t="shared" si="33"/>
        <v>Jul</v>
      </c>
      <c r="E288" t="str">
        <f t="shared" si="34"/>
        <v>Q3</v>
      </c>
      <c r="F288" t="s">
        <v>51</v>
      </c>
      <c r="G288" t="s">
        <v>88</v>
      </c>
      <c r="H288" t="s">
        <v>34</v>
      </c>
      <c r="I288" t="s">
        <v>27</v>
      </c>
      <c r="J288" t="s">
        <v>35</v>
      </c>
      <c r="K288">
        <v>10</v>
      </c>
      <c r="L288" s="3">
        <v>665.19</v>
      </c>
      <c r="M288" s="4">
        <v>0.03</v>
      </c>
      <c r="N288" s="3">
        <v>477.69</v>
      </c>
      <c r="O288" s="3">
        <f t="shared" si="35"/>
        <v>6452.3430000000008</v>
      </c>
      <c r="P288" s="3">
        <f t="shared" si="36"/>
        <v>4776.8999999999996</v>
      </c>
      <c r="Q288" s="3">
        <v>803.31</v>
      </c>
      <c r="R288" s="3">
        <f t="shared" si="37"/>
        <v>872.13300000000118</v>
      </c>
      <c r="S288" s="5">
        <f t="shared" si="38"/>
        <v>0.13516531901667364</v>
      </c>
      <c r="T288" s="3">
        <v>7221.41</v>
      </c>
      <c r="U288" s="3">
        <f t="shared" si="39"/>
        <v>-769.0669999999991</v>
      </c>
      <c r="V288" t="s">
        <v>29</v>
      </c>
      <c r="W288" t="s">
        <v>30</v>
      </c>
    </row>
    <row r="289" spans="1:23">
      <c r="A289" t="s">
        <v>348</v>
      </c>
      <c r="B289" s="2">
        <v>45646</v>
      </c>
      <c r="C289">
        <f t="shared" si="32"/>
        <v>2024</v>
      </c>
      <c r="D289" t="str">
        <f t="shared" si="33"/>
        <v>Dec</v>
      </c>
      <c r="E289" t="str">
        <f t="shared" si="34"/>
        <v>Q4</v>
      </c>
      <c r="F289" t="s">
        <v>51</v>
      </c>
      <c r="G289" t="s">
        <v>88</v>
      </c>
      <c r="H289" t="s">
        <v>60</v>
      </c>
      <c r="I289" t="s">
        <v>27</v>
      </c>
      <c r="J289" t="s">
        <v>28</v>
      </c>
      <c r="K289">
        <v>53</v>
      </c>
      <c r="L289" s="3">
        <v>256.51</v>
      </c>
      <c r="M289" s="4">
        <v>0.08</v>
      </c>
      <c r="N289" s="3">
        <v>154.06</v>
      </c>
      <c r="O289" s="3">
        <f t="shared" si="35"/>
        <v>12507.427599999999</v>
      </c>
      <c r="P289" s="3">
        <f t="shared" si="36"/>
        <v>8165.18</v>
      </c>
      <c r="Q289" s="3">
        <v>1035.93</v>
      </c>
      <c r="R289" s="3">
        <f t="shared" si="37"/>
        <v>3306.3175999999985</v>
      </c>
      <c r="S289" s="5">
        <f t="shared" si="38"/>
        <v>0.26434833010746339</v>
      </c>
      <c r="T289" s="3">
        <v>11776.77</v>
      </c>
      <c r="U289" s="3">
        <f t="shared" si="39"/>
        <v>730.65759999999864</v>
      </c>
      <c r="V289" t="s">
        <v>36</v>
      </c>
      <c r="W289" t="s">
        <v>30</v>
      </c>
    </row>
    <row r="290" spans="1:23">
      <c r="A290" t="s">
        <v>349</v>
      </c>
      <c r="B290" s="2">
        <v>45821</v>
      </c>
      <c r="C290">
        <f t="shared" si="32"/>
        <v>2025</v>
      </c>
      <c r="D290" t="str">
        <f t="shared" si="33"/>
        <v>Jun</v>
      </c>
      <c r="E290" t="str">
        <f t="shared" si="34"/>
        <v>Q2</v>
      </c>
      <c r="F290" t="s">
        <v>38</v>
      </c>
      <c r="G290" t="s">
        <v>66</v>
      </c>
      <c r="H290" t="s">
        <v>44</v>
      </c>
      <c r="I290" t="s">
        <v>53</v>
      </c>
      <c r="J290" t="s">
        <v>54</v>
      </c>
      <c r="K290">
        <v>5</v>
      </c>
      <c r="L290" s="3">
        <v>1936.72</v>
      </c>
      <c r="M290" s="4">
        <v>0.15</v>
      </c>
      <c r="N290" s="3">
        <v>609.89</v>
      </c>
      <c r="O290" s="3">
        <f t="shared" si="35"/>
        <v>8231.06</v>
      </c>
      <c r="P290" s="3">
        <f t="shared" si="36"/>
        <v>3049.45</v>
      </c>
      <c r="Q290" s="3">
        <v>3444.28</v>
      </c>
      <c r="R290" s="3">
        <f t="shared" si="37"/>
        <v>1737.3299999999995</v>
      </c>
      <c r="S290" s="5">
        <f t="shared" si="38"/>
        <v>0.21107002014321358</v>
      </c>
      <c r="T290" s="3">
        <v>8306.08</v>
      </c>
      <c r="U290" s="3">
        <f t="shared" si="39"/>
        <v>-75.020000000000437</v>
      </c>
      <c r="V290" t="s">
        <v>29</v>
      </c>
      <c r="W290" t="s">
        <v>80</v>
      </c>
    </row>
    <row r="291" spans="1:23">
      <c r="A291" t="s">
        <v>350</v>
      </c>
      <c r="B291" s="2">
        <v>45507</v>
      </c>
      <c r="C291">
        <f t="shared" si="32"/>
        <v>2024</v>
      </c>
      <c r="D291" t="str">
        <f t="shared" si="33"/>
        <v>Aug</v>
      </c>
      <c r="E291" t="str">
        <f t="shared" si="34"/>
        <v>Q3</v>
      </c>
      <c r="F291" t="s">
        <v>68</v>
      </c>
      <c r="G291" t="s">
        <v>66</v>
      </c>
      <c r="H291" t="s">
        <v>26</v>
      </c>
      <c r="I291" t="s">
        <v>27</v>
      </c>
      <c r="J291" t="s">
        <v>35</v>
      </c>
      <c r="K291">
        <v>12</v>
      </c>
      <c r="L291" s="3">
        <v>870.26</v>
      </c>
      <c r="M291" s="4">
        <v>0.12</v>
      </c>
      <c r="N291" s="3">
        <v>567.19000000000005</v>
      </c>
      <c r="O291" s="3">
        <f t="shared" si="35"/>
        <v>9189.9455999999991</v>
      </c>
      <c r="P291" s="3">
        <f t="shared" si="36"/>
        <v>6806.2800000000007</v>
      </c>
      <c r="Q291" s="3">
        <v>1363.69</v>
      </c>
      <c r="R291" s="3">
        <f t="shared" si="37"/>
        <v>1019.9755999999984</v>
      </c>
      <c r="S291" s="5">
        <f t="shared" si="38"/>
        <v>0.1109882086788412</v>
      </c>
      <c r="T291" s="3">
        <v>8818.7800000000007</v>
      </c>
      <c r="U291" s="3">
        <f t="shared" si="39"/>
        <v>371.16559999999845</v>
      </c>
      <c r="V291" t="s">
        <v>29</v>
      </c>
      <c r="W291" t="s">
        <v>30</v>
      </c>
    </row>
    <row r="292" spans="1:23">
      <c r="A292" t="s">
        <v>351</v>
      </c>
      <c r="B292" s="2">
        <v>45474</v>
      </c>
      <c r="C292">
        <f t="shared" si="32"/>
        <v>2024</v>
      </c>
      <c r="D292" t="str">
        <f t="shared" si="33"/>
        <v>Jul</v>
      </c>
      <c r="E292" t="str">
        <f t="shared" si="34"/>
        <v>Q3</v>
      </c>
      <c r="F292" t="s">
        <v>38</v>
      </c>
      <c r="G292" t="s">
        <v>25</v>
      </c>
      <c r="H292" t="s">
        <v>44</v>
      </c>
      <c r="I292" t="s">
        <v>27</v>
      </c>
      <c r="J292" t="s">
        <v>35</v>
      </c>
      <c r="K292">
        <v>17</v>
      </c>
      <c r="L292" s="3">
        <v>714.96</v>
      </c>
      <c r="M292" s="4">
        <v>0.1</v>
      </c>
      <c r="N292" s="3">
        <v>482.27</v>
      </c>
      <c r="O292" s="3">
        <f t="shared" si="35"/>
        <v>10938.888000000001</v>
      </c>
      <c r="P292" s="3">
        <f t="shared" si="36"/>
        <v>8198.59</v>
      </c>
      <c r="Q292" s="3">
        <v>600.34</v>
      </c>
      <c r="R292" s="3">
        <f t="shared" si="37"/>
        <v>2139.9580000000005</v>
      </c>
      <c r="S292" s="5">
        <f t="shared" si="38"/>
        <v>0.19562847704446745</v>
      </c>
      <c r="T292" s="3">
        <v>11393.85</v>
      </c>
      <c r="U292" s="3">
        <f t="shared" si="39"/>
        <v>-454.96199999999953</v>
      </c>
      <c r="V292" t="s">
        <v>29</v>
      </c>
      <c r="W292" t="s">
        <v>80</v>
      </c>
    </row>
    <row r="293" spans="1:23">
      <c r="A293" t="s">
        <v>352</v>
      </c>
      <c r="B293" s="2">
        <v>45925</v>
      </c>
      <c r="C293">
        <f t="shared" si="32"/>
        <v>2025</v>
      </c>
      <c r="D293" t="str">
        <f t="shared" si="33"/>
        <v>Sep</v>
      </c>
      <c r="E293" t="str">
        <f t="shared" si="34"/>
        <v>Q3</v>
      </c>
      <c r="F293" t="s">
        <v>24</v>
      </c>
      <c r="G293" t="s">
        <v>25</v>
      </c>
      <c r="H293" t="s">
        <v>26</v>
      </c>
      <c r="I293" t="s">
        <v>39</v>
      </c>
      <c r="J293" t="s">
        <v>40</v>
      </c>
      <c r="K293">
        <v>14</v>
      </c>
      <c r="L293" s="3">
        <v>1149.6300000000001</v>
      </c>
      <c r="M293" s="4">
        <v>0.05</v>
      </c>
      <c r="N293" s="3">
        <v>505.96</v>
      </c>
      <c r="O293" s="3">
        <f t="shared" si="35"/>
        <v>15290.079000000002</v>
      </c>
      <c r="P293" s="3">
        <f t="shared" si="36"/>
        <v>7083.44</v>
      </c>
      <c r="Q293" s="3">
        <v>2906.06</v>
      </c>
      <c r="R293" s="3">
        <f t="shared" si="37"/>
        <v>5300.5790000000034</v>
      </c>
      <c r="S293" s="5">
        <f t="shared" si="38"/>
        <v>0.3466678622131385</v>
      </c>
      <c r="T293" s="3">
        <v>14488.33</v>
      </c>
      <c r="U293" s="3">
        <f t="shared" si="39"/>
        <v>801.74900000000162</v>
      </c>
      <c r="V293" t="s">
        <v>41</v>
      </c>
      <c r="W293" t="s">
        <v>46</v>
      </c>
    </row>
    <row r="294" spans="1:23">
      <c r="A294" t="s">
        <v>353</v>
      </c>
      <c r="B294" s="2">
        <v>46133</v>
      </c>
      <c r="C294">
        <f t="shared" si="32"/>
        <v>2026</v>
      </c>
      <c r="D294" t="str">
        <f t="shared" si="33"/>
        <v>Apr</v>
      </c>
      <c r="E294" t="str">
        <f t="shared" si="34"/>
        <v>Q2</v>
      </c>
      <c r="F294" t="s">
        <v>24</v>
      </c>
      <c r="G294" t="s">
        <v>66</v>
      </c>
      <c r="H294" t="s">
        <v>34</v>
      </c>
      <c r="I294" t="s">
        <v>27</v>
      </c>
      <c r="J294" t="s">
        <v>28</v>
      </c>
      <c r="K294">
        <v>18</v>
      </c>
      <c r="L294" s="3">
        <v>269.35000000000002</v>
      </c>
      <c r="M294" s="4">
        <v>0.05</v>
      </c>
      <c r="N294" s="3">
        <v>166.67</v>
      </c>
      <c r="O294" s="3">
        <f t="shared" si="35"/>
        <v>4605.8850000000002</v>
      </c>
      <c r="P294" s="3">
        <f t="shared" si="36"/>
        <v>3000.06</v>
      </c>
      <c r="Q294" s="3">
        <v>654.25</v>
      </c>
      <c r="R294" s="3">
        <f t="shared" si="37"/>
        <v>951.57500000000027</v>
      </c>
      <c r="S294" s="5">
        <f t="shared" si="38"/>
        <v>0.2065998174075124</v>
      </c>
      <c r="T294" s="3">
        <v>5033.66</v>
      </c>
      <c r="U294" s="3">
        <f t="shared" si="39"/>
        <v>-427.77499999999964</v>
      </c>
      <c r="V294" t="s">
        <v>36</v>
      </c>
      <c r="W294" t="s">
        <v>77</v>
      </c>
    </row>
    <row r="295" spans="1:23">
      <c r="A295" t="s">
        <v>354</v>
      </c>
      <c r="B295" s="2">
        <v>45303</v>
      </c>
      <c r="C295">
        <f t="shared" si="32"/>
        <v>2024</v>
      </c>
      <c r="D295" t="str">
        <f t="shared" si="33"/>
        <v>Jan</v>
      </c>
      <c r="E295" t="str">
        <f t="shared" si="34"/>
        <v>Q1</v>
      </c>
      <c r="F295" t="s">
        <v>32</v>
      </c>
      <c r="G295" t="s">
        <v>33</v>
      </c>
      <c r="H295" t="s">
        <v>34</v>
      </c>
      <c r="I295" t="s">
        <v>39</v>
      </c>
      <c r="J295" t="s">
        <v>45</v>
      </c>
      <c r="K295">
        <v>13</v>
      </c>
      <c r="L295" s="3">
        <v>1200.9000000000001</v>
      </c>
      <c r="M295" s="4">
        <v>0.08</v>
      </c>
      <c r="N295" s="3">
        <v>582.04</v>
      </c>
      <c r="O295" s="3">
        <f t="shared" si="35"/>
        <v>14362.764000000001</v>
      </c>
      <c r="P295" s="3">
        <f t="shared" si="36"/>
        <v>7566.5199999999995</v>
      </c>
      <c r="Q295" s="3">
        <v>1247.7</v>
      </c>
      <c r="R295" s="3">
        <f t="shared" si="37"/>
        <v>5548.5440000000017</v>
      </c>
      <c r="S295" s="5">
        <f t="shared" si="38"/>
        <v>0.38631450046801585</v>
      </c>
      <c r="T295" s="3">
        <v>15218.66</v>
      </c>
      <c r="U295" s="3">
        <f t="shared" si="39"/>
        <v>-855.89599999999882</v>
      </c>
      <c r="V295" t="s">
        <v>36</v>
      </c>
      <c r="W295" t="s">
        <v>30</v>
      </c>
    </row>
    <row r="296" spans="1:23">
      <c r="A296" t="s">
        <v>355</v>
      </c>
      <c r="B296" s="2">
        <v>46219</v>
      </c>
      <c r="C296">
        <f t="shared" si="32"/>
        <v>2026</v>
      </c>
      <c r="D296" t="str">
        <f t="shared" si="33"/>
        <v>Jul</v>
      </c>
      <c r="E296" t="str">
        <f t="shared" si="34"/>
        <v>Q3</v>
      </c>
      <c r="F296" t="s">
        <v>32</v>
      </c>
      <c r="G296" t="s">
        <v>49</v>
      </c>
      <c r="H296" t="s">
        <v>34</v>
      </c>
      <c r="I296" t="s">
        <v>27</v>
      </c>
      <c r="J296" t="s">
        <v>35</v>
      </c>
      <c r="K296">
        <v>6</v>
      </c>
      <c r="L296" s="3">
        <v>576.30999999999995</v>
      </c>
      <c r="M296" s="4">
        <v>0.1</v>
      </c>
      <c r="N296" s="3">
        <v>414.81</v>
      </c>
      <c r="O296" s="3">
        <f t="shared" si="35"/>
        <v>3112.0739999999996</v>
      </c>
      <c r="P296" s="3">
        <f t="shared" si="36"/>
        <v>2488.86</v>
      </c>
      <c r="Q296" s="3">
        <v>498</v>
      </c>
      <c r="R296" s="3">
        <f t="shared" si="37"/>
        <v>125.21399999999949</v>
      </c>
      <c r="S296" s="5">
        <f t="shared" si="38"/>
        <v>4.0234904439932821E-2</v>
      </c>
      <c r="T296" s="3">
        <v>3299.58</v>
      </c>
      <c r="U296" s="3">
        <f t="shared" si="39"/>
        <v>-187.50600000000031</v>
      </c>
      <c r="V296" t="s">
        <v>41</v>
      </c>
      <c r="W296" t="s">
        <v>80</v>
      </c>
    </row>
    <row r="297" spans="1:23">
      <c r="A297" t="s">
        <v>356</v>
      </c>
      <c r="B297" s="2">
        <v>45366</v>
      </c>
      <c r="C297">
        <f t="shared" si="32"/>
        <v>2024</v>
      </c>
      <c r="D297" t="str">
        <f t="shared" si="33"/>
        <v>Mar</v>
      </c>
      <c r="E297" t="str">
        <f t="shared" si="34"/>
        <v>Q1</v>
      </c>
      <c r="F297" t="s">
        <v>38</v>
      </c>
      <c r="G297" t="s">
        <v>25</v>
      </c>
      <c r="H297" t="s">
        <v>34</v>
      </c>
      <c r="I297" t="s">
        <v>27</v>
      </c>
      <c r="J297" t="s">
        <v>35</v>
      </c>
      <c r="K297">
        <v>12</v>
      </c>
      <c r="L297" s="3">
        <v>1068.5</v>
      </c>
      <c r="M297" s="4">
        <v>0.03</v>
      </c>
      <c r="N297" s="3">
        <v>740.14</v>
      </c>
      <c r="O297" s="3">
        <f t="shared" si="35"/>
        <v>12437.34</v>
      </c>
      <c r="P297" s="3">
        <f t="shared" si="36"/>
        <v>8881.68</v>
      </c>
      <c r="Q297" s="3">
        <v>527.28</v>
      </c>
      <c r="R297" s="3">
        <f t="shared" si="37"/>
        <v>3028.38</v>
      </c>
      <c r="S297" s="5">
        <f t="shared" si="38"/>
        <v>0.24349097154214647</v>
      </c>
      <c r="T297" s="3">
        <v>12794.09</v>
      </c>
      <c r="U297" s="3">
        <f t="shared" si="39"/>
        <v>-356.75</v>
      </c>
      <c r="V297" t="s">
        <v>61</v>
      </c>
      <c r="W297" t="s">
        <v>46</v>
      </c>
    </row>
    <row r="298" spans="1:23">
      <c r="A298" t="s">
        <v>357</v>
      </c>
      <c r="B298" s="2">
        <v>45753</v>
      </c>
      <c r="C298">
        <f t="shared" si="32"/>
        <v>2025</v>
      </c>
      <c r="D298" t="str">
        <f t="shared" si="33"/>
        <v>Apr</v>
      </c>
      <c r="E298" t="str">
        <f t="shared" si="34"/>
        <v>Q2</v>
      </c>
      <c r="F298" t="s">
        <v>38</v>
      </c>
      <c r="G298" t="s">
        <v>66</v>
      </c>
      <c r="H298" t="s">
        <v>26</v>
      </c>
      <c r="I298" t="s">
        <v>27</v>
      </c>
      <c r="J298" t="s">
        <v>35</v>
      </c>
      <c r="K298">
        <v>35</v>
      </c>
      <c r="L298" s="3">
        <v>975</v>
      </c>
      <c r="M298" s="4">
        <v>0.03</v>
      </c>
      <c r="N298" s="3">
        <v>664.34</v>
      </c>
      <c r="O298" s="3">
        <f t="shared" si="35"/>
        <v>33101.25</v>
      </c>
      <c r="P298" s="3">
        <f t="shared" si="36"/>
        <v>23251.9</v>
      </c>
      <c r="Q298" s="3">
        <v>1740.47</v>
      </c>
      <c r="R298" s="3">
        <f t="shared" si="37"/>
        <v>8108.8799999999983</v>
      </c>
      <c r="S298" s="5">
        <f t="shared" si="38"/>
        <v>0.24497201767304855</v>
      </c>
      <c r="T298" s="3">
        <v>34787.019999999997</v>
      </c>
      <c r="U298" s="3">
        <f t="shared" si="39"/>
        <v>-1685.7699999999968</v>
      </c>
      <c r="V298" t="s">
        <v>41</v>
      </c>
      <c r="W298" t="s">
        <v>30</v>
      </c>
    </row>
    <row r="299" spans="1:23">
      <c r="A299" t="s">
        <v>358</v>
      </c>
      <c r="B299" s="2">
        <v>45660</v>
      </c>
      <c r="C299">
        <f t="shared" si="32"/>
        <v>2025</v>
      </c>
      <c r="D299" t="str">
        <f t="shared" si="33"/>
        <v>Jan</v>
      </c>
      <c r="E299" t="str">
        <f t="shared" si="34"/>
        <v>Q1</v>
      </c>
      <c r="F299" t="s">
        <v>68</v>
      </c>
      <c r="G299" t="s">
        <v>66</v>
      </c>
      <c r="H299" t="s">
        <v>26</v>
      </c>
      <c r="I299" t="s">
        <v>63</v>
      </c>
      <c r="J299" t="s">
        <v>73</v>
      </c>
      <c r="K299">
        <v>27</v>
      </c>
      <c r="L299" s="3">
        <v>189.69</v>
      </c>
      <c r="M299" s="4">
        <v>0.08</v>
      </c>
      <c r="N299" s="3">
        <v>46.33</v>
      </c>
      <c r="O299" s="3">
        <f t="shared" si="35"/>
        <v>4711.8996000000006</v>
      </c>
      <c r="P299" s="3">
        <f t="shared" si="36"/>
        <v>1250.9099999999999</v>
      </c>
      <c r="Q299" s="3">
        <v>1994.21</v>
      </c>
      <c r="R299" s="3">
        <f t="shared" si="37"/>
        <v>1466.7796000000008</v>
      </c>
      <c r="S299" s="5">
        <f t="shared" si="38"/>
        <v>0.31129262601435748</v>
      </c>
      <c r="T299" s="3">
        <v>4239.17</v>
      </c>
      <c r="U299" s="3">
        <f t="shared" si="39"/>
        <v>472.72960000000057</v>
      </c>
      <c r="V299" t="s">
        <v>36</v>
      </c>
      <c r="W299" t="s">
        <v>77</v>
      </c>
    </row>
    <row r="300" spans="1:23">
      <c r="A300" t="s">
        <v>359</v>
      </c>
      <c r="B300" s="2">
        <v>45435</v>
      </c>
      <c r="C300">
        <f t="shared" si="32"/>
        <v>2024</v>
      </c>
      <c r="D300" t="str">
        <f t="shared" si="33"/>
        <v>May</v>
      </c>
      <c r="E300" t="str">
        <f t="shared" si="34"/>
        <v>Q2</v>
      </c>
      <c r="F300" t="s">
        <v>32</v>
      </c>
      <c r="G300" t="s">
        <v>49</v>
      </c>
      <c r="H300" t="s">
        <v>34</v>
      </c>
      <c r="I300" t="s">
        <v>39</v>
      </c>
      <c r="J300" t="s">
        <v>57</v>
      </c>
      <c r="K300">
        <v>1</v>
      </c>
      <c r="L300" s="3">
        <v>345.24</v>
      </c>
      <c r="M300" s="4">
        <v>0.12</v>
      </c>
      <c r="N300" s="3">
        <v>168.33</v>
      </c>
      <c r="O300" s="3">
        <f t="shared" si="35"/>
        <v>303.81119999999999</v>
      </c>
      <c r="P300" s="3">
        <f t="shared" si="36"/>
        <v>168.33</v>
      </c>
      <c r="Q300" s="3">
        <v>1864.86</v>
      </c>
      <c r="R300" s="3">
        <f t="shared" si="37"/>
        <v>-1729.3788</v>
      </c>
      <c r="S300" s="5">
        <f t="shared" si="38"/>
        <v>-5.6922812588870988</v>
      </c>
      <c r="T300" s="3">
        <v>309.56</v>
      </c>
      <c r="U300" s="3">
        <f t="shared" si="39"/>
        <v>-5.748800000000017</v>
      </c>
      <c r="V300" t="s">
        <v>61</v>
      </c>
      <c r="W300" t="s">
        <v>77</v>
      </c>
    </row>
    <row r="301" spans="1:23">
      <c r="A301" t="s">
        <v>360</v>
      </c>
      <c r="B301" s="2">
        <v>45856</v>
      </c>
      <c r="C301">
        <f t="shared" si="32"/>
        <v>2025</v>
      </c>
      <c r="D301" t="str">
        <f t="shared" si="33"/>
        <v>Jul</v>
      </c>
      <c r="E301" t="str">
        <f t="shared" si="34"/>
        <v>Q3</v>
      </c>
      <c r="F301" t="s">
        <v>38</v>
      </c>
      <c r="G301" t="s">
        <v>66</v>
      </c>
      <c r="H301" t="s">
        <v>44</v>
      </c>
      <c r="I301" t="s">
        <v>27</v>
      </c>
      <c r="J301" t="s">
        <v>35</v>
      </c>
      <c r="K301">
        <v>27</v>
      </c>
      <c r="L301" s="3">
        <v>705.12</v>
      </c>
      <c r="M301" s="4">
        <v>0.1</v>
      </c>
      <c r="N301" s="3">
        <v>512.53</v>
      </c>
      <c r="O301" s="3">
        <f t="shared" si="35"/>
        <v>17134.416000000001</v>
      </c>
      <c r="P301" s="3">
        <f t="shared" si="36"/>
        <v>13838.31</v>
      </c>
      <c r="Q301" s="3">
        <v>695.37</v>
      </c>
      <c r="R301" s="3">
        <f t="shared" si="37"/>
        <v>2600.7360000000017</v>
      </c>
      <c r="S301" s="5">
        <f t="shared" si="38"/>
        <v>0.15178433860833082</v>
      </c>
      <c r="T301" s="3">
        <v>17139.03</v>
      </c>
      <c r="U301" s="3">
        <f t="shared" si="39"/>
        <v>-4.613999999997759</v>
      </c>
      <c r="V301" t="s">
        <v>29</v>
      </c>
      <c r="W301" t="s">
        <v>46</v>
      </c>
    </row>
    <row r="302" spans="1:23">
      <c r="A302" t="s">
        <v>361</v>
      </c>
      <c r="B302" s="2">
        <v>45806</v>
      </c>
      <c r="C302">
        <f t="shared" si="32"/>
        <v>2025</v>
      </c>
      <c r="D302" t="str">
        <f t="shared" si="33"/>
        <v>May</v>
      </c>
      <c r="E302" t="str">
        <f t="shared" si="34"/>
        <v>Q2</v>
      </c>
      <c r="F302" t="s">
        <v>24</v>
      </c>
      <c r="G302" t="s">
        <v>25</v>
      </c>
      <c r="H302" t="s">
        <v>26</v>
      </c>
      <c r="I302" t="s">
        <v>27</v>
      </c>
      <c r="J302" t="s">
        <v>28</v>
      </c>
      <c r="K302">
        <v>19</v>
      </c>
      <c r="L302" s="3">
        <v>209.24</v>
      </c>
      <c r="M302" s="4">
        <v>0.1</v>
      </c>
      <c r="N302" s="3">
        <v>125.38</v>
      </c>
      <c r="O302" s="3">
        <f t="shared" si="35"/>
        <v>3578.0040000000004</v>
      </c>
      <c r="P302" s="3">
        <f t="shared" si="36"/>
        <v>2382.2199999999998</v>
      </c>
      <c r="Q302" s="3">
        <v>1840.36</v>
      </c>
      <c r="R302" s="3">
        <f t="shared" si="37"/>
        <v>-644.57599999999934</v>
      </c>
      <c r="S302" s="5">
        <f t="shared" si="38"/>
        <v>-0.18014960296299257</v>
      </c>
      <c r="T302" s="3">
        <v>3274.19</v>
      </c>
      <c r="U302" s="3">
        <f t="shared" si="39"/>
        <v>303.81400000000031</v>
      </c>
      <c r="V302" t="s">
        <v>41</v>
      </c>
      <c r="W302" t="s">
        <v>77</v>
      </c>
    </row>
    <row r="303" spans="1:23">
      <c r="A303" t="s">
        <v>362</v>
      </c>
      <c r="B303" s="2">
        <v>45333</v>
      </c>
      <c r="C303">
        <f t="shared" si="32"/>
        <v>2024</v>
      </c>
      <c r="D303" t="str">
        <f t="shared" si="33"/>
        <v>Feb</v>
      </c>
      <c r="E303" t="str">
        <f t="shared" si="34"/>
        <v>Q1</v>
      </c>
      <c r="F303" t="s">
        <v>68</v>
      </c>
      <c r="G303" t="s">
        <v>66</v>
      </c>
      <c r="H303" t="s">
        <v>34</v>
      </c>
      <c r="I303" t="s">
        <v>53</v>
      </c>
      <c r="J303" t="s">
        <v>130</v>
      </c>
      <c r="K303">
        <v>7</v>
      </c>
      <c r="L303" s="3">
        <v>1344.64</v>
      </c>
      <c r="M303" s="4">
        <v>0.08</v>
      </c>
      <c r="N303" s="3">
        <v>501</v>
      </c>
      <c r="O303" s="3">
        <f t="shared" si="35"/>
        <v>8659.481600000001</v>
      </c>
      <c r="P303" s="3">
        <f t="shared" si="36"/>
        <v>3507</v>
      </c>
      <c r="Q303" s="3">
        <v>1798.71</v>
      </c>
      <c r="R303" s="3">
        <f t="shared" si="37"/>
        <v>3353.7716000000009</v>
      </c>
      <c r="S303" s="5">
        <f t="shared" si="38"/>
        <v>0.38729473136128617</v>
      </c>
      <c r="T303" s="3">
        <v>9528</v>
      </c>
      <c r="U303" s="3">
        <f t="shared" si="39"/>
        <v>-868.51839999999902</v>
      </c>
      <c r="V303" t="s">
        <v>29</v>
      </c>
      <c r="W303" t="s">
        <v>30</v>
      </c>
    </row>
    <row r="304" spans="1:23">
      <c r="A304" t="s">
        <v>363</v>
      </c>
      <c r="B304" s="2">
        <v>45956</v>
      </c>
      <c r="C304">
        <f t="shared" si="32"/>
        <v>2025</v>
      </c>
      <c r="D304" t="str">
        <f t="shared" si="33"/>
        <v>Oct</v>
      </c>
      <c r="E304" t="str">
        <f t="shared" si="34"/>
        <v>Q4</v>
      </c>
      <c r="F304" t="s">
        <v>38</v>
      </c>
      <c r="G304" t="s">
        <v>25</v>
      </c>
      <c r="H304" t="s">
        <v>26</v>
      </c>
      <c r="I304" t="s">
        <v>53</v>
      </c>
      <c r="J304" t="s">
        <v>130</v>
      </c>
      <c r="K304">
        <v>44</v>
      </c>
      <c r="L304" s="3">
        <v>1999.4</v>
      </c>
      <c r="M304" s="4">
        <v>0.03</v>
      </c>
      <c r="N304" s="3">
        <v>751.38</v>
      </c>
      <c r="O304" s="3">
        <f t="shared" si="35"/>
        <v>85334.392000000007</v>
      </c>
      <c r="P304" s="3">
        <f t="shared" si="36"/>
        <v>33060.720000000001</v>
      </c>
      <c r="Q304" s="3">
        <v>3171.21</v>
      </c>
      <c r="R304" s="3">
        <f t="shared" si="37"/>
        <v>49102.462000000007</v>
      </c>
      <c r="S304" s="5">
        <f t="shared" si="38"/>
        <v>0.57541233785318358</v>
      </c>
      <c r="T304" s="3">
        <v>88474.76</v>
      </c>
      <c r="U304" s="3">
        <f t="shared" si="39"/>
        <v>-3140.3679999999877</v>
      </c>
      <c r="V304" t="s">
        <v>29</v>
      </c>
      <c r="W304" t="s">
        <v>46</v>
      </c>
    </row>
    <row r="305" spans="1:23">
      <c r="A305" t="s">
        <v>364</v>
      </c>
      <c r="B305" s="2">
        <v>45677</v>
      </c>
      <c r="C305">
        <f t="shared" si="32"/>
        <v>2025</v>
      </c>
      <c r="D305" t="str">
        <f t="shared" si="33"/>
        <v>Jan</v>
      </c>
      <c r="E305" t="str">
        <f t="shared" si="34"/>
        <v>Q1</v>
      </c>
      <c r="F305" t="s">
        <v>68</v>
      </c>
      <c r="G305" t="s">
        <v>66</v>
      </c>
      <c r="H305" t="s">
        <v>34</v>
      </c>
      <c r="I305" t="s">
        <v>53</v>
      </c>
      <c r="J305" t="s">
        <v>130</v>
      </c>
      <c r="K305">
        <v>1</v>
      </c>
      <c r="L305" s="3">
        <v>2406.0500000000002</v>
      </c>
      <c r="M305" s="4">
        <v>0.08</v>
      </c>
      <c r="N305" s="3">
        <v>849.37</v>
      </c>
      <c r="O305" s="3">
        <f t="shared" si="35"/>
        <v>2213.5660000000003</v>
      </c>
      <c r="P305" s="3">
        <f t="shared" si="36"/>
        <v>849.37</v>
      </c>
      <c r="Q305" s="3">
        <v>1438.28</v>
      </c>
      <c r="R305" s="3">
        <f t="shared" si="37"/>
        <v>-74.083999999999605</v>
      </c>
      <c r="S305" s="5">
        <f t="shared" si="38"/>
        <v>-3.3468168556979823E-2</v>
      </c>
      <c r="T305" s="3">
        <v>1988.89</v>
      </c>
      <c r="U305" s="3">
        <f t="shared" si="39"/>
        <v>224.67600000000016</v>
      </c>
      <c r="V305" t="s">
        <v>36</v>
      </c>
      <c r="W305" t="s">
        <v>30</v>
      </c>
    </row>
    <row r="306" spans="1:23">
      <c r="A306" t="s">
        <v>365</v>
      </c>
      <c r="B306" s="2">
        <v>45483</v>
      </c>
      <c r="C306">
        <f t="shared" si="32"/>
        <v>2024</v>
      </c>
      <c r="D306" t="str">
        <f t="shared" si="33"/>
        <v>Jul</v>
      </c>
      <c r="E306" t="str">
        <f t="shared" si="34"/>
        <v>Q3</v>
      </c>
      <c r="F306" t="s">
        <v>68</v>
      </c>
      <c r="G306" t="s">
        <v>66</v>
      </c>
      <c r="H306" t="s">
        <v>44</v>
      </c>
      <c r="I306" t="s">
        <v>39</v>
      </c>
      <c r="J306" t="s">
        <v>57</v>
      </c>
      <c r="K306">
        <v>28</v>
      </c>
      <c r="L306" s="3">
        <v>438.21</v>
      </c>
      <c r="M306" s="4">
        <v>0.05</v>
      </c>
      <c r="N306" s="3">
        <v>200.58</v>
      </c>
      <c r="O306" s="3">
        <f t="shared" si="35"/>
        <v>11656.385999999999</v>
      </c>
      <c r="P306" s="3">
        <f t="shared" si="36"/>
        <v>5616.2400000000007</v>
      </c>
      <c r="Q306" s="3">
        <v>2150.6799999999998</v>
      </c>
      <c r="R306" s="3">
        <f t="shared" si="37"/>
        <v>3889.4659999999981</v>
      </c>
      <c r="S306" s="5">
        <f t="shared" si="38"/>
        <v>0.33367683602790765</v>
      </c>
      <c r="T306" s="3">
        <v>11597.7</v>
      </c>
      <c r="U306" s="3">
        <f t="shared" si="39"/>
        <v>58.685999999997875</v>
      </c>
      <c r="V306" t="s">
        <v>61</v>
      </c>
      <c r="W306" t="s">
        <v>80</v>
      </c>
    </row>
    <row r="307" spans="1:23">
      <c r="A307" t="s">
        <v>366</v>
      </c>
      <c r="B307" s="2">
        <v>45712</v>
      </c>
      <c r="C307">
        <f t="shared" si="32"/>
        <v>2025</v>
      </c>
      <c r="D307" t="str">
        <f t="shared" si="33"/>
        <v>Feb</v>
      </c>
      <c r="E307" t="str">
        <f t="shared" si="34"/>
        <v>Q1</v>
      </c>
      <c r="F307" t="s">
        <v>24</v>
      </c>
      <c r="G307" t="s">
        <v>25</v>
      </c>
      <c r="H307" t="s">
        <v>34</v>
      </c>
      <c r="I307" t="s">
        <v>27</v>
      </c>
      <c r="J307" t="s">
        <v>28</v>
      </c>
      <c r="K307">
        <v>2</v>
      </c>
      <c r="L307" s="3">
        <v>245.91</v>
      </c>
      <c r="M307" s="4">
        <v>0.15</v>
      </c>
      <c r="N307" s="3">
        <v>140</v>
      </c>
      <c r="O307" s="3">
        <f t="shared" si="35"/>
        <v>418.04699999999997</v>
      </c>
      <c r="P307" s="3">
        <f t="shared" si="36"/>
        <v>280</v>
      </c>
      <c r="Q307" s="3">
        <v>569.79</v>
      </c>
      <c r="R307" s="3">
        <f t="shared" si="37"/>
        <v>-431.74299999999999</v>
      </c>
      <c r="S307" s="5">
        <f t="shared" si="38"/>
        <v>-1.0327618664886964</v>
      </c>
      <c r="T307" s="3">
        <v>460.43</v>
      </c>
      <c r="U307" s="3">
        <f t="shared" si="39"/>
        <v>-42.383000000000038</v>
      </c>
      <c r="V307" t="s">
        <v>41</v>
      </c>
      <c r="W307" t="s">
        <v>46</v>
      </c>
    </row>
    <row r="308" spans="1:23">
      <c r="A308" t="s">
        <v>367</v>
      </c>
      <c r="B308" s="2">
        <v>45869</v>
      </c>
      <c r="C308">
        <f t="shared" si="32"/>
        <v>2025</v>
      </c>
      <c r="D308" t="str">
        <f t="shared" si="33"/>
        <v>Jul</v>
      </c>
      <c r="E308" t="str">
        <f t="shared" si="34"/>
        <v>Q3</v>
      </c>
      <c r="F308" t="s">
        <v>24</v>
      </c>
      <c r="G308" t="s">
        <v>66</v>
      </c>
      <c r="H308" t="s">
        <v>60</v>
      </c>
      <c r="I308" t="s">
        <v>27</v>
      </c>
      <c r="J308" t="s">
        <v>35</v>
      </c>
      <c r="K308">
        <v>72</v>
      </c>
      <c r="L308" s="3">
        <v>844.24</v>
      </c>
      <c r="M308" s="4">
        <v>0.15</v>
      </c>
      <c r="N308" s="3">
        <v>565.16999999999996</v>
      </c>
      <c r="O308" s="3">
        <f t="shared" si="35"/>
        <v>51667.487999999998</v>
      </c>
      <c r="P308" s="3">
        <f t="shared" si="36"/>
        <v>40692.239999999998</v>
      </c>
      <c r="Q308" s="3">
        <v>1924.82</v>
      </c>
      <c r="R308" s="3">
        <f t="shared" si="37"/>
        <v>9050.4279999999999</v>
      </c>
      <c r="S308" s="5">
        <f t="shared" si="38"/>
        <v>0.1751667896066478</v>
      </c>
      <c r="T308" s="3">
        <v>52917.91</v>
      </c>
      <c r="U308" s="3">
        <f t="shared" si="39"/>
        <v>-1250.4220000000059</v>
      </c>
      <c r="V308" t="s">
        <v>61</v>
      </c>
      <c r="W308" t="s">
        <v>80</v>
      </c>
    </row>
    <row r="309" spans="1:23">
      <c r="A309" t="s">
        <v>368</v>
      </c>
      <c r="B309" s="2">
        <v>45815</v>
      </c>
      <c r="C309">
        <f t="shared" si="32"/>
        <v>2025</v>
      </c>
      <c r="D309" t="str">
        <f t="shared" si="33"/>
        <v>Jun</v>
      </c>
      <c r="E309" t="str">
        <f t="shared" si="34"/>
        <v>Q2</v>
      </c>
      <c r="F309" t="s">
        <v>38</v>
      </c>
      <c r="G309" t="s">
        <v>25</v>
      </c>
      <c r="H309" t="s">
        <v>26</v>
      </c>
      <c r="I309" t="s">
        <v>53</v>
      </c>
      <c r="J309" t="s">
        <v>130</v>
      </c>
      <c r="K309">
        <v>12</v>
      </c>
      <c r="L309" s="3">
        <v>2033.41</v>
      </c>
      <c r="M309" s="4">
        <v>0.05</v>
      </c>
      <c r="N309" s="3">
        <v>740.02</v>
      </c>
      <c r="O309" s="3">
        <f t="shared" si="35"/>
        <v>23180.874</v>
      </c>
      <c r="P309" s="3">
        <f t="shared" si="36"/>
        <v>8880.24</v>
      </c>
      <c r="Q309" s="3">
        <v>2422.59</v>
      </c>
      <c r="R309" s="3">
        <f t="shared" si="37"/>
        <v>11878.044</v>
      </c>
      <c r="S309" s="5">
        <f t="shared" si="38"/>
        <v>0.51240708180373185</v>
      </c>
      <c r="T309" s="3">
        <v>21524.92</v>
      </c>
      <c r="U309" s="3">
        <f t="shared" si="39"/>
        <v>1655.9540000000015</v>
      </c>
      <c r="V309" t="s">
        <v>41</v>
      </c>
      <c r="W309" t="s">
        <v>80</v>
      </c>
    </row>
    <row r="310" spans="1:23">
      <c r="A310" t="s">
        <v>369</v>
      </c>
      <c r="B310" s="2">
        <v>45912</v>
      </c>
      <c r="C310">
        <f t="shared" si="32"/>
        <v>2025</v>
      </c>
      <c r="D310" t="str">
        <f t="shared" si="33"/>
        <v>Sep</v>
      </c>
      <c r="E310" t="str">
        <f t="shared" si="34"/>
        <v>Q3</v>
      </c>
      <c r="F310" t="s">
        <v>24</v>
      </c>
      <c r="G310" t="s">
        <v>25</v>
      </c>
      <c r="H310" t="s">
        <v>44</v>
      </c>
      <c r="I310" t="s">
        <v>39</v>
      </c>
      <c r="J310" t="s">
        <v>57</v>
      </c>
      <c r="K310">
        <v>6</v>
      </c>
      <c r="L310" s="3">
        <v>602</v>
      </c>
      <c r="M310" s="4">
        <v>0</v>
      </c>
      <c r="N310" s="3">
        <v>301.85000000000002</v>
      </c>
      <c r="O310" s="3">
        <f t="shared" si="35"/>
        <v>3612</v>
      </c>
      <c r="P310" s="3">
        <f t="shared" si="36"/>
        <v>1811.1000000000001</v>
      </c>
      <c r="Q310" s="3">
        <v>2499.65</v>
      </c>
      <c r="R310" s="3">
        <f t="shared" si="37"/>
        <v>-698.75000000000023</v>
      </c>
      <c r="S310" s="5">
        <f t="shared" si="38"/>
        <v>-0.19345238095238101</v>
      </c>
      <c r="T310" s="3">
        <v>3646.06</v>
      </c>
      <c r="U310" s="3">
        <f t="shared" si="39"/>
        <v>-34.059999999999945</v>
      </c>
      <c r="V310" t="s">
        <v>29</v>
      </c>
      <c r="W310" t="s">
        <v>77</v>
      </c>
    </row>
    <row r="311" spans="1:23">
      <c r="A311" t="s">
        <v>370</v>
      </c>
      <c r="B311" s="2">
        <v>46085</v>
      </c>
      <c r="C311">
        <f t="shared" si="32"/>
        <v>2026</v>
      </c>
      <c r="D311" t="str">
        <f t="shared" si="33"/>
        <v>Mar</v>
      </c>
      <c r="E311" t="str">
        <f t="shared" si="34"/>
        <v>Q1</v>
      </c>
      <c r="F311" t="s">
        <v>51</v>
      </c>
      <c r="G311" t="s">
        <v>52</v>
      </c>
      <c r="H311" t="s">
        <v>44</v>
      </c>
      <c r="I311" t="s">
        <v>39</v>
      </c>
      <c r="J311" t="s">
        <v>57</v>
      </c>
      <c r="K311">
        <v>10</v>
      </c>
      <c r="L311" s="3">
        <v>617.89</v>
      </c>
      <c r="M311" s="4">
        <v>0.15</v>
      </c>
      <c r="N311" s="3">
        <v>310.75</v>
      </c>
      <c r="O311" s="3">
        <f t="shared" si="35"/>
        <v>5252.0649999999996</v>
      </c>
      <c r="P311" s="3">
        <f t="shared" si="36"/>
        <v>3107.5</v>
      </c>
      <c r="Q311" s="3">
        <v>2294.4899999999998</v>
      </c>
      <c r="R311" s="3">
        <f t="shared" si="37"/>
        <v>-149.92500000000018</v>
      </c>
      <c r="S311" s="5">
        <f t="shared" si="38"/>
        <v>-2.8545914797322613E-2</v>
      </c>
      <c r="T311" s="3">
        <v>5063.6400000000003</v>
      </c>
      <c r="U311" s="3">
        <f t="shared" si="39"/>
        <v>188.42499999999927</v>
      </c>
      <c r="V311" t="s">
        <v>29</v>
      </c>
      <c r="W311" t="s">
        <v>46</v>
      </c>
    </row>
    <row r="312" spans="1:23">
      <c r="A312" t="s">
        <v>371</v>
      </c>
      <c r="B312" s="2">
        <v>45552</v>
      </c>
      <c r="C312">
        <f t="shared" si="32"/>
        <v>2024</v>
      </c>
      <c r="D312" t="str">
        <f t="shared" si="33"/>
        <v>Sep</v>
      </c>
      <c r="E312" t="str">
        <f t="shared" si="34"/>
        <v>Q3</v>
      </c>
      <c r="F312" t="s">
        <v>51</v>
      </c>
      <c r="G312" t="s">
        <v>88</v>
      </c>
      <c r="H312" t="s">
        <v>60</v>
      </c>
      <c r="I312" t="s">
        <v>39</v>
      </c>
      <c r="J312" t="s">
        <v>40</v>
      </c>
      <c r="K312">
        <v>81</v>
      </c>
      <c r="L312" s="3">
        <v>918.8</v>
      </c>
      <c r="M312" s="4">
        <v>0.08</v>
      </c>
      <c r="N312" s="3">
        <v>371.5</v>
      </c>
      <c r="O312" s="3">
        <f t="shared" si="35"/>
        <v>68468.97600000001</v>
      </c>
      <c r="P312" s="3">
        <f t="shared" si="36"/>
        <v>30091.5</v>
      </c>
      <c r="Q312" s="3">
        <v>3362.29</v>
      </c>
      <c r="R312" s="3">
        <f t="shared" si="37"/>
        <v>35015.186000000009</v>
      </c>
      <c r="S312" s="5">
        <f t="shared" si="38"/>
        <v>0.5114022152164216</v>
      </c>
      <c r="T312" s="3">
        <v>73224.929999999993</v>
      </c>
      <c r="U312" s="3">
        <f t="shared" si="39"/>
        <v>-4755.9539999999834</v>
      </c>
      <c r="V312" t="s">
        <v>29</v>
      </c>
      <c r="W312" t="s">
        <v>46</v>
      </c>
    </row>
    <row r="313" spans="1:23">
      <c r="A313" t="s">
        <v>372</v>
      </c>
      <c r="B313" s="2">
        <v>45676</v>
      </c>
      <c r="C313">
        <f t="shared" si="32"/>
        <v>2025</v>
      </c>
      <c r="D313" t="str">
        <f t="shared" si="33"/>
        <v>Jan</v>
      </c>
      <c r="E313" t="str">
        <f t="shared" si="34"/>
        <v>Q1</v>
      </c>
      <c r="F313" t="s">
        <v>68</v>
      </c>
      <c r="G313" t="s">
        <v>66</v>
      </c>
      <c r="H313" t="s">
        <v>44</v>
      </c>
      <c r="I313" t="s">
        <v>39</v>
      </c>
      <c r="J313" t="s">
        <v>45</v>
      </c>
      <c r="K313">
        <v>21</v>
      </c>
      <c r="L313" s="3">
        <v>1098.25</v>
      </c>
      <c r="M313" s="4">
        <v>0.05</v>
      </c>
      <c r="N313" s="3">
        <v>539.88</v>
      </c>
      <c r="O313" s="3">
        <f t="shared" si="35"/>
        <v>21910.087499999998</v>
      </c>
      <c r="P313" s="3">
        <f t="shared" si="36"/>
        <v>11337.48</v>
      </c>
      <c r="Q313" s="3">
        <v>1763.36</v>
      </c>
      <c r="R313" s="3">
        <f t="shared" si="37"/>
        <v>8809.2474999999977</v>
      </c>
      <c r="S313" s="5">
        <f t="shared" si="38"/>
        <v>0.4020635472131272</v>
      </c>
      <c r="T313" s="3">
        <v>21203.59</v>
      </c>
      <c r="U313" s="3">
        <f t="shared" si="39"/>
        <v>706.49749999999767</v>
      </c>
      <c r="V313" t="s">
        <v>36</v>
      </c>
      <c r="W313" t="s">
        <v>77</v>
      </c>
    </row>
    <row r="314" spans="1:23">
      <c r="A314" t="s">
        <v>373</v>
      </c>
      <c r="B314" s="2">
        <v>45698</v>
      </c>
      <c r="C314">
        <f t="shared" si="32"/>
        <v>2025</v>
      </c>
      <c r="D314" t="str">
        <f t="shared" si="33"/>
        <v>Feb</v>
      </c>
      <c r="E314" t="str">
        <f t="shared" si="34"/>
        <v>Q1</v>
      </c>
      <c r="F314" t="s">
        <v>68</v>
      </c>
      <c r="G314" t="s">
        <v>66</v>
      </c>
      <c r="H314" t="s">
        <v>44</v>
      </c>
      <c r="I314" t="s">
        <v>63</v>
      </c>
      <c r="J314" t="s">
        <v>64</v>
      </c>
      <c r="K314">
        <v>20</v>
      </c>
      <c r="L314" s="3">
        <v>416.6</v>
      </c>
      <c r="M314" s="4">
        <v>0.08</v>
      </c>
      <c r="N314" s="3">
        <v>126.57</v>
      </c>
      <c r="O314" s="3">
        <f t="shared" si="35"/>
        <v>7665.4400000000005</v>
      </c>
      <c r="P314" s="3">
        <f t="shared" si="36"/>
        <v>2531.3999999999996</v>
      </c>
      <c r="Q314" s="3">
        <v>1333.67</v>
      </c>
      <c r="R314" s="3">
        <f t="shared" si="37"/>
        <v>3800.3700000000008</v>
      </c>
      <c r="S314" s="5">
        <f t="shared" si="38"/>
        <v>0.49577975954413583</v>
      </c>
      <c r="T314" s="3">
        <v>8169.88</v>
      </c>
      <c r="U314" s="3">
        <f t="shared" si="39"/>
        <v>-504.4399999999996</v>
      </c>
      <c r="V314" t="s">
        <v>41</v>
      </c>
      <c r="W314" t="s">
        <v>80</v>
      </c>
    </row>
    <row r="315" spans="1:23">
      <c r="A315" t="s">
        <v>374</v>
      </c>
      <c r="B315" s="2">
        <v>46167</v>
      </c>
      <c r="C315">
        <f t="shared" si="32"/>
        <v>2026</v>
      </c>
      <c r="D315" t="str">
        <f t="shared" si="33"/>
        <v>May</v>
      </c>
      <c r="E315" t="str">
        <f t="shared" si="34"/>
        <v>Q2</v>
      </c>
      <c r="F315" t="s">
        <v>24</v>
      </c>
      <c r="G315" t="s">
        <v>25</v>
      </c>
      <c r="H315" t="s">
        <v>44</v>
      </c>
      <c r="I315" t="s">
        <v>27</v>
      </c>
      <c r="J315" t="s">
        <v>28</v>
      </c>
      <c r="K315">
        <v>15</v>
      </c>
      <c r="L315" s="3">
        <v>162.88999999999999</v>
      </c>
      <c r="M315" s="4">
        <v>0.12</v>
      </c>
      <c r="N315" s="3">
        <v>102.78</v>
      </c>
      <c r="O315" s="3">
        <f t="shared" si="35"/>
        <v>2150.1480000000001</v>
      </c>
      <c r="P315" s="3">
        <f t="shared" si="36"/>
        <v>1541.7</v>
      </c>
      <c r="Q315" s="3">
        <v>1085.3699999999999</v>
      </c>
      <c r="R315" s="3">
        <f t="shared" si="37"/>
        <v>-476.9219999999998</v>
      </c>
      <c r="S315" s="5">
        <f t="shared" si="38"/>
        <v>-0.2218089173396435</v>
      </c>
      <c r="T315" s="3">
        <v>2245.39</v>
      </c>
      <c r="U315" s="3">
        <f t="shared" si="39"/>
        <v>-95.241999999999734</v>
      </c>
      <c r="V315" t="s">
        <v>29</v>
      </c>
      <c r="W315" t="s">
        <v>30</v>
      </c>
    </row>
    <row r="316" spans="1:23">
      <c r="A316" t="s">
        <v>375</v>
      </c>
      <c r="B316" s="2">
        <v>46279</v>
      </c>
      <c r="C316">
        <f t="shared" si="32"/>
        <v>2026</v>
      </c>
      <c r="D316" t="str">
        <f t="shared" si="33"/>
        <v>Sep</v>
      </c>
      <c r="E316" t="str">
        <f t="shared" si="34"/>
        <v>Q3</v>
      </c>
      <c r="F316" t="s">
        <v>24</v>
      </c>
      <c r="G316" t="s">
        <v>25</v>
      </c>
      <c r="H316" t="s">
        <v>26</v>
      </c>
      <c r="I316" t="s">
        <v>63</v>
      </c>
      <c r="J316" t="s">
        <v>73</v>
      </c>
      <c r="K316">
        <v>24</v>
      </c>
      <c r="L316" s="3">
        <v>122.04</v>
      </c>
      <c r="M316" s="4">
        <v>0.05</v>
      </c>
      <c r="N316" s="3">
        <v>30.42</v>
      </c>
      <c r="O316" s="3">
        <f t="shared" si="35"/>
        <v>2782.5119999999997</v>
      </c>
      <c r="P316" s="3">
        <f t="shared" si="36"/>
        <v>730.08</v>
      </c>
      <c r="Q316" s="3">
        <v>1108.05</v>
      </c>
      <c r="R316" s="3">
        <f t="shared" si="37"/>
        <v>944.38199999999983</v>
      </c>
      <c r="S316" s="5">
        <f t="shared" si="38"/>
        <v>0.33939907536786901</v>
      </c>
      <c r="T316" s="3">
        <v>2705.26</v>
      </c>
      <c r="U316" s="3">
        <f t="shared" si="39"/>
        <v>77.251999999999498</v>
      </c>
      <c r="V316" t="s">
        <v>41</v>
      </c>
      <c r="W316" t="s">
        <v>46</v>
      </c>
    </row>
    <row r="317" spans="1:23">
      <c r="A317" t="s">
        <v>376</v>
      </c>
      <c r="B317" s="2">
        <v>45825</v>
      </c>
      <c r="C317">
        <f t="shared" si="32"/>
        <v>2025</v>
      </c>
      <c r="D317" t="str">
        <f t="shared" si="33"/>
        <v>Jun</v>
      </c>
      <c r="E317" t="str">
        <f t="shared" si="34"/>
        <v>Q2</v>
      </c>
      <c r="F317" t="s">
        <v>38</v>
      </c>
      <c r="G317" t="s">
        <v>25</v>
      </c>
      <c r="H317" t="s">
        <v>60</v>
      </c>
      <c r="I317" t="s">
        <v>27</v>
      </c>
      <c r="J317" t="s">
        <v>35</v>
      </c>
      <c r="K317">
        <v>37</v>
      </c>
      <c r="L317" s="3">
        <v>735.33</v>
      </c>
      <c r="M317" s="4">
        <v>0.12</v>
      </c>
      <c r="N317" s="3">
        <v>539.02</v>
      </c>
      <c r="O317" s="3">
        <f t="shared" si="35"/>
        <v>23942.344800000003</v>
      </c>
      <c r="P317" s="3">
        <f t="shared" si="36"/>
        <v>19943.739999999998</v>
      </c>
      <c r="Q317" s="3">
        <v>1537.76</v>
      </c>
      <c r="R317" s="3">
        <f t="shared" si="37"/>
        <v>2460.8448000000044</v>
      </c>
      <c r="S317" s="5">
        <f t="shared" si="38"/>
        <v>0.10278211347119201</v>
      </c>
      <c r="T317" s="3">
        <v>22188.31</v>
      </c>
      <c r="U317" s="3">
        <f t="shared" si="39"/>
        <v>1754.0348000000013</v>
      </c>
      <c r="V317" t="s">
        <v>61</v>
      </c>
      <c r="W317" t="s">
        <v>46</v>
      </c>
    </row>
    <row r="318" spans="1:23">
      <c r="A318" t="s">
        <v>377</v>
      </c>
      <c r="B318" s="2">
        <v>45982</v>
      </c>
      <c r="C318">
        <f t="shared" si="32"/>
        <v>2025</v>
      </c>
      <c r="D318" t="str">
        <f t="shared" si="33"/>
        <v>Nov</v>
      </c>
      <c r="E318" t="str">
        <f t="shared" si="34"/>
        <v>Q4</v>
      </c>
      <c r="F318" t="s">
        <v>24</v>
      </c>
      <c r="G318" t="s">
        <v>66</v>
      </c>
      <c r="H318" t="s">
        <v>34</v>
      </c>
      <c r="I318" t="s">
        <v>39</v>
      </c>
      <c r="J318" t="s">
        <v>45</v>
      </c>
      <c r="K318">
        <v>9</v>
      </c>
      <c r="L318" s="3">
        <v>860.79</v>
      </c>
      <c r="M318" s="4">
        <v>0.12</v>
      </c>
      <c r="N318" s="3">
        <v>398.71</v>
      </c>
      <c r="O318" s="3">
        <f t="shared" si="35"/>
        <v>6817.4567999999999</v>
      </c>
      <c r="P318" s="3">
        <f t="shared" si="36"/>
        <v>3588.39</v>
      </c>
      <c r="Q318" s="3">
        <v>1357.6</v>
      </c>
      <c r="R318" s="3">
        <f t="shared" si="37"/>
        <v>1871.4668000000001</v>
      </c>
      <c r="S318" s="5">
        <f t="shared" si="38"/>
        <v>0.27451098773372501</v>
      </c>
      <c r="T318" s="3">
        <v>6958.3</v>
      </c>
      <c r="U318" s="3">
        <f t="shared" si="39"/>
        <v>-140.84320000000025</v>
      </c>
      <c r="V318" t="s">
        <v>29</v>
      </c>
      <c r="W318" t="s">
        <v>80</v>
      </c>
    </row>
    <row r="319" spans="1:23">
      <c r="A319" t="s">
        <v>378</v>
      </c>
      <c r="B319" s="2">
        <v>45362</v>
      </c>
      <c r="C319">
        <f t="shared" si="32"/>
        <v>2024</v>
      </c>
      <c r="D319" t="str">
        <f t="shared" si="33"/>
        <v>Mar</v>
      </c>
      <c r="E319" t="str">
        <f t="shared" si="34"/>
        <v>Q1</v>
      </c>
      <c r="F319" t="s">
        <v>24</v>
      </c>
      <c r="G319" t="s">
        <v>66</v>
      </c>
      <c r="H319" t="s">
        <v>26</v>
      </c>
      <c r="I319" t="s">
        <v>53</v>
      </c>
      <c r="J319" t="s">
        <v>130</v>
      </c>
      <c r="K319">
        <v>25</v>
      </c>
      <c r="L319" s="3">
        <v>2730.25</v>
      </c>
      <c r="M319" s="4">
        <v>0.05</v>
      </c>
      <c r="N319" s="3">
        <v>1037.51</v>
      </c>
      <c r="O319" s="3">
        <f t="shared" si="35"/>
        <v>64843.4375</v>
      </c>
      <c r="P319" s="3">
        <f t="shared" si="36"/>
        <v>25937.75</v>
      </c>
      <c r="Q319" s="3">
        <v>3432.08</v>
      </c>
      <c r="R319" s="3">
        <f t="shared" si="37"/>
        <v>35473.607499999998</v>
      </c>
      <c r="S319" s="5">
        <f t="shared" si="38"/>
        <v>0.54706549911083902</v>
      </c>
      <c r="T319" s="3">
        <v>63348.77</v>
      </c>
      <c r="U319" s="3">
        <f t="shared" si="39"/>
        <v>1494.6675000000032</v>
      </c>
      <c r="V319" t="s">
        <v>29</v>
      </c>
      <c r="W319" t="s">
        <v>30</v>
      </c>
    </row>
    <row r="320" spans="1:23">
      <c r="A320" t="s">
        <v>379</v>
      </c>
      <c r="B320" s="2">
        <v>45708</v>
      </c>
      <c r="C320">
        <f t="shared" si="32"/>
        <v>2025</v>
      </c>
      <c r="D320" t="str">
        <f t="shared" si="33"/>
        <v>Feb</v>
      </c>
      <c r="E320" t="str">
        <f t="shared" si="34"/>
        <v>Q1</v>
      </c>
      <c r="F320" t="s">
        <v>32</v>
      </c>
      <c r="G320" t="s">
        <v>49</v>
      </c>
      <c r="H320" t="s">
        <v>44</v>
      </c>
      <c r="I320" t="s">
        <v>53</v>
      </c>
      <c r="J320" t="s">
        <v>130</v>
      </c>
      <c r="K320">
        <v>28</v>
      </c>
      <c r="L320" s="3">
        <v>2699.33</v>
      </c>
      <c r="M320" s="4">
        <v>0.08</v>
      </c>
      <c r="N320" s="3">
        <v>967.09</v>
      </c>
      <c r="O320" s="3">
        <f t="shared" si="35"/>
        <v>69534.7408</v>
      </c>
      <c r="P320" s="3">
        <f t="shared" si="36"/>
        <v>27078.52</v>
      </c>
      <c r="Q320" s="3">
        <v>2585.7800000000002</v>
      </c>
      <c r="R320" s="3">
        <f t="shared" si="37"/>
        <v>39870.440799999997</v>
      </c>
      <c r="S320" s="5">
        <f t="shared" si="38"/>
        <v>0.57338878870171894</v>
      </c>
      <c r="T320" s="3">
        <v>74430.92</v>
      </c>
      <c r="U320" s="3">
        <f t="shared" si="39"/>
        <v>-4896.1791999999987</v>
      </c>
      <c r="V320" t="s">
        <v>36</v>
      </c>
      <c r="W320" t="s">
        <v>80</v>
      </c>
    </row>
    <row r="321" spans="1:23">
      <c r="A321" t="s">
        <v>380</v>
      </c>
      <c r="B321" s="2">
        <v>46281</v>
      </c>
      <c r="C321">
        <f t="shared" si="32"/>
        <v>2026</v>
      </c>
      <c r="D321" t="str">
        <f t="shared" si="33"/>
        <v>Sep</v>
      </c>
      <c r="E321" t="str">
        <f t="shared" si="34"/>
        <v>Q3</v>
      </c>
      <c r="F321" t="s">
        <v>51</v>
      </c>
      <c r="G321" t="s">
        <v>52</v>
      </c>
      <c r="H321" t="s">
        <v>44</v>
      </c>
      <c r="I321" t="s">
        <v>27</v>
      </c>
      <c r="J321" t="s">
        <v>35</v>
      </c>
      <c r="K321">
        <v>17</v>
      </c>
      <c r="L321" s="3">
        <v>1074.81</v>
      </c>
      <c r="M321" s="4">
        <v>0.1</v>
      </c>
      <c r="N321" s="3">
        <v>803.93</v>
      </c>
      <c r="O321" s="3">
        <f t="shared" si="35"/>
        <v>16444.593000000001</v>
      </c>
      <c r="P321" s="3">
        <f t="shared" si="36"/>
        <v>13666.81</v>
      </c>
      <c r="Q321" s="3">
        <v>1286.8</v>
      </c>
      <c r="R321" s="3">
        <f t="shared" si="37"/>
        <v>1490.9830000000013</v>
      </c>
      <c r="S321" s="5">
        <f t="shared" si="38"/>
        <v>9.0667066068464044E-2</v>
      </c>
      <c r="T321" s="3">
        <v>16373.43</v>
      </c>
      <c r="U321" s="3">
        <f t="shared" si="39"/>
        <v>71.163000000000466</v>
      </c>
      <c r="V321" t="s">
        <v>36</v>
      </c>
      <c r="W321" t="s">
        <v>30</v>
      </c>
    </row>
    <row r="322" spans="1:23">
      <c r="A322" t="s">
        <v>381</v>
      </c>
      <c r="B322" s="2">
        <v>45940</v>
      </c>
      <c r="C322">
        <f t="shared" ref="C322:C385" si="40">YEAR(B322)</f>
        <v>2025</v>
      </c>
      <c r="D322" t="str">
        <f t="shared" ref="D322:D385" si="41">TEXT(B322,"mmm")</f>
        <v>Oct</v>
      </c>
      <c r="E322" t="str">
        <f t="shared" ref="E322:E385" si="42">"Q"&amp;ROUNDUP(MONTH(B322)/3,0)</f>
        <v>Q4</v>
      </c>
      <c r="F322" t="s">
        <v>68</v>
      </c>
      <c r="G322" t="s">
        <v>25</v>
      </c>
      <c r="H322" t="s">
        <v>26</v>
      </c>
      <c r="I322" t="s">
        <v>63</v>
      </c>
      <c r="J322" t="s">
        <v>73</v>
      </c>
      <c r="K322">
        <v>8</v>
      </c>
      <c r="L322" s="3">
        <v>229.13</v>
      </c>
      <c r="M322" s="4">
        <v>0.1</v>
      </c>
      <c r="N322" s="3">
        <v>57.05</v>
      </c>
      <c r="O322" s="3">
        <f t="shared" ref="O322:O385" si="43">K322*L322*(1-M322)</f>
        <v>1649.7360000000001</v>
      </c>
      <c r="P322" s="3">
        <f t="shared" ref="P322:P385" si="44">K322*N322</f>
        <v>456.4</v>
      </c>
      <c r="Q322" s="3">
        <v>1471.87</v>
      </c>
      <c r="R322" s="3">
        <f t="shared" ref="R322:R385" si="45">O322-P322-Q322</f>
        <v>-278.53399999999965</v>
      </c>
      <c r="S322" s="5">
        <f t="shared" ref="S322:S385" si="46">IFERROR(R322/O322,0)</f>
        <v>-0.16883549852824914</v>
      </c>
      <c r="T322" s="3">
        <v>1609.72</v>
      </c>
      <c r="U322" s="3">
        <f t="shared" ref="U322:U385" si="47">O322-T322</f>
        <v>40.016000000000076</v>
      </c>
      <c r="V322" t="s">
        <v>36</v>
      </c>
      <c r="W322" t="s">
        <v>30</v>
      </c>
    </row>
    <row r="323" spans="1:23">
      <c r="A323" t="s">
        <v>382</v>
      </c>
      <c r="B323" s="2">
        <v>46245</v>
      </c>
      <c r="C323">
        <f t="shared" si="40"/>
        <v>2026</v>
      </c>
      <c r="D323" t="str">
        <f t="shared" si="41"/>
        <v>Aug</v>
      </c>
      <c r="E323" t="str">
        <f t="shared" si="42"/>
        <v>Q3</v>
      </c>
      <c r="F323" t="s">
        <v>68</v>
      </c>
      <c r="G323" t="s">
        <v>66</v>
      </c>
      <c r="H323" t="s">
        <v>34</v>
      </c>
      <c r="I323" t="s">
        <v>27</v>
      </c>
      <c r="J323" t="s">
        <v>35</v>
      </c>
      <c r="K323">
        <v>7</v>
      </c>
      <c r="L323" s="3">
        <v>568.80999999999995</v>
      </c>
      <c r="M323" s="4">
        <v>0.08</v>
      </c>
      <c r="N323" s="3">
        <v>391.49</v>
      </c>
      <c r="O323" s="3">
        <f t="shared" si="43"/>
        <v>3663.1363999999999</v>
      </c>
      <c r="P323" s="3">
        <f t="shared" si="44"/>
        <v>2740.4300000000003</v>
      </c>
      <c r="Q323" s="3">
        <v>934.72</v>
      </c>
      <c r="R323" s="3">
        <f t="shared" si="45"/>
        <v>-12.013600000000451</v>
      </c>
      <c r="S323" s="5">
        <f t="shared" si="46"/>
        <v>-3.2795939566979959E-3</v>
      </c>
      <c r="T323" s="3">
        <v>3990.83</v>
      </c>
      <c r="U323" s="3">
        <f t="shared" si="47"/>
        <v>-327.69360000000006</v>
      </c>
      <c r="V323" t="s">
        <v>61</v>
      </c>
      <c r="W323" t="s">
        <v>30</v>
      </c>
    </row>
    <row r="324" spans="1:23">
      <c r="A324" t="s">
        <v>383</v>
      </c>
      <c r="B324" s="2">
        <v>46146</v>
      </c>
      <c r="C324">
        <f t="shared" si="40"/>
        <v>2026</v>
      </c>
      <c r="D324" t="str">
        <f t="shared" si="41"/>
        <v>May</v>
      </c>
      <c r="E324" t="str">
        <f t="shared" si="42"/>
        <v>Q2</v>
      </c>
      <c r="F324" t="s">
        <v>68</v>
      </c>
      <c r="G324" t="s">
        <v>66</v>
      </c>
      <c r="H324" t="s">
        <v>34</v>
      </c>
      <c r="I324" t="s">
        <v>39</v>
      </c>
      <c r="J324" t="s">
        <v>45</v>
      </c>
      <c r="K324">
        <v>16</v>
      </c>
      <c r="L324" s="3">
        <v>1444.13</v>
      </c>
      <c r="M324" s="4">
        <v>0.1</v>
      </c>
      <c r="N324" s="3">
        <v>719.63</v>
      </c>
      <c r="O324" s="3">
        <f t="shared" si="43"/>
        <v>20795.472000000002</v>
      </c>
      <c r="P324" s="3">
        <f t="shared" si="44"/>
        <v>11514.08</v>
      </c>
      <c r="Q324" s="3">
        <v>1535.39</v>
      </c>
      <c r="R324" s="3">
        <f t="shared" si="45"/>
        <v>7746.0020000000013</v>
      </c>
      <c r="S324" s="5">
        <f t="shared" si="46"/>
        <v>0.37248502943333051</v>
      </c>
      <c r="T324" s="3">
        <v>18510.95</v>
      </c>
      <c r="U324" s="3">
        <f t="shared" si="47"/>
        <v>2284.5220000000008</v>
      </c>
      <c r="V324" t="s">
        <v>41</v>
      </c>
      <c r="W324" t="s">
        <v>46</v>
      </c>
    </row>
    <row r="325" spans="1:23">
      <c r="A325" t="s">
        <v>384</v>
      </c>
      <c r="B325" s="2">
        <v>45614</v>
      </c>
      <c r="C325">
        <f t="shared" si="40"/>
        <v>2024</v>
      </c>
      <c r="D325" t="str">
        <f t="shared" si="41"/>
        <v>Nov</v>
      </c>
      <c r="E325" t="str">
        <f t="shared" si="42"/>
        <v>Q4</v>
      </c>
      <c r="F325" t="s">
        <v>51</v>
      </c>
      <c r="G325" t="s">
        <v>52</v>
      </c>
      <c r="H325" t="s">
        <v>26</v>
      </c>
      <c r="I325" t="s">
        <v>63</v>
      </c>
      <c r="J325" t="s">
        <v>64</v>
      </c>
      <c r="K325">
        <v>40</v>
      </c>
      <c r="L325" s="3">
        <v>692.98</v>
      </c>
      <c r="M325" s="4">
        <v>0.05</v>
      </c>
      <c r="N325" s="3">
        <v>187.56</v>
      </c>
      <c r="O325" s="3">
        <f t="shared" si="43"/>
        <v>26333.239999999998</v>
      </c>
      <c r="P325" s="3">
        <f t="shared" si="44"/>
        <v>7502.4</v>
      </c>
      <c r="Q325" s="3">
        <v>1893.78</v>
      </c>
      <c r="R325" s="3">
        <f t="shared" si="45"/>
        <v>16937.059999999998</v>
      </c>
      <c r="S325" s="5">
        <f t="shared" si="46"/>
        <v>0.6431817733024876</v>
      </c>
      <c r="T325" s="3">
        <v>23515.47</v>
      </c>
      <c r="U325" s="3">
        <f t="shared" si="47"/>
        <v>2817.7699999999968</v>
      </c>
      <c r="V325" t="s">
        <v>41</v>
      </c>
      <c r="W325" t="s">
        <v>46</v>
      </c>
    </row>
    <row r="326" spans="1:23">
      <c r="A326" t="s">
        <v>385</v>
      </c>
      <c r="B326" s="2">
        <v>45845</v>
      </c>
      <c r="C326">
        <f t="shared" si="40"/>
        <v>2025</v>
      </c>
      <c r="D326" t="str">
        <f t="shared" si="41"/>
        <v>Jul</v>
      </c>
      <c r="E326" t="str">
        <f t="shared" si="42"/>
        <v>Q3</v>
      </c>
      <c r="F326" t="s">
        <v>24</v>
      </c>
      <c r="G326" t="s">
        <v>66</v>
      </c>
      <c r="H326" t="s">
        <v>44</v>
      </c>
      <c r="I326" t="s">
        <v>27</v>
      </c>
      <c r="J326" t="s">
        <v>35</v>
      </c>
      <c r="K326">
        <v>25</v>
      </c>
      <c r="L326" s="3">
        <v>1084.73</v>
      </c>
      <c r="M326" s="4">
        <v>0.08</v>
      </c>
      <c r="N326" s="3">
        <v>739.33</v>
      </c>
      <c r="O326" s="3">
        <f t="shared" si="43"/>
        <v>24948.79</v>
      </c>
      <c r="P326" s="3">
        <f t="shared" si="44"/>
        <v>18483.25</v>
      </c>
      <c r="Q326" s="3">
        <v>593.46</v>
      </c>
      <c r="R326" s="3">
        <f t="shared" si="45"/>
        <v>5872.0800000000008</v>
      </c>
      <c r="S326" s="5">
        <f t="shared" si="46"/>
        <v>0.23536532232625312</v>
      </c>
      <c r="T326" s="3">
        <v>25991.27</v>
      </c>
      <c r="U326" s="3">
        <f t="shared" si="47"/>
        <v>-1042.4799999999996</v>
      </c>
      <c r="V326" t="s">
        <v>41</v>
      </c>
      <c r="W326" t="s">
        <v>46</v>
      </c>
    </row>
    <row r="327" spans="1:23">
      <c r="A327" t="s">
        <v>386</v>
      </c>
      <c r="B327" s="2">
        <v>45625</v>
      </c>
      <c r="C327">
        <f t="shared" si="40"/>
        <v>2024</v>
      </c>
      <c r="D327" t="str">
        <f t="shared" si="41"/>
        <v>Nov</v>
      </c>
      <c r="E327" t="str">
        <f t="shared" si="42"/>
        <v>Q4</v>
      </c>
      <c r="F327" t="s">
        <v>38</v>
      </c>
      <c r="G327" t="s">
        <v>66</v>
      </c>
      <c r="H327" t="s">
        <v>34</v>
      </c>
      <c r="I327" t="s">
        <v>53</v>
      </c>
      <c r="J327" t="s">
        <v>54</v>
      </c>
      <c r="K327">
        <v>11</v>
      </c>
      <c r="L327" s="3">
        <v>1819.64</v>
      </c>
      <c r="M327" s="4">
        <v>0.05</v>
      </c>
      <c r="N327" s="3">
        <v>582.20000000000005</v>
      </c>
      <c r="O327" s="3">
        <f t="shared" si="43"/>
        <v>19015.238000000001</v>
      </c>
      <c r="P327" s="3">
        <f t="shared" si="44"/>
        <v>6404.2000000000007</v>
      </c>
      <c r="Q327" s="3">
        <v>1511.06</v>
      </c>
      <c r="R327" s="3">
        <f t="shared" si="45"/>
        <v>11099.978000000001</v>
      </c>
      <c r="S327" s="5">
        <f t="shared" si="46"/>
        <v>0.58374120797225892</v>
      </c>
      <c r="T327" s="3">
        <v>19931.22</v>
      </c>
      <c r="U327" s="3">
        <f t="shared" si="47"/>
        <v>-915.98199999999997</v>
      </c>
      <c r="V327" t="s">
        <v>36</v>
      </c>
      <c r="W327" t="s">
        <v>46</v>
      </c>
    </row>
    <row r="328" spans="1:23">
      <c r="A328" t="s">
        <v>387</v>
      </c>
      <c r="B328" s="2">
        <v>45702</v>
      </c>
      <c r="C328">
        <f t="shared" si="40"/>
        <v>2025</v>
      </c>
      <c r="D328" t="str">
        <f t="shared" si="41"/>
        <v>Feb</v>
      </c>
      <c r="E328" t="str">
        <f t="shared" si="42"/>
        <v>Q1</v>
      </c>
      <c r="F328" t="s">
        <v>38</v>
      </c>
      <c r="G328" t="s">
        <v>66</v>
      </c>
      <c r="H328" t="s">
        <v>34</v>
      </c>
      <c r="I328" t="s">
        <v>27</v>
      </c>
      <c r="J328" t="s">
        <v>28</v>
      </c>
      <c r="K328">
        <v>9</v>
      </c>
      <c r="L328" s="3">
        <v>282.83999999999997</v>
      </c>
      <c r="M328" s="4">
        <v>0.12</v>
      </c>
      <c r="N328" s="3">
        <v>169.27</v>
      </c>
      <c r="O328" s="3">
        <f t="shared" si="43"/>
        <v>2240.0927999999999</v>
      </c>
      <c r="P328" s="3">
        <f t="shared" si="44"/>
        <v>1523.43</v>
      </c>
      <c r="Q328" s="3">
        <v>1012.23</v>
      </c>
      <c r="R328" s="3">
        <f t="shared" si="45"/>
        <v>-295.56720000000018</v>
      </c>
      <c r="S328" s="5">
        <f t="shared" si="46"/>
        <v>-0.13194417659839816</v>
      </c>
      <c r="T328" s="3">
        <v>2076.69</v>
      </c>
      <c r="U328" s="3">
        <f t="shared" si="47"/>
        <v>163.40279999999984</v>
      </c>
      <c r="V328" t="s">
        <v>61</v>
      </c>
      <c r="W328" t="s">
        <v>46</v>
      </c>
    </row>
    <row r="329" spans="1:23">
      <c r="A329" t="s">
        <v>388</v>
      </c>
      <c r="B329" s="2">
        <v>45301</v>
      </c>
      <c r="C329">
        <f t="shared" si="40"/>
        <v>2024</v>
      </c>
      <c r="D329" t="str">
        <f t="shared" si="41"/>
        <v>Jan</v>
      </c>
      <c r="E329" t="str">
        <f t="shared" si="42"/>
        <v>Q1</v>
      </c>
      <c r="F329" t="s">
        <v>68</v>
      </c>
      <c r="G329" t="s">
        <v>66</v>
      </c>
      <c r="H329" t="s">
        <v>44</v>
      </c>
      <c r="I329" t="s">
        <v>53</v>
      </c>
      <c r="J329" t="s">
        <v>130</v>
      </c>
      <c r="K329">
        <v>20</v>
      </c>
      <c r="L329" s="3">
        <v>1470.06</v>
      </c>
      <c r="M329" s="4">
        <v>0.12</v>
      </c>
      <c r="N329" s="3">
        <v>500.5</v>
      </c>
      <c r="O329" s="3">
        <f t="shared" si="43"/>
        <v>25873.055999999997</v>
      </c>
      <c r="P329" s="3">
        <f t="shared" si="44"/>
        <v>10010</v>
      </c>
      <c r="Q329" s="3">
        <v>1685.1</v>
      </c>
      <c r="R329" s="3">
        <f t="shared" si="45"/>
        <v>14177.955999999996</v>
      </c>
      <c r="S329" s="5">
        <f t="shared" si="46"/>
        <v>0.54798149859065737</v>
      </c>
      <c r="T329" s="3">
        <v>23782.57</v>
      </c>
      <c r="U329" s="3">
        <f t="shared" si="47"/>
        <v>2090.4859999999971</v>
      </c>
      <c r="V329" t="s">
        <v>61</v>
      </c>
      <c r="W329" t="s">
        <v>80</v>
      </c>
    </row>
    <row r="330" spans="1:23">
      <c r="A330" t="s">
        <v>389</v>
      </c>
      <c r="B330" s="2">
        <v>45779</v>
      </c>
      <c r="C330">
        <f t="shared" si="40"/>
        <v>2025</v>
      </c>
      <c r="D330" t="str">
        <f t="shared" si="41"/>
        <v>May</v>
      </c>
      <c r="E330" t="str">
        <f t="shared" si="42"/>
        <v>Q2</v>
      </c>
      <c r="F330" t="s">
        <v>24</v>
      </c>
      <c r="G330" t="s">
        <v>66</v>
      </c>
      <c r="H330" t="s">
        <v>26</v>
      </c>
      <c r="I330" t="s">
        <v>53</v>
      </c>
      <c r="J330" t="s">
        <v>130</v>
      </c>
      <c r="K330">
        <v>43</v>
      </c>
      <c r="L330" s="3">
        <v>1584.58</v>
      </c>
      <c r="M330" s="4">
        <v>0.15</v>
      </c>
      <c r="N330" s="3">
        <v>567.71</v>
      </c>
      <c r="O330" s="3">
        <f t="shared" si="43"/>
        <v>57916.398999999998</v>
      </c>
      <c r="P330" s="3">
        <f t="shared" si="44"/>
        <v>24411.530000000002</v>
      </c>
      <c r="Q330" s="3">
        <v>2163.84</v>
      </c>
      <c r="R330" s="3">
        <f t="shared" si="45"/>
        <v>31341.028999999991</v>
      </c>
      <c r="S330" s="5">
        <f t="shared" si="46"/>
        <v>0.54114256999990606</v>
      </c>
      <c r="T330" s="3">
        <v>52651.62</v>
      </c>
      <c r="U330" s="3">
        <f t="shared" si="47"/>
        <v>5264.778999999995</v>
      </c>
      <c r="V330" t="s">
        <v>61</v>
      </c>
      <c r="W330" t="s">
        <v>46</v>
      </c>
    </row>
    <row r="331" spans="1:23">
      <c r="A331" t="s">
        <v>390</v>
      </c>
      <c r="B331" s="2">
        <v>45957</v>
      </c>
      <c r="C331">
        <f t="shared" si="40"/>
        <v>2025</v>
      </c>
      <c r="D331" t="str">
        <f t="shared" si="41"/>
        <v>Oct</v>
      </c>
      <c r="E331" t="str">
        <f t="shared" si="42"/>
        <v>Q4</v>
      </c>
      <c r="F331" t="s">
        <v>32</v>
      </c>
      <c r="G331" t="s">
        <v>49</v>
      </c>
      <c r="H331" t="s">
        <v>60</v>
      </c>
      <c r="I331" t="s">
        <v>53</v>
      </c>
      <c r="J331" t="s">
        <v>130</v>
      </c>
      <c r="K331">
        <v>77</v>
      </c>
      <c r="L331" s="3">
        <v>1517.67</v>
      </c>
      <c r="M331" s="4">
        <v>0.08</v>
      </c>
      <c r="N331" s="3">
        <v>575.91999999999996</v>
      </c>
      <c r="O331" s="3">
        <f t="shared" si="43"/>
        <v>107511.74280000002</v>
      </c>
      <c r="P331" s="3">
        <f t="shared" si="44"/>
        <v>44345.84</v>
      </c>
      <c r="Q331" s="3">
        <v>5048.33</v>
      </c>
      <c r="R331" s="3">
        <f t="shared" si="45"/>
        <v>58117.572800000024</v>
      </c>
      <c r="S331" s="5">
        <f t="shared" si="46"/>
        <v>0.54056953488433279</v>
      </c>
      <c r="T331" s="3">
        <v>104443.04</v>
      </c>
      <c r="U331" s="3">
        <f t="shared" si="47"/>
        <v>3068.7028000000282</v>
      </c>
      <c r="V331" t="s">
        <v>36</v>
      </c>
      <c r="W331" t="s">
        <v>46</v>
      </c>
    </row>
    <row r="332" spans="1:23">
      <c r="A332" t="s">
        <v>391</v>
      </c>
      <c r="B332" s="2">
        <v>46271</v>
      </c>
      <c r="C332">
        <f t="shared" si="40"/>
        <v>2026</v>
      </c>
      <c r="D332" t="str">
        <f t="shared" si="41"/>
        <v>Sep</v>
      </c>
      <c r="E332" t="str">
        <f t="shared" si="42"/>
        <v>Q3</v>
      </c>
      <c r="F332" t="s">
        <v>68</v>
      </c>
      <c r="G332" t="s">
        <v>25</v>
      </c>
      <c r="H332" t="s">
        <v>44</v>
      </c>
      <c r="I332" t="s">
        <v>53</v>
      </c>
      <c r="J332" t="s">
        <v>130</v>
      </c>
      <c r="K332">
        <v>21</v>
      </c>
      <c r="L332" s="3">
        <v>2099.42</v>
      </c>
      <c r="M332" s="4">
        <v>0.08</v>
      </c>
      <c r="N332" s="3">
        <v>832.35</v>
      </c>
      <c r="O332" s="3">
        <f t="shared" si="43"/>
        <v>40560.794399999999</v>
      </c>
      <c r="P332" s="3">
        <f t="shared" si="44"/>
        <v>17479.350000000002</v>
      </c>
      <c r="Q332" s="3">
        <v>1644.34</v>
      </c>
      <c r="R332" s="3">
        <f t="shared" si="45"/>
        <v>21437.104399999997</v>
      </c>
      <c r="S332" s="5">
        <f t="shared" si="46"/>
        <v>0.5285178635455916</v>
      </c>
      <c r="T332" s="3">
        <v>39038.550000000003</v>
      </c>
      <c r="U332" s="3">
        <f t="shared" si="47"/>
        <v>1522.2443999999959</v>
      </c>
      <c r="V332" t="s">
        <v>36</v>
      </c>
      <c r="W332" t="s">
        <v>46</v>
      </c>
    </row>
    <row r="333" spans="1:23">
      <c r="A333" t="s">
        <v>392</v>
      </c>
      <c r="B333" s="2">
        <v>45590</v>
      </c>
      <c r="C333">
        <f t="shared" si="40"/>
        <v>2024</v>
      </c>
      <c r="D333" t="str">
        <f t="shared" si="41"/>
        <v>Oct</v>
      </c>
      <c r="E333" t="str">
        <f t="shared" si="42"/>
        <v>Q4</v>
      </c>
      <c r="F333" t="s">
        <v>38</v>
      </c>
      <c r="G333" t="s">
        <v>66</v>
      </c>
      <c r="H333" t="s">
        <v>34</v>
      </c>
      <c r="I333" t="s">
        <v>63</v>
      </c>
      <c r="J333" t="s">
        <v>73</v>
      </c>
      <c r="K333">
        <v>17</v>
      </c>
      <c r="L333" s="3">
        <v>286.97000000000003</v>
      </c>
      <c r="M333" s="4">
        <v>0.2</v>
      </c>
      <c r="N333" s="3">
        <v>71</v>
      </c>
      <c r="O333" s="3">
        <f t="shared" si="43"/>
        <v>3902.7920000000008</v>
      </c>
      <c r="P333" s="3">
        <f t="shared" si="44"/>
        <v>1207</v>
      </c>
      <c r="Q333" s="3">
        <v>733.95</v>
      </c>
      <c r="R333" s="3">
        <f t="shared" si="45"/>
        <v>1961.8420000000008</v>
      </c>
      <c r="S333" s="5">
        <f t="shared" si="46"/>
        <v>0.50267654540646811</v>
      </c>
      <c r="T333" s="3">
        <v>3456.1</v>
      </c>
      <c r="U333" s="3">
        <f t="shared" si="47"/>
        <v>446.69200000000092</v>
      </c>
      <c r="V333" t="s">
        <v>61</v>
      </c>
      <c r="W333" t="s">
        <v>80</v>
      </c>
    </row>
    <row r="334" spans="1:23">
      <c r="A334" t="s">
        <v>393</v>
      </c>
      <c r="B334" s="2">
        <v>46255</v>
      </c>
      <c r="C334">
        <f t="shared" si="40"/>
        <v>2026</v>
      </c>
      <c r="D334" t="str">
        <f t="shared" si="41"/>
        <v>Aug</v>
      </c>
      <c r="E334" t="str">
        <f t="shared" si="42"/>
        <v>Q3</v>
      </c>
      <c r="F334" t="s">
        <v>24</v>
      </c>
      <c r="G334" t="s">
        <v>25</v>
      </c>
      <c r="H334" t="s">
        <v>34</v>
      </c>
      <c r="I334" t="s">
        <v>39</v>
      </c>
      <c r="J334" t="s">
        <v>45</v>
      </c>
      <c r="K334">
        <v>16</v>
      </c>
      <c r="L334" s="3">
        <v>844.65</v>
      </c>
      <c r="M334" s="4">
        <v>0.08</v>
      </c>
      <c r="N334" s="3">
        <v>384.78</v>
      </c>
      <c r="O334" s="3">
        <f t="shared" si="43"/>
        <v>12433.248</v>
      </c>
      <c r="P334" s="3">
        <f t="shared" si="44"/>
        <v>6156.48</v>
      </c>
      <c r="Q334" s="3">
        <v>1359.87</v>
      </c>
      <c r="R334" s="3">
        <f t="shared" si="45"/>
        <v>4916.8980000000001</v>
      </c>
      <c r="S334" s="5">
        <f t="shared" si="46"/>
        <v>0.39546367932176696</v>
      </c>
      <c r="T334" s="3">
        <v>13223.99</v>
      </c>
      <c r="U334" s="3">
        <f t="shared" si="47"/>
        <v>-790.74200000000019</v>
      </c>
      <c r="V334" t="s">
        <v>29</v>
      </c>
      <c r="W334" t="s">
        <v>30</v>
      </c>
    </row>
    <row r="335" spans="1:23">
      <c r="A335" t="s">
        <v>394</v>
      </c>
      <c r="B335" s="2">
        <v>45924</v>
      </c>
      <c r="C335">
        <f t="shared" si="40"/>
        <v>2025</v>
      </c>
      <c r="D335" t="str">
        <f t="shared" si="41"/>
        <v>Sep</v>
      </c>
      <c r="E335" t="str">
        <f t="shared" si="42"/>
        <v>Q3</v>
      </c>
      <c r="F335" t="s">
        <v>68</v>
      </c>
      <c r="G335" t="s">
        <v>25</v>
      </c>
      <c r="H335" t="s">
        <v>44</v>
      </c>
      <c r="I335" t="s">
        <v>63</v>
      </c>
      <c r="J335" t="s">
        <v>73</v>
      </c>
      <c r="K335">
        <v>26</v>
      </c>
      <c r="L335" s="3">
        <v>157.34</v>
      </c>
      <c r="M335" s="4">
        <v>0.05</v>
      </c>
      <c r="N335" s="3">
        <v>40.93</v>
      </c>
      <c r="O335" s="3">
        <f t="shared" si="43"/>
        <v>3886.2979999999998</v>
      </c>
      <c r="P335" s="3">
        <f t="shared" si="44"/>
        <v>1064.18</v>
      </c>
      <c r="Q335" s="3">
        <v>875.69</v>
      </c>
      <c r="R335" s="3">
        <f t="shared" si="45"/>
        <v>1946.4279999999994</v>
      </c>
      <c r="S335" s="5">
        <f t="shared" si="46"/>
        <v>0.50084373354796763</v>
      </c>
      <c r="T335" s="3">
        <v>4202.04</v>
      </c>
      <c r="U335" s="3">
        <f t="shared" si="47"/>
        <v>-315.74200000000019</v>
      </c>
      <c r="V335" t="s">
        <v>29</v>
      </c>
      <c r="W335" t="s">
        <v>30</v>
      </c>
    </row>
    <row r="336" spans="1:23">
      <c r="A336" t="s">
        <v>395</v>
      </c>
      <c r="B336" s="2">
        <v>45657</v>
      </c>
      <c r="C336">
        <f t="shared" si="40"/>
        <v>2024</v>
      </c>
      <c r="D336" t="str">
        <f t="shared" si="41"/>
        <v>Dec</v>
      </c>
      <c r="E336" t="str">
        <f t="shared" si="42"/>
        <v>Q4</v>
      </c>
      <c r="F336" t="s">
        <v>38</v>
      </c>
      <c r="G336" t="s">
        <v>66</v>
      </c>
      <c r="H336" t="s">
        <v>44</v>
      </c>
      <c r="I336" t="s">
        <v>53</v>
      </c>
      <c r="J336" t="s">
        <v>130</v>
      </c>
      <c r="K336">
        <v>25</v>
      </c>
      <c r="L336" s="3">
        <v>1156.72</v>
      </c>
      <c r="M336" s="4">
        <v>0.08</v>
      </c>
      <c r="N336" s="3">
        <v>420.96</v>
      </c>
      <c r="O336" s="3">
        <f t="shared" si="43"/>
        <v>26604.560000000001</v>
      </c>
      <c r="P336" s="3">
        <f t="shared" si="44"/>
        <v>10524</v>
      </c>
      <c r="Q336" s="3">
        <v>2418.83</v>
      </c>
      <c r="R336" s="3">
        <f t="shared" si="45"/>
        <v>13661.730000000001</v>
      </c>
      <c r="S336" s="5">
        <f t="shared" si="46"/>
        <v>0.51351084175043682</v>
      </c>
      <c r="T336" s="3">
        <v>28193.88</v>
      </c>
      <c r="U336" s="3">
        <f t="shared" si="47"/>
        <v>-1589.3199999999997</v>
      </c>
      <c r="V336" t="s">
        <v>41</v>
      </c>
      <c r="W336" t="s">
        <v>46</v>
      </c>
    </row>
    <row r="337" spans="1:23">
      <c r="A337" t="s">
        <v>396</v>
      </c>
      <c r="B337" s="2">
        <v>45946</v>
      </c>
      <c r="C337">
        <f t="shared" si="40"/>
        <v>2025</v>
      </c>
      <c r="D337" t="str">
        <f t="shared" si="41"/>
        <v>Oct</v>
      </c>
      <c r="E337" t="str">
        <f t="shared" si="42"/>
        <v>Q4</v>
      </c>
      <c r="F337" t="s">
        <v>32</v>
      </c>
      <c r="G337" t="s">
        <v>43</v>
      </c>
      <c r="H337" t="s">
        <v>60</v>
      </c>
      <c r="I337" t="s">
        <v>63</v>
      </c>
      <c r="J337" t="s">
        <v>64</v>
      </c>
      <c r="K337">
        <v>68</v>
      </c>
      <c r="L337" s="3">
        <v>612.12</v>
      </c>
      <c r="M337" s="4">
        <v>0.05</v>
      </c>
      <c r="N337" s="3">
        <v>173.83</v>
      </c>
      <c r="O337" s="3">
        <f t="shared" si="43"/>
        <v>39542.952000000005</v>
      </c>
      <c r="P337" s="3">
        <f t="shared" si="44"/>
        <v>11820.44</v>
      </c>
      <c r="Q337" s="3">
        <v>1374.85</v>
      </c>
      <c r="R337" s="3">
        <f t="shared" si="45"/>
        <v>26347.662000000004</v>
      </c>
      <c r="S337" s="5">
        <f t="shared" si="46"/>
        <v>0.66630488285244871</v>
      </c>
      <c r="T337" s="3">
        <v>34897.980000000003</v>
      </c>
      <c r="U337" s="3">
        <f t="shared" si="47"/>
        <v>4644.9720000000016</v>
      </c>
      <c r="V337" t="s">
        <v>61</v>
      </c>
      <c r="W337" t="s">
        <v>46</v>
      </c>
    </row>
    <row r="338" spans="1:23">
      <c r="A338" t="s">
        <v>397</v>
      </c>
      <c r="B338" s="2">
        <v>45772</v>
      </c>
      <c r="C338">
        <f t="shared" si="40"/>
        <v>2025</v>
      </c>
      <c r="D338" t="str">
        <f t="shared" si="41"/>
        <v>Apr</v>
      </c>
      <c r="E338" t="str">
        <f t="shared" si="42"/>
        <v>Q2</v>
      </c>
      <c r="F338" t="s">
        <v>32</v>
      </c>
      <c r="G338" t="s">
        <v>49</v>
      </c>
      <c r="H338" t="s">
        <v>26</v>
      </c>
      <c r="I338" t="s">
        <v>63</v>
      </c>
      <c r="J338" t="s">
        <v>73</v>
      </c>
      <c r="K338">
        <v>57</v>
      </c>
      <c r="L338" s="3">
        <v>174.9</v>
      </c>
      <c r="M338" s="4">
        <v>0.08</v>
      </c>
      <c r="N338" s="3">
        <v>43.7</v>
      </c>
      <c r="O338" s="3">
        <f t="shared" si="43"/>
        <v>9171.7560000000012</v>
      </c>
      <c r="P338" s="3">
        <f t="shared" si="44"/>
        <v>2490.9</v>
      </c>
      <c r="Q338" s="3">
        <v>1390.11</v>
      </c>
      <c r="R338" s="3">
        <f t="shared" si="45"/>
        <v>5290.7460000000019</v>
      </c>
      <c r="S338" s="5">
        <f t="shared" si="46"/>
        <v>0.5768520226661068</v>
      </c>
      <c r="T338" s="3">
        <v>8087.03</v>
      </c>
      <c r="U338" s="3">
        <f t="shared" si="47"/>
        <v>1084.7260000000015</v>
      </c>
      <c r="V338" t="s">
        <v>36</v>
      </c>
      <c r="W338" t="s">
        <v>30</v>
      </c>
    </row>
    <row r="339" spans="1:23">
      <c r="A339" t="s">
        <v>398</v>
      </c>
      <c r="B339" s="2">
        <v>46195</v>
      </c>
      <c r="C339">
        <f t="shared" si="40"/>
        <v>2026</v>
      </c>
      <c r="D339" t="str">
        <f t="shared" si="41"/>
        <v>Jun</v>
      </c>
      <c r="E339" t="str">
        <f t="shared" si="42"/>
        <v>Q2</v>
      </c>
      <c r="F339" t="s">
        <v>32</v>
      </c>
      <c r="G339" t="s">
        <v>43</v>
      </c>
      <c r="H339" t="s">
        <v>44</v>
      </c>
      <c r="I339" t="s">
        <v>27</v>
      </c>
      <c r="J339" t="s">
        <v>35</v>
      </c>
      <c r="K339">
        <v>10</v>
      </c>
      <c r="L339" s="3">
        <v>988.48</v>
      </c>
      <c r="M339" s="4">
        <v>0.05</v>
      </c>
      <c r="N339" s="3">
        <v>699.19</v>
      </c>
      <c r="O339" s="3">
        <f t="shared" si="43"/>
        <v>9390.56</v>
      </c>
      <c r="P339" s="3">
        <f t="shared" si="44"/>
        <v>6991.9000000000005</v>
      </c>
      <c r="Q339" s="3">
        <v>781.21</v>
      </c>
      <c r="R339" s="3">
        <f t="shared" si="45"/>
        <v>1617.4499999999989</v>
      </c>
      <c r="S339" s="5">
        <f t="shared" si="46"/>
        <v>0.17224212400538402</v>
      </c>
      <c r="T339" s="3">
        <v>9986.76</v>
      </c>
      <c r="U339" s="3">
        <f t="shared" si="47"/>
        <v>-596.20000000000073</v>
      </c>
      <c r="V339" t="s">
        <v>36</v>
      </c>
      <c r="W339" t="s">
        <v>46</v>
      </c>
    </row>
    <row r="340" spans="1:23">
      <c r="A340" t="s">
        <v>399</v>
      </c>
      <c r="B340" s="2">
        <v>46052</v>
      </c>
      <c r="C340">
        <f t="shared" si="40"/>
        <v>2026</v>
      </c>
      <c r="D340" t="str">
        <f t="shared" si="41"/>
        <v>Jan</v>
      </c>
      <c r="E340" t="str">
        <f t="shared" si="42"/>
        <v>Q1</v>
      </c>
      <c r="F340" t="s">
        <v>32</v>
      </c>
      <c r="G340" t="s">
        <v>43</v>
      </c>
      <c r="H340" t="s">
        <v>44</v>
      </c>
      <c r="I340" t="s">
        <v>39</v>
      </c>
      <c r="J340" t="s">
        <v>45</v>
      </c>
      <c r="K340">
        <v>6</v>
      </c>
      <c r="L340" s="3">
        <v>895.64</v>
      </c>
      <c r="M340" s="4">
        <v>0.1</v>
      </c>
      <c r="N340" s="3">
        <v>438.71</v>
      </c>
      <c r="O340" s="3">
        <f t="shared" si="43"/>
        <v>4836.4560000000001</v>
      </c>
      <c r="P340" s="3">
        <f t="shared" si="44"/>
        <v>2632.2599999999998</v>
      </c>
      <c r="Q340" s="3">
        <v>1530.31</v>
      </c>
      <c r="R340" s="3">
        <f t="shared" si="45"/>
        <v>673.88600000000042</v>
      </c>
      <c r="S340" s="5">
        <f t="shared" si="46"/>
        <v>0.13933466984916237</v>
      </c>
      <c r="T340" s="3">
        <v>4978.9399999999996</v>
      </c>
      <c r="U340" s="3">
        <f t="shared" si="47"/>
        <v>-142.48399999999947</v>
      </c>
      <c r="V340" t="s">
        <v>61</v>
      </c>
      <c r="W340" t="s">
        <v>46</v>
      </c>
    </row>
    <row r="341" spans="1:23">
      <c r="A341" t="s">
        <v>400</v>
      </c>
      <c r="B341" s="2">
        <v>45447</v>
      </c>
      <c r="C341">
        <f t="shared" si="40"/>
        <v>2024</v>
      </c>
      <c r="D341" t="str">
        <f t="shared" si="41"/>
        <v>Jun</v>
      </c>
      <c r="E341" t="str">
        <f t="shared" si="42"/>
        <v>Q2</v>
      </c>
      <c r="F341" t="s">
        <v>24</v>
      </c>
      <c r="G341" t="s">
        <v>25</v>
      </c>
      <c r="H341" t="s">
        <v>34</v>
      </c>
      <c r="I341" t="s">
        <v>39</v>
      </c>
      <c r="J341" t="s">
        <v>40</v>
      </c>
      <c r="K341">
        <v>15</v>
      </c>
      <c r="L341" s="3">
        <v>688.44</v>
      </c>
      <c r="M341" s="4">
        <v>0.1</v>
      </c>
      <c r="N341" s="3">
        <v>279.87</v>
      </c>
      <c r="O341" s="3">
        <f t="shared" si="43"/>
        <v>9293.94</v>
      </c>
      <c r="P341" s="3">
        <f t="shared" si="44"/>
        <v>4198.05</v>
      </c>
      <c r="Q341" s="3">
        <v>1060.58</v>
      </c>
      <c r="R341" s="3">
        <f t="shared" si="45"/>
        <v>4035.3100000000004</v>
      </c>
      <c r="S341" s="5">
        <f t="shared" si="46"/>
        <v>0.4341872230722385</v>
      </c>
      <c r="T341" s="3">
        <v>9279.6200000000008</v>
      </c>
      <c r="U341" s="3">
        <f t="shared" si="47"/>
        <v>14.319999999999709</v>
      </c>
      <c r="V341" t="s">
        <v>36</v>
      </c>
      <c r="W341" t="s">
        <v>46</v>
      </c>
    </row>
    <row r="342" spans="1:23">
      <c r="A342" t="s">
        <v>401</v>
      </c>
      <c r="B342" s="2">
        <v>46096</v>
      </c>
      <c r="C342">
        <f t="shared" si="40"/>
        <v>2026</v>
      </c>
      <c r="D342" t="str">
        <f t="shared" si="41"/>
        <v>Mar</v>
      </c>
      <c r="E342" t="str">
        <f t="shared" si="42"/>
        <v>Q1</v>
      </c>
      <c r="F342" t="s">
        <v>51</v>
      </c>
      <c r="G342" t="s">
        <v>72</v>
      </c>
      <c r="H342" t="s">
        <v>44</v>
      </c>
      <c r="I342" t="s">
        <v>39</v>
      </c>
      <c r="J342" t="s">
        <v>40</v>
      </c>
      <c r="K342">
        <v>27</v>
      </c>
      <c r="L342" s="3">
        <v>556.16</v>
      </c>
      <c r="M342" s="4">
        <v>0.2</v>
      </c>
      <c r="N342" s="3">
        <v>232.2</v>
      </c>
      <c r="O342" s="3">
        <f t="shared" si="43"/>
        <v>12013.056</v>
      </c>
      <c r="P342" s="3">
        <f t="shared" si="44"/>
        <v>6269.4</v>
      </c>
      <c r="Q342" s="3">
        <v>2305.23</v>
      </c>
      <c r="R342" s="3">
        <f t="shared" si="45"/>
        <v>3438.4260000000008</v>
      </c>
      <c r="S342" s="5">
        <f t="shared" si="46"/>
        <v>0.28622408819204709</v>
      </c>
      <c r="T342" s="3">
        <v>10777.3</v>
      </c>
      <c r="U342" s="3">
        <f t="shared" si="47"/>
        <v>1235.7560000000012</v>
      </c>
      <c r="V342" t="s">
        <v>41</v>
      </c>
      <c r="W342" t="s">
        <v>30</v>
      </c>
    </row>
    <row r="343" spans="1:23">
      <c r="A343" t="s">
        <v>402</v>
      </c>
      <c r="B343" s="2">
        <v>46209</v>
      </c>
      <c r="C343">
        <f t="shared" si="40"/>
        <v>2026</v>
      </c>
      <c r="D343" t="str">
        <f t="shared" si="41"/>
        <v>Jul</v>
      </c>
      <c r="E343" t="str">
        <f t="shared" si="42"/>
        <v>Q3</v>
      </c>
      <c r="F343" t="s">
        <v>38</v>
      </c>
      <c r="G343" t="s">
        <v>66</v>
      </c>
      <c r="H343" t="s">
        <v>26</v>
      </c>
      <c r="I343" t="s">
        <v>39</v>
      </c>
      <c r="J343" t="s">
        <v>57</v>
      </c>
      <c r="K343">
        <v>57</v>
      </c>
      <c r="L343" s="3">
        <v>449.38</v>
      </c>
      <c r="M343" s="4">
        <v>0.2</v>
      </c>
      <c r="N343" s="3">
        <v>219.62</v>
      </c>
      <c r="O343" s="3">
        <f t="shared" si="43"/>
        <v>20491.728000000003</v>
      </c>
      <c r="P343" s="3">
        <f t="shared" si="44"/>
        <v>12518.34</v>
      </c>
      <c r="Q343" s="3">
        <v>3754.55</v>
      </c>
      <c r="R343" s="3">
        <f t="shared" si="45"/>
        <v>4218.8380000000025</v>
      </c>
      <c r="S343" s="5">
        <f t="shared" si="46"/>
        <v>0.20588005072095442</v>
      </c>
      <c r="T343" s="3">
        <v>19012.29</v>
      </c>
      <c r="U343" s="3">
        <f t="shared" si="47"/>
        <v>1479.4380000000019</v>
      </c>
      <c r="V343" t="s">
        <v>29</v>
      </c>
      <c r="W343" t="s">
        <v>46</v>
      </c>
    </row>
    <row r="344" spans="1:23">
      <c r="A344" t="s">
        <v>403</v>
      </c>
      <c r="B344" s="2">
        <v>45505</v>
      </c>
      <c r="C344">
        <f t="shared" si="40"/>
        <v>2024</v>
      </c>
      <c r="D344" t="str">
        <f t="shared" si="41"/>
        <v>Aug</v>
      </c>
      <c r="E344" t="str">
        <f t="shared" si="42"/>
        <v>Q3</v>
      </c>
      <c r="F344" t="s">
        <v>51</v>
      </c>
      <c r="G344" t="s">
        <v>72</v>
      </c>
      <c r="H344" t="s">
        <v>26</v>
      </c>
      <c r="I344" t="s">
        <v>53</v>
      </c>
      <c r="J344" t="s">
        <v>130</v>
      </c>
      <c r="K344">
        <v>54</v>
      </c>
      <c r="L344" s="3">
        <v>1201.3599999999999</v>
      </c>
      <c r="M344" s="4">
        <v>0</v>
      </c>
      <c r="N344" s="3">
        <v>455.19</v>
      </c>
      <c r="O344" s="3">
        <f t="shared" si="43"/>
        <v>64873.439999999995</v>
      </c>
      <c r="P344" s="3">
        <f t="shared" si="44"/>
        <v>24580.26</v>
      </c>
      <c r="Q344" s="3">
        <v>3625.02</v>
      </c>
      <c r="R344" s="3">
        <f t="shared" si="45"/>
        <v>36668.159999999996</v>
      </c>
      <c r="S344" s="5">
        <f t="shared" si="46"/>
        <v>0.56522607711260575</v>
      </c>
      <c r="T344" s="3">
        <v>61032.61</v>
      </c>
      <c r="U344" s="3">
        <f t="shared" si="47"/>
        <v>3840.8299999999945</v>
      </c>
      <c r="V344" t="s">
        <v>36</v>
      </c>
      <c r="W344" t="s">
        <v>30</v>
      </c>
    </row>
    <row r="345" spans="1:23">
      <c r="A345" t="s">
        <v>404</v>
      </c>
      <c r="B345" s="2">
        <v>46200</v>
      </c>
      <c r="C345">
        <f t="shared" si="40"/>
        <v>2026</v>
      </c>
      <c r="D345" t="str">
        <f t="shared" si="41"/>
        <v>Jun</v>
      </c>
      <c r="E345" t="str">
        <f t="shared" si="42"/>
        <v>Q2</v>
      </c>
      <c r="F345" t="s">
        <v>24</v>
      </c>
      <c r="G345" t="s">
        <v>25</v>
      </c>
      <c r="H345" t="s">
        <v>60</v>
      </c>
      <c r="I345" t="s">
        <v>27</v>
      </c>
      <c r="J345" t="s">
        <v>35</v>
      </c>
      <c r="K345">
        <v>33</v>
      </c>
      <c r="L345" s="3">
        <v>660.93</v>
      </c>
      <c r="M345" s="4">
        <v>0.12</v>
      </c>
      <c r="N345" s="3">
        <v>476.7</v>
      </c>
      <c r="O345" s="3">
        <f t="shared" si="43"/>
        <v>19193.407199999998</v>
      </c>
      <c r="P345" s="3">
        <f t="shared" si="44"/>
        <v>15731.1</v>
      </c>
      <c r="Q345" s="3">
        <v>1386.08</v>
      </c>
      <c r="R345" s="3">
        <f t="shared" si="45"/>
        <v>2076.2271999999975</v>
      </c>
      <c r="S345" s="5">
        <f t="shared" si="46"/>
        <v>0.1081739775728823</v>
      </c>
      <c r="T345" s="3">
        <v>18009.97</v>
      </c>
      <c r="U345" s="3">
        <f t="shared" si="47"/>
        <v>1183.4371999999967</v>
      </c>
      <c r="V345" t="s">
        <v>29</v>
      </c>
      <c r="W345" t="s">
        <v>46</v>
      </c>
    </row>
    <row r="346" spans="1:23">
      <c r="A346" t="s">
        <v>405</v>
      </c>
      <c r="B346" s="2">
        <v>45999</v>
      </c>
      <c r="C346">
        <f t="shared" si="40"/>
        <v>2025</v>
      </c>
      <c r="D346" t="str">
        <f t="shared" si="41"/>
        <v>Dec</v>
      </c>
      <c r="E346" t="str">
        <f t="shared" si="42"/>
        <v>Q4</v>
      </c>
      <c r="F346" t="s">
        <v>51</v>
      </c>
      <c r="G346" t="s">
        <v>52</v>
      </c>
      <c r="H346" t="s">
        <v>44</v>
      </c>
      <c r="I346" t="s">
        <v>53</v>
      </c>
      <c r="J346" t="s">
        <v>54</v>
      </c>
      <c r="K346">
        <v>18</v>
      </c>
      <c r="L346" s="3">
        <v>1772.06</v>
      </c>
      <c r="M346" s="4">
        <v>0</v>
      </c>
      <c r="N346" s="3">
        <v>589.51</v>
      </c>
      <c r="O346" s="3">
        <f t="shared" si="43"/>
        <v>31897.079999999998</v>
      </c>
      <c r="P346" s="3">
        <f t="shared" si="44"/>
        <v>10611.18</v>
      </c>
      <c r="Q346" s="3">
        <v>3392.1</v>
      </c>
      <c r="R346" s="3">
        <f t="shared" si="45"/>
        <v>17893.8</v>
      </c>
      <c r="S346" s="5">
        <f t="shared" si="46"/>
        <v>0.5609855196776633</v>
      </c>
      <c r="T346" s="3">
        <v>35701.56</v>
      </c>
      <c r="U346" s="3">
        <f t="shared" si="47"/>
        <v>-3804.4799999999996</v>
      </c>
      <c r="V346" t="s">
        <v>29</v>
      </c>
      <c r="W346" t="s">
        <v>30</v>
      </c>
    </row>
    <row r="347" spans="1:23">
      <c r="A347" t="s">
        <v>406</v>
      </c>
      <c r="B347" s="2">
        <v>45952</v>
      </c>
      <c r="C347">
        <f t="shared" si="40"/>
        <v>2025</v>
      </c>
      <c r="D347" t="str">
        <f t="shared" si="41"/>
        <v>Oct</v>
      </c>
      <c r="E347" t="str">
        <f t="shared" si="42"/>
        <v>Q4</v>
      </c>
      <c r="F347" t="s">
        <v>68</v>
      </c>
      <c r="G347" t="s">
        <v>25</v>
      </c>
      <c r="H347" t="s">
        <v>34</v>
      </c>
      <c r="I347" t="s">
        <v>27</v>
      </c>
      <c r="J347" t="s">
        <v>35</v>
      </c>
      <c r="K347">
        <v>12</v>
      </c>
      <c r="L347" s="3">
        <v>1088.0899999999999</v>
      </c>
      <c r="M347" s="4">
        <v>0.12</v>
      </c>
      <c r="N347" s="3">
        <v>752.82</v>
      </c>
      <c r="O347" s="3">
        <f t="shared" si="43"/>
        <v>11490.230399999999</v>
      </c>
      <c r="P347" s="3">
        <f t="shared" si="44"/>
        <v>9033.84</v>
      </c>
      <c r="Q347" s="3">
        <v>586.86</v>
      </c>
      <c r="R347" s="3">
        <f t="shared" si="45"/>
        <v>1869.5303999999983</v>
      </c>
      <c r="S347" s="5">
        <f t="shared" si="46"/>
        <v>0.16270608464039141</v>
      </c>
      <c r="T347" s="3">
        <v>12012.12</v>
      </c>
      <c r="U347" s="3">
        <f t="shared" si="47"/>
        <v>-521.88960000000225</v>
      </c>
      <c r="V347" t="s">
        <v>36</v>
      </c>
      <c r="W347" t="s">
        <v>80</v>
      </c>
    </row>
    <row r="348" spans="1:23">
      <c r="A348" t="s">
        <v>407</v>
      </c>
      <c r="B348" s="2">
        <v>45548</v>
      </c>
      <c r="C348">
        <f t="shared" si="40"/>
        <v>2024</v>
      </c>
      <c r="D348" t="str">
        <f t="shared" si="41"/>
        <v>Sep</v>
      </c>
      <c r="E348" t="str">
        <f t="shared" si="42"/>
        <v>Q3</v>
      </c>
      <c r="F348" t="s">
        <v>24</v>
      </c>
      <c r="G348" t="s">
        <v>66</v>
      </c>
      <c r="H348" t="s">
        <v>26</v>
      </c>
      <c r="I348" t="s">
        <v>53</v>
      </c>
      <c r="J348" t="s">
        <v>130</v>
      </c>
      <c r="K348">
        <v>19</v>
      </c>
      <c r="L348" s="3">
        <v>1260.57</v>
      </c>
      <c r="M348" s="4">
        <v>0.08</v>
      </c>
      <c r="N348" s="3">
        <v>444.2</v>
      </c>
      <c r="O348" s="3">
        <f t="shared" si="43"/>
        <v>22034.763599999998</v>
      </c>
      <c r="P348" s="3">
        <f t="shared" si="44"/>
        <v>8439.7999999999993</v>
      </c>
      <c r="Q348" s="3">
        <v>3471.84</v>
      </c>
      <c r="R348" s="3">
        <f t="shared" si="45"/>
        <v>10123.123599999999</v>
      </c>
      <c r="S348" s="5">
        <f t="shared" si="46"/>
        <v>0.45941602931469616</v>
      </c>
      <c r="T348" s="3">
        <v>23979.09</v>
      </c>
      <c r="U348" s="3">
        <f t="shared" si="47"/>
        <v>-1944.3264000000017</v>
      </c>
      <c r="V348" t="s">
        <v>61</v>
      </c>
      <c r="W348" t="s">
        <v>30</v>
      </c>
    </row>
    <row r="349" spans="1:23">
      <c r="A349" t="s">
        <v>408</v>
      </c>
      <c r="B349" s="2">
        <v>45450</v>
      </c>
      <c r="C349">
        <f t="shared" si="40"/>
        <v>2024</v>
      </c>
      <c r="D349" t="str">
        <f t="shared" si="41"/>
        <v>Jun</v>
      </c>
      <c r="E349" t="str">
        <f t="shared" si="42"/>
        <v>Q2</v>
      </c>
      <c r="F349" t="s">
        <v>51</v>
      </c>
      <c r="G349" t="s">
        <v>72</v>
      </c>
      <c r="H349" t="s">
        <v>26</v>
      </c>
      <c r="I349" t="s">
        <v>53</v>
      </c>
      <c r="J349" t="s">
        <v>130</v>
      </c>
      <c r="K349">
        <v>48</v>
      </c>
      <c r="L349" s="3">
        <v>901.37</v>
      </c>
      <c r="M349" s="4">
        <v>0.08</v>
      </c>
      <c r="N349" s="3">
        <v>333.59</v>
      </c>
      <c r="O349" s="3">
        <f t="shared" si="43"/>
        <v>39804.499200000006</v>
      </c>
      <c r="P349" s="3">
        <f t="shared" si="44"/>
        <v>16012.32</v>
      </c>
      <c r="Q349" s="3">
        <v>4680.63</v>
      </c>
      <c r="R349" s="3">
        <f t="shared" si="45"/>
        <v>19111.549200000005</v>
      </c>
      <c r="S349" s="5">
        <f t="shared" si="46"/>
        <v>0.48013540137693789</v>
      </c>
      <c r="T349" s="3">
        <v>40948.33</v>
      </c>
      <c r="U349" s="3">
        <f t="shared" si="47"/>
        <v>-1143.8307999999961</v>
      </c>
      <c r="V349" t="s">
        <v>36</v>
      </c>
      <c r="W349" t="s">
        <v>80</v>
      </c>
    </row>
    <row r="350" spans="1:23">
      <c r="A350" t="s">
        <v>409</v>
      </c>
      <c r="B350" s="2">
        <v>45536</v>
      </c>
      <c r="C350">
        <f t="shared" si="40"/>
        <v>2024</v>
      </c>
      <c r="D350" t="str">
        <f t="shared" si="41"/>
        <v>Sep</v>
      </c>
      <c r="E350" t="str">
        <f t="shared" si="42"/>
        <v>Q3</v>
      </c>
      <c r="F350" t="s">
        <v>38</v>
      </c>
      <c r="G350" t="s">
        <v>25</v>
      </c>
      <c r="H350" t="s">
        <v>44</v>
      </c>
      <c r="I350" t="s">
        <v>63</v>
      </c>
      <c r="J350" t="s">
        <v>64</v>
      </c>
      <c r="K350">
        <v>18</v>
      </c>
      <c r="L350" s="3">
        <v>485.83</v>
      </c>
      <c r="M350" s="4">
        <v>0.12</v>
      </c>
      <c r="N350" s="3">
        <v>130.38999999999999</v>
      </c>
      <c r="O350" s="3">
        <f t="shared" si="43"/>
        <v>7695.5472000000009</v>
      </c>
      <c r="P350" s="3">
        <f t="shared" si="44"/>
        <v>2347.0199999999995</v>
      </c>
      <c r="Q350" s="3">
        <v>1031.49</v>
      </c>
      <c r="R350" s="3">
        <f t="shared" si="45"/>
        <v>4317.0372000000016</v>
      </c>
      <c r="S350" s="5">
        <f t="shared" si="46"/>
        <v>0.56097858772148146</v>
      </c>
      <c r="T350" s="3">
        <v>7528.96</v>
      </c>
      <c r="U350" s="3">
        <f t="shared" si="47"/>
        <v>166.58720000000085</v>
      </c>
      <c r="V350" t="s">
        <v>36</v>
      </c>
      <c r="W350" t="s">
        <v>30</v>
      </c>
    </row>
    <row r="351" spans="1:23">
      <c r="A351" t="s">
        <v>410</v>
      </c>
      <c r="B351" s="2">
        <v>45827</v>
      </c>
      <c r="C351">
        <f t="shared" si="40"/>
        <v>2025</v>
      </c>
      <c r="D351" t="str">
        <f t="shared" si="41"/>
        <v>Jun</v>
      </c>
      <c r="E351" t="str">
        <f t="shared" si="42"/>
        <v>Q2</v>
      </c>
      <c r="F351" t="s">
        <v>24</v>
      </c>
      <c r="G351" t="s">
        <v>25</v>
      </c>
      <c r="H351" t="s">
        <v>26</v>
      </c>
      <c r="I351" t="s">
        <v>27</v>
      </c>
      <c r="J351" t="s">
        <v>28</v>
      </c>
      <c r="K351">
        <v>20</v>
      </c>
      <c r="L351" s="3">
        <v>294.7</v>
      </c>
      <c r="M351" s="4">
        <v>0</v>
      </c>
      <c r="N351" s="3">
        <v>168.72</v>
      </c>
      <c r="O351" s="3">
        <f t="shared" si="43"/>
        <v>5894</v>
      </c>
      <c r="P351" s="3">
        <f t="shared" si="44"/>
        <v>3374.4</v>
      </c>
      <c r="Q351" s="3">
        <v>870.35</v>
      </c>
      <c r="R351" s="3">
        <f t="shared" si="45"/>
        <v>1649.25</v>
      </c>
      <c r="S351" s="5">
        <f t="shared" si="46"/>
        <v>0.27981845945028844</v>
      </c>
      <c r="T351" s="3">
        <v>6094.52</v>
      </c>
      <c r="U351" s="3">
        <f t="shared" si="47"/>
        <v>-200.52000000000044</v>
      </c>
      <c r="V351" t="s">
        <v>41</v>
      </c>
      <c r="W351" t="s">
        <v>80</v>
      </c>
    </row>
    <row r="352" spans="1:23">
      <c r="A352" t="s">
        <v>411</v>
      </c>
      <c r="B352" s="2">
        <v>45830</v>
      </c>
      <c r="C352">
        <f t="shared" si="40"/>
        <v>2025</v>
      </c>
      <c r="D352" t="str">
        <f t="shared" si="41"/>
        <v>Jun</v>
      </c>
      <c r="E352" t="str">
        <f t="shared" si="42"/>
        <v>Q2</v>
      </c>
      <c r="F352" t="s">
        <v>32</v>
      </c>
      <c r="G352" t="s">
        <v>33</v>
      </c>
      <c r="H352" t="s">
        <v>44</v>
      </c>
      <c r="I352" t="s">
        <v>39</v>
      </c>
      <c r="J352" t="s">
        <v>40</v>
      </c>
      <c r="K352">
        <v>25</v>
      </c>
      <c r="L352" s="3">
        <v>654.51</v>
      </c>
      <c r="M352" s="4">
        <v>0</v>
      </c>
      <c r="N352" s="3">
        <v>296.31</v>
      </c>
      <c r="O352" s="3">
        <f t="shared" si="43"/>
        <v>16362.75</v>
      </c>
      <c r="P352" s="3">
        <f t="shared" si="44"/>
        <v>7407.75</v>
      </c>
      <c r="Q352" s="3">
        <v>1432.75</v>
      </c>
      <c r="R352" s="3">
        <f t="shared" si="45"/>
        <v>7522.25</v>
      </c>
      <c r="S352" s="5">
        <f t="shared" si="46"/>
        <v>0.45971795694489009</v>
      </c>
      <c r="T352" s="3">
        <v>16329</v>
      </c>
      <c r="U352" s="3">
        <f t="shared" si="47"/>
        <v>33.75</v>
      </c>
      <c r="V352" t="s">
        <v>29</v>
      </c>
      <c r="W352" t="s">
        <v>46</v>
      </c>
    </row>
    <row r="353" spans="1:23">
      <c r="A353" t="s">
        <v>412</v>
      </c>
      <c r="B353" s="2">
        <v>45946</v>
      </c>
      <c r="C353">
        <f t="shared" si="40"/>
        <v>2025</v>
      </c>
      <c r="D353" t="str">
        <f t="shared" si="41"/>
        <v>Oct</v>
      </c>
      <c r="E353" t="str">
        <f t="shared" si="42"/>
        <v>Q4</v>
      </c>
      <c r="F353" t="s">
        <v>24</v>
      </c>
      <c r="G353" t="s">
        <v>66</v>
      </c>
      <c r="H353" t="s">
        <v>44</v>
      </c>
      <c r="I353" t="s">
        <v>63</v>
      </c>
      <c r="J353" t="s">
        <v>73</v>
      </c>
      <c r="K353">
        <v>4</v>
      </c>
      <c r="L353" s="3">
        <v>298.56</v>
      </c>
      <c r="M353" s="4">
        <v>0.12</v>
      </c>
      <c r="N353" s="3">
        <v>74.36</v>
      </c>
      <c r="O353" s="3">
        <f t="shared" si="43"/>
        <v>1050.9312</v>
      </c>
      <c r="P353" s="3">
        <f t="shared" si="44"/>
        <v>297.44</v>
      </c>
      <c r="Q353" s="3">
        <v>782.71</v>
      </c>
      <c r="R353" s="3">
        <f t="shared" si="45"/>
        <v>-29.218800000000101</v>
      </c>
      <c r="S353" s="5">
        <f t="shared" si="46"/>
        <v>-2.7802771484946018E-2</v>
      </c>
      <c r="T353" s="3">
        <v>942.57</v>
      </c>
      <c r="U353" s="3">
        <f t="shared" si="47"/>
        <v>108.36119999999994</v>
      </c>
      <c r="V353" t="s">
        <v>36</v>
      </c>
      <c r="W353" t="s">
        <v>30</v>
      </c>
    </row>
    <row r="354" spans="1:23">
      <c r="A354" t="s">
        <v>413</v>
      </c>
      <c r="B354" s="2">
        <v>45513</v>
      </c>
      <c r="C354">
        <f t="shared" si="40"/>
        <v>2024</v>
      </c>
      <c r="D354" t="str">
        <f t="shared" si="41"/>
        <v>Aug</v>
      </c>
      <c r="E354" t="str">
        <f t="shared" si="42"/>
        <v>Q3</v>
      </c>
      <c r="F354" t="s">
        <v>32</v>
      </c>
      <c r="G354" t="s">
        <v>49</v>
      </c>
      <c r="H354" t="s">
        <v>34</v>
      </c>
      <c r="I354" t="s">
        <v>27</v>
      </c>
      <c r="J354" t="s">
        <v>35</v>
      </c>
      <c r="K354">
        <v>17</v>
      </c>
      <c r="L354" s="3">
        <v>573.15</v>
      </c>
      <c r="M354" s="4">
        <v>0.1</v>
      </c>
      <c r="N354" s="3">
        <v>393.02</v>
      </c>
      <c r="O354" s="3">
        <f t="shared" si="43"/>
        <v>8769.1949999999997</v>
      </c>
      <c r="P354" s="3">
        <f t="shared" si="44"/>
        <v>6681.34</v>
      </c>
      <c r="Q354" s="3">
        <v>1070.71</v>
      </c>
      <c r="R354" s="3">
        <f t="shared" si="45"/>
        <v>1017.1449999999995</v>
      </c>
      <c r="S354" s="5">
        <f t="shared" si="46"/>
        <v>0.11599069241817517</v>
      </c>
      <c r="T354" s="3">
        <v>8892.15</v>
      </c>
      <c r="U354" s="3">
        <f t="shared" si="47"/>
        <v>-122.95499999999993</v>
      </c>
      <c r="V354" t="s">
        <v>41</v>
      </c>
      <c r="W354" t="s">
        <v>80</v>
      </c>
    </row>
    <row r="355" spans="1:23">
      <c r="A355" t="s">
        <v>414</v>
      </c>
      <c r="B355" s="2">
        <v>46076</v>
      </c>
      <c r="C355">
        <f t="shared" si="40"/>
        <v>2026</v>
      </c>
      <c r="D355" t="str">
        <f t="shared" si="41"/>
        <v>Feb</v>
      </c>
      <c r="E355" t="str">
        <f t="shared" si="42"/>
        <v>Q1</v>
      </c>
      <c r="F355" t="s">
        <v>32</v>
      </c>
      <c r="G355" t="s">
        <v>43</v>
      </c>
      <c r="H355" t="s">
        <v>26</v>
      </c>
      <c r="I355" t="s">
        <v>63</v>
      </c>
      <c r="J355" t="s">
        <v>64</v>
      </c>
      <c r="K355">
        <v>19</v>
      </c>
      <c r="L355" s="3">
        <v>325.06</v>
      </c>
      <c r="M355" s="4">
        <v>0.08</v>
      </c>
      <c r="N355" s="3">
        <v>95.62</v>
      </c>
      <c r="O355" s="3">
        <f t="shared" si="43"/>
        <v>5682.0488000000005</v>
      </c>
      <c r="P355" s="3">
        <f t="shared" si="44"/>
        <v>1816.7800000000002</v>
      </c>
      <c r="Q355" s="3">
        <v>2011.68</v>
      </c>
      <c r="R355" s="3">
        <f t="shared" si="45"/>
        <v>1853.5888000000002</v>
      </c>
      <c r="S355" s="5">
        <f t="shared" si="46"/>
        <v>0.32621838798709368</v>
      </c>
      <c r="T355" s="3">
        <v>5728.28</v>
      </c>
      <c r="U355" s="3">
        <f t="shared" si="47"/>
        <v>-46.231199999999262</v>
      </c>
      <c r="V355" t="s">
        <v>41</v>
      </c>
      <c r="W355" t="s">
        <v>77</v>
      </c>
    </row>
    <row r="356" spans="1:23">
      <c r="A356" t="s">
        <v>415</v>
      </c>
      <c r="B356" s="2">
        <v>46216</v>
      </c>
      <c r="C356">
        <f t="shared" si="40"/>
        <v>2026</v>
      </c>
      <c r="D356" t="str">
        <f t="shared" si="41"/>
        <v>Jul</v>
      </c>
      <c r="E356" t="str">
        <f t="shared" si="42"/>
        <v>Q3</v>
      </c>
      <c r="F356" t="s">
        <v>38</v>
      </c>
      <c r="G356" t="s">
        <v>66</v>
      </c>
      <c r="H356" t="s">
        <v>26</v>
      </c>
      <c r="I356" t="s">
        <v>63</v>
      </c>
      <c r="J356" t="s">
        <v>73</v>
      </c>
      <c r="K356">
        <v>28</v>
      </c>
      <c r="L356" s="3">
        <v>306.54000000000002</v>
      </c>
      <c r="M356" s="4">
        <v>0.1</v>
      </c>
      <c r="N356" s="3">
        <v>81.08</v>
      </c>
      <c r="O356" s="3">
        <f t="shared" si="43"/>
        <v>7724.8080000000009</v>
      </c>
      <c r="P356" s="3">
        <f t="shared" si="44"/>
        <v>2270.2399999999998</v>
      </c>
      <c r="Q356" s="3">
        <v>1364.91</v>
      </c>
      <c r="R356" s="3">
        <f t="shared" si="45"/>
        <v>4089.6580000000013</v>
      </c>
      <c r="S356" s="5">
        <f t="shared" si="46"/>
        <v>0.52941872471134566</v>
      </c>
      <c r="T356" s="3">
        <v>8217.42</v>
      </c>
      <c r="U356" s="3">
        <f t="shared" si="47"/>
        <v>-492.61199999999917</v>
      </c>
      <c r="V356" t="s">
        <v>36</v>
      </c>
      <c r="W356" t="s">
        <v>46</v>
      </c>
    </row>
    <row r="357" spans="1:23">
      <c r="A357" t="s">
        <v>416</v>
      </c>
      <c r="B357" s="2">
        <v>45755</v>
      </c>
      <c r="C357">
        <f t="shared" si="40"/>
        <v>2025</v>
      </c>
      <c r="D357" t="str">
        <f t="shared" si="41"/>
        <v>Apr</v>
      </c>
      <c r="E357" t="str">
        <f t="shared" si="42"/>
        <v>Q2</v>
      </c>
      <c r="F357" t="s">
        <v>51</v>
      </c>
      <c r="G357" t="s">
        <v>72</v>
      </c>
      <c r="H357" t="s">
        <v>34</v>
      </c>
      <c r="I357" t="s">
        <v>39</v>
      </c>
      <c r="J357" t="s">
        <v>40</v>
      </c>
      <c r="K357">
        <v>17</v>
      </c>
      <c r="L357" s="3">
        <v>917.03</v>
      </c>
      <c r="M357" s="4">
        <v>0.03</v>
      </c>
      <c r="N357" s="3">
        <v>413.27</v>
      </c>
      <c r="O357" s="3">
        <f t="shared" si="43"/>
        <v>15121.824699999999</v>
      </c>
      <c r="P357" s="3">
        <f t="shared" si="44"/>
        <v>7025.59</v>
      </c>
      <c r="Q357" s="3">
        <v>885.48</v>
      </c>
      <c r="R357" s="3">
        <f t="shared" si="45"/>
        <v>7210.7546999999995</v>
      </c>
      <c r="S357" s="5">
        <f t="shared" si="46"/>
        <v>0.47684421973229196</v>
      </c>
      <c r="T357" s="3">
        <v>16879.810000000001</v>
      </c>
      <c r="U357" s="3">
        <f t="shared" si="47"/>
        <v>-1757.9853000000021</v>
      </c>
      <c r="V357" t="s">
        <v>61</v>
      </c>
      <c r="W357" t="s">
        <v>77</v>
      </c>
    </row>
    <row r="358" spans="1:23">
      <c r="A358" t="s">
        <v>417</v>
      </c>
      <c r="B358" s="2">
        <v>45314</v>
      </c>
      <c r="C358">
        <f t="shared" si="40"/>
        <v>2024</v>
      </c>
      <c r="D358" t="str">
        <f t="shared" si="41"/>
        <v>Jan</v>
      </c>
      <c r="E358" t="str">
        <f t="shared" si="42"/>
        <v>Q1</v>
      </c>
      <c r="F358" t="s">
        <v>38</v>
      </c>
      <c r="G358" t="s">
        <v>25</v>
      </c>
      <c r="H358" t="s">
        <v>34</v>
      </c>
      <c r="I358" t="s">
        <v>63</v>
      </c>
      <c r="J358" t="s">
        <v>73</v>
      </c>
      <c r="K358">
        <v>9</v>
      </c>
      <c r="L358" s="3">
        <v>139.03</v>
      </c>
      <c r="M358" s="4">
        <v>0.05</v>
      </c>
      <c r="N358" s="3">
        <v>35.1</v>
      </c>
      <c r="O358" s="3">
        <f t="shared" si="43"/>
        <v>1188.7065</v>
      </c>
      <c r="P358" s="3">
        <f t="shared" si="44"/>
        <v>315.90000000000003</v>
      </c>
      <c r="Q358" s="3">
        <v>773.73</v>
      </c>
      <c r="R358" s="3">
        <f t="shared" si="45"/>
        <v>99.076499999999896</v>
      </c>
      <c r="S358" s="5">
        <f t="shared" si="46"/>
        <v>8.3348160374322758E-2</v>
      </c>
      <c r="T358" s="3">
        <v>1277.45</v>
      </c>
      <c r="U358" s="3">
        <f t="shared" si="47"/>
        <v>-88.74350000000004</v>
      </c>
      <c r="V358" t="s">
        <v>29</v>
      </c>
      <c r="W358" t="s">
        <v>46</v>
      </c>
    </row>
    <row r="359" spans="1:23">
      <c r="A359" t="s">
        <v>418</v>
      </c>
      <c r="B359" s="2">
        <v>45874</v>
      </c>
      <c r="C359">
        <f t="shared" si="40"/>
        <v>2025</v>
      </c>
      <c r="D359" t="str">
        <f t="shared" si="41"/>
        <v>Aug</v>
      </c>
      <c r="E359" t="str">
        <f t="shared" si="42"/>
        <v>Q3</v>
      </c>
      <c r="F359" t="s">
        <v>68</v>
      </c>
      <c r="G359" t="s">
        <v>25</v>
      </c>
      <c r="H359" t="s">
        <v>26</v>
      </c>
      <c r="I359" t="s">
        <v>63</v>
      </c>
      <c r="J359" t="s">
        <v>64</v>
      </c>
      <c r="K359">
        <v>52</v>
      </c>
      <c r="L359" s="3">
        <v>469.72</v>
      </c>
      <c r="M359" s="4">
        <v>0.1</v>
      </c>
      <c r="N359" s="3">
        <v>139.97999999999999</v>
      </c>
      <c r="O359" s="3">
        <f t="shared" si="43"/>
        <v>21982.896000000004</v>
      </c>
      <c r="P359" s="3">
        <f t="shared" si="44"/>
        <v>7278.9599999999991</v>
      </c>
      <c r="Q359" s="3">
        <v>1192.04</v>
      </c>
      <c r="R359" s="3">
        <f t="shared" si="45"/>
        <v>13511.896000000004</v>
      </c>
      <c r="S359" s="5">
        <f t="shared" si="46"/>
        <v>0.61465495719945185</v>
      </c>
      <c r="T359" s="3">
        <v>22733.42</v>
      </c>
      <c r="U359" s="3">
        <f t="shared" si="47"/>
        <v>-750.52399999999398</v>
      </c>
      <c r="V359" t="s">
        <v>29</v>
      </c>
      <c r="W359" t="s">
        <v>80</v>
      </c>
    </row>
    <row r="360" spans="1:23">
      <c r="A360" t="s">
        <v>419</v>
      </c>
      <c r="B360" s="2">
        <v>45882</v>
      </c>
      <c r="C360">
        <f t="shared" si="40"/>
        <v>2025</v>
      </c>
      <c r="D360" t="str">
        <f t="shared" si="41"/>
        <v>Aug</v>
      </c>
      <c r="E360" t="str">
        <f t="shared" si="42"/>
        <v>Q3</v>
      </c>
      <c r="F360" t="s">
        <v>51</v>
      </c>
      <c r="G360" t="s">
        <v>88</v>
      </c>
      <c r="H360" t="s">
        <v>26</v>
      </c>
      <c r="I360" t="s">
        <v>53</v>
      </c>
      <c r="J360" t="s">
        <v>130</v>
      </c>
      <c r="K360">
        <v>35</v>
      </c>
      <c r="L360" s="3">
        <v>2571.61</v>
      </c>
      <c r="M360" s="4">
        <v>0.08</v>
      </c>
      <c r="N360" s="3">
        <v>990.81</v>
      </c>
      <c r="O360" s="3">
        <f t="shared" si="43"/>
        <v>82805.842000000004</v>
      </c>
      <c r="P360" s="3">
        <f t="shared" si="44"/>
        <v>34678.35</v>
      </c>
      <c r="Q360" s="3">
        <v>4642.3</v>
      </c>
      <c r="R360" s="3">
        <f t="shared" si="45"/>
        <v>43485.192000000003</v>
      </c>
      <c r="S360" s="5">
        <f t="shared" si="46"/>
        <v>0.52514642626301655</v>
      </c>
      <c r="T360" s="3">
        <v>77374.789999999994</v>
      </c>
      <c r="U360" s="3">
        <f t="shared" si="47"/>
        <v>5431.0520000000106</v>
      </c>
      <c r="V360" t="s">
        <v>29</v>
      </c>
      <c r="W360" t="s">
        <v>80</v>
      </c>
    </row>
    <row r="361" spans="1:23">
      <c r="A361" t="s">
        <v>420</v>
      </c>
      <c r="B361" s="2">
        <v>45939</v>
      </c>
      <c r="C361">
        <f t="shared" si="40"/>
        <v>2025</v>
      </c>
      <c r="D361" t="str">
        <f t="shared" si="41"/>
        <v>Oct</v>
      </c>
      <c r="E361" t="str">
        <f t="shared" si="42"/>
        <v>Q4</v>
      </c>
      <c r="F361" t="s">
        <v>51</v>
      </c>
      <c r="G361" t="s">
        <v>88</v>
      </c>
      <c r="H361" t="s">
        <v>34</v>
      </c>
      <c r="I361" t="s">
        <v>39</v>
      </c>
      <c r="J361" t="s">
        <v>40</v>
      </c>
      <c r="K361">
        <v>5</v>
      </c>
      <c r="L361" s="3">
        <v>877.95</v>
      </c>
      <c r="M361" s="4">
        <v>0.05</v>
      </c>
      <c r="N361" s="3">
        <v>386.93</v>
      </c>
      <c r="O361" s="3">
        <f t="shared" si="43"/>
        <v>4170.2624999999998</v>
      </c>
      <c r="P361" s="3">
        <f t="shared" si="44"/>
        <v>1934.65</v>
      </c>
      <c r="Q361" s="3">
        <v>1063.6300000000001</v>
      </c>
      <c r="R361" s="3">
        <f t="shared" si="45"/>
        <v>1171.9824999999996</v>
      </c>
      <c r="S361" s="5">
        <f t="shared" si="46"/>
        <v>0.28103326828946612</v>
      </c>
      <c r="T361" s="3">
        <v>4344.05</v>
      </c>
      <c r="U361" s="3">
        <f t="shared" si="47"/>
        <v>-173.78750000000036</v>
      </c>
      <c r="V361" t="s">
        <v>41</v>
      </c>
      <c r="W361" t="s">
        <v>77</v>
      </c>
    </row>
    <row r="362" spans="1:23">
      <c r="A362" t="s">
        <v>421</v>
      </c>
      <c r="B362" s="2">
        <v>46062</v>
      </c>
      <c r="C362">
        <f t="shared" si="40"/>
        <v>2026</v>
      </c>
      <c r="D362" t="str">
        <f t="shared" si="41"/>
        <v>Feb</v>
      </c>
      <c r="E362" t="str">
        <f t="shared" si="42"/>
        <v>Q1</v>
      </c>
      <c r="F362" t="s">
        <v>32</v>
      </c>
      <c r="G362" t="s">
        <v>33</v>
      </c>
      <c r="H362" t="s">
        <v>44</v>
      </c>
      <c r="I362" t="s">
        <v>27</v>
      </c>
      <c r="J362" t="s">
        <v>35</v>
      </c>
      <c r="K362">
        <v>15</v>
      </c>
      <c r="L362" s="3">
        <v>638.36</v>
      </c>
      <c r="M362" s="4">
        <v>0.03</v>
      </c>
      <c r="N362" s="3">
        <v>446.83</v>
      </c>
      <c r="O362" s="3">
        <f t="shared" si="43"/>
        <v>9288.137999999999</v>
      </c>
      <c r="P362" s="3">
        <f t="shared" si="44"/>
        <v>6702.45</v>
      </c>
      <c r="Q362" s="3">
        <v>973.14</v>
      </c>
      <c r="R362" s="3">
        <f t="shared" si="45"/>
        <v>1612.5479999999993</v>
      </c>
      <c r="S362" s="5">
        <f t="shared" si="46"/>
        <v>0.17361369953805592</v>
      </c>
      <c r="T362" s="3">
        <v>9834.98</v>
      </c>
      <c r="U362" s="3">
        <f t="shared" si="47"/>
        <v>-546.84200000000055</v>
      </c>
      <c r="V362" t="s">
        <v>41</v>
      </c>
      <c r="W362" t="s">
        <v>30</v>
      </c>
    </row>
    <row r="363" spans="1:23">
      <c r="A363" t="s">
        <v>422</v>
      </c>
      <c r="B363" s="2">
        <v>45700</v>
      </c>
      <c r="C363">
        <f t="shared" si="40"/>
        <v>2025</v>
      </c>
      <c r="D363" t="str">
        <f t="shared" si="41"/>
        <v>Feb</v>
      </c>
      <c r="E363" t="str">
        <f t="shared" si="42"/>
        <v>Q1</v>
      </c>
      <c r="F363" t="s">
        <v>32</v>
      </c>
      <c r="G363" t="s">
        <v>43</v>
      </c>
      <c r="H363" t="s">
        <v>26</v>
      </c>
      <c r="I363" t="s">
        <v>27</v>
      </c>
      <c r="J363" t="s">
        <v>28</v>
      </c>
      <c r="K363">
        <v>20</v>
      </c>
      <c r="L363" s="3">
        <v>216.18</v>
      </c>
      <c r="M363" s="4">
        <v>0.08</v>
      </c>
      <c r="N363" s="3">
        <v>130.87</v>
      </c>
      <c r="O363" s="3">
        <f t="shared" si="43"/>
        <v>3977.7120000000004</v>
      </c>
      <c r="P363" s="3">
        <f t="shared" si="44"/>
        <v>2617.4</v>
      </c>
      <c r="Q363" s="3">
        <v>1059.97</v>
      </c>
      <c r="R363" s="3">
        <f t="shared" si="45"/>
        <v>300.34200000000033</v>
      </c>
      <c r="S363" s="5">
        <f t="shared" si="46"/>
        <v>7.5506220661526097E-2</v>
      </c>
      <c r="T363" s="3">
        <v>4088.45</v>
      </c>
      <c r="U363" s="3">
        <f t="shared" si="47"/>
        <v>-110.73799999999937</v>
      </c>
      <c r="V363" t="s">
        <v>61</v>
      </c>
      <c r="W363" t="s">
        <v>30</v>
      </c>
    </row>
    <row r="364" spans="1:23">
      <c r="A364" t="s">
        <v>423</v>
      </c>
      <c r="B364" s="2">
        <v>45564</v>
      </c>
      <c r="C364">
        <f t="shared" si="40"/>
        <v>2024</v>
      </c>
      <c r="D364" t="str">
        <f t="shared" si="41"/>
        <v>Sep</v>
      </c>
      <c r="E364" t="str">
        <f t="shared" si="42"/>
        <v>Q3</v>
      </c>
      <c r="F364" t="s">
        <v>51</v>
      </c>
      <c r="G364" t="s">
        <v>72</v>
      </c>
      <c r="H364" t="s">
        <v>26</v>
      </c>
      <c r="I364" t="s">
        <v>39</v>
      </c>
      <c r="J364" t="s">
        <v>45</v>
      </c>
      <c r="K364">
        <v>35</v>
      </c>
      <c r="L364" s="3">
        <v>1270.22</v>
      </c>
      <c r="M364" s="4">
        <v>0.05</v>
      </c>
      <c r="N364" s="3">
        <v>562.6</v>
      </c>
      <c r="O364" s="3">
        <f t="shared" si="43"/>
        <v>42234.815000000002</v>
      </c>
      <c r="P364" s="3">
        <f t="shared" si="44"/>
        <v>19691</v>
      </c>
      <c r="Q364" s="3">
        <v>2332.98</v>
      </c>
      <c r="R364" s="3">
        <f t="shared" si="45"/>
        <v>20210.835000000003</v>
      </c>
      <c r="S364" s="5">
        <f t="shared" si="46"/>
        <v>0.47853494800438928</v>
      </c>
      <c r="T364" s="3">
        <v>43810.1</v>
      </c>
      <c r="U364" s="3">
        <f t="shared" si="47"/>
        <v>-1575.2849999999962</v>
      </c>
      <c r="V364" t="s">
        <v>36</v>
      </c>
      <c r="W364" t="s">
        <v>30</v>
      </c>
    </row>
    <row r="365" spans="1:23">
      <c r="A365" t="s">
        <v>424</v>
      </c>
      <c r="B365" s="2">
        <v>45650</v>
      </c>
      <c r="C365">
        <f t="shared" si="40"/>
        <v>2024</v>
      </c>
      <c r="D365" t="str">
        <f t="shared" si="41"/>
        <v>Dec</v>
      </c>
      <c r="E365" t="str">
        <f t="shared" si="42"/>
        <v>Q4</v>
      </c>
      <c r="F365" t="s">
        <v>32</v>
      </c>
      <c r="G365" t="s">
        <v>43</v>
      </c>
      <c r="H365" t="s">
        <v>44</v>
      </c>
      <c r="I365" t="s">
        <v>63</v>
      </c>
      <c r="J365" t="s">
        <v>64</v>
      </c>
      <c r="K365">
        <v>10</v>
      </c>
      <c r="L365" s="3">
        <v>665.9</v>
      </c>
      <c r="M365" s="4">
        <v>0.03</v>
      </c>
      <c r="N365" s="3">
        <v>183.63</v>
      </c>
      <c r="O365" s="3">
        <f t="shared" si="43"/>
        <v>6459.23</v>
      </c>
      <c r="P365" s="3">
        <f t="shared" si="44"/>
        <v>1836.3</v>
      </c>
      <c r="Q365" s="3">
        <v>1518.43</v>
      </c>
      <c r="R365" s="3">
        <f t="shared" si="45"/>
        <v>3104.4999999999991</v>
      </c>
      <c r="S365" s="5">
        <f t="shared" si="46"/>
        <v>0.48063004413838789</v>
      </c>
      <c r="T365" s="3">
        <v>7006.09</v>
      </c>
      <c r="U365" s="3">
        <f t="shared" si="47"/>
        <v>-546.86000000000058</v>
      </c>
      <c r="V365" t="s">
        <v>29</v>
      </c>
      <c r="W365" t="s">
        <v>80</v>
      </c>
    </row>
    <row r="366" spans="1:23">
      <c r="A366" t="s">
        <v>425</v>
      </c>
      <c r="B366" s="2">
        <v>45540</v>
      </c>
      <c r="C366">
        <f t="shared" si="40"/>
        <v>2024</v>
      </c>
      <c r="D366" t="str">
        <f t="shared" si="41"/>
        <v>Sep</v>
      </c>
      <c r="E366" t="str">
        <f t="shared" si="42"/>
        <v>Q3</v>
      </c>
      <c r="F366" t="s">
        <v>32</v>
      </c>
      <c r="G366" t="s">
        <v>49</v>
      </c>
      <c r="H366" t="s">
        <v>26</v>
      </c>
      <c r="I366" t="s">
        <v>53</v>
      </c>
      <c r="J366" t="s">
        <v>54</v>
      </c>
      <c r="K366">
        <v>59</v>
      </c>
      <c r="L366" s="3">
        <v>1989.52</v>
      </c>
      <c r="M366" s="4">
        <v>0</v>
      </c>
      <c r="N366" s="3">
        <v>632.83000000000004</v>
      </c>
      <c r="O366" s="3">
        <f t="shared" si="43"/>
        <v>117381.68</v>
      </c>
      <c r="P366" s="3">
        <f t="shared" si="44"/>
        <v>37336.97</v>
      </c>
      <c r="Q366" s="3">
        <v>2172.33</v>
      </c>
      <c r="R366" s="3">
        <f t="shared" si="45"/>
        <v>77872.37999999999</v>
      </c>
      <c r="S366" s="5">
        <f t="shared" si="46"/>
        <v>0.66341170104227498</v>
      </c>
      <c r="T366" s="3">
        <v>109184.01</v>
      </c>
      <c r="U366" s="3">
        <f t="shared" si="47"/>
        <v>8197.6699999999983</v>
      </c>
      <c r="V366" t="s">
        <v>61</v>
      </c>
      <c r="W366" t="s">
        <v>30</v>
      </c>
    </row>
    <row r="367" spans="1:23">
      <c r="A367" t="s">
        <v>426</v>
      </c>
      <c r="B367" s="2">
        <v>45827</v>
      </c>
      <c r="C367">
        <f t="shared" si="40"/>
        <v>2025</v>
      </c>
      <c r="D367" t="str">
        <f t="shared" si="41"/>
        <v>Jun</v>
      </c>
      <c r="E367" t="str">
        <f t="shared" si="42"/>
        <v>Q2</v>
      </c>
      <c r="F367" t="s">
        <v>38</v>
      </c>
      <c r="G367" t="s">
        <v>66</v>
      </c>
      <c r="H367" t="s">
        <v>44</v>
      </c>
      <c r="I367" t="s">
        <v>27</v>
      </c>
      <c r="J367" t="s">
        <v>28</v>
      </c>
      <c r="K367">
        <v>24</v>
      </c>
      <c r="L367" s="3">
        <v>195.32</v>
      </c>
      <c r="M367" s="4">
        <v>0.08</v>
      </c>
      <c r="N367" s="3">
        <v>112.71</v>
      </c>
      <c r="O367" s="3">
        <f t="shared" si="43"/>
        <v>4312.6656000000003</v>
      </c>
      <c r="P367" s="3">
        <f t="shared" si="44"/>
        <v>2705.04</v>
      </c>
      <c r="Q367" s="3">
        <v>635.45000000000005</v>
      </c>
      <c r="R367" s="3">
        <f t="shared" si="45"/>
        <v>972.17560000000026</v>
      </c>
      <c r="S367" s="5">
        <f t="shared" si="46"/>
        <v>0.2254233669311157</v>
      </c>
      <c r="T367" s="3">
        <v>4002.87</v>
      </c>
      <c r="U367" s="3">
        <f t="shared" si="47"/>
        <v>309.79560000000038</v>
      </c>
      <c r="V367" t="s">
        <v>36</v>
      </c>
      <c r="W367" t="s">
        <v>30</v>
      </c>
    </row>
    <row r="368" spans="1:23">
      <c r="A368" t="s">
        <v>427</v>
      </c>
      <c r="B368" s="2">
        <v>45962</v>
      </c>
      <c r="C368">
        <f t="shared" si="40"/>
        <v>2025</v>
      </c>
      <c r="D368" t="str">
        <f t="shared" si="41"/>
        <v>Nov</v>
      </c>
      <c r="E368" t="str">
        <f t="shared" si="42"/>
        <v>Q4</v>
      </c>
      <c r="F368" t="s">
        <v>24</v>
      </c>
      <c r="G368" t="s">
        <v>25</v>
      </c>
      <c r="H368" t="s">
        <v>44</v>
      </c>
      <c r="I368" t="s">
        <v>53</v>
      </c>
      <c r="J368" t="s">
        <v>130</v>
      </c>
      <c r="K368">
        <v>3</v>
      </c>
      <c r="L368" s="3">
        <v>2542.14</v>
      </c>
      <c r="M368" s="4">
        <v>0.05</v>
      </c>
      <c r="N368" s="3">
        <v>981.21</v>
      </c>
      <c r="O368" s="3">
        <f t="shared" si="43"/>
        <v>7245.0990000000002</v>
      </c>
      <c r="P368" s="3">
        <f t="shared" si="44"/>
        <v>2943.63</v>
      </c>
      <c r="Q368" s="3">
        <v>2275.15</v>
      </c>
      <c r="R368" s="3">
        <f t="shared" si="45"/>
        <v>2026.319</v>
      </c>
      <c r="S368" s="5">
        <f t="shared" si="46"/>
        <v>0.27968134044821197</v>
      </c>
      <c r="T368" s="3">
        <v>8079.37</v>
      </c>
      <c r="U368" s="3">
        <f t="shared" si="47"/>
        <v>-834.27099999999973</v>
      </c>
      <c r="V368" t="s">
        <v>29</v>
      </c>
      <c r="W368" t="s">
        <v>77</v>
      </c>
    </row>
    <row r="369" spans="1:23">
      <c r="A369" t="s">
        <v>428</v>
      </c>
      <c r="B369" s="2">
        <v>45788</v>
      </c>
      <c r="C369">
        <f t="shared" si="40"/>
        <v>2025</v>
      </c>
      <c r="D369" t="str">
        <f t="shared" si="41"/>
        <v>May</v>
      </c>
      <c r="E369" t="str">
        <f t="shared" si="42"/>
        <v>Q2</v>
      </c>
      <c r="F369" t="s">
        <v>32</v>
      </c>
      <c r="G369" t="s">
        <v>33</v>
      </c>
      <c r="H369" t="s">
        <v>34</v>
      </c>
      <c r="I369" t="s">
        <v>27</v>
      </c>
      <c r="J369" t="s">
        <v>35</v>
      </c>
      <c r="K369">
        <v>1</v>
      </c>
      <c r="L369" s="3">
        <v>814.45</v>
      </c>
      <c r="M369" s="4">
        <v>0</v>
      </c>
      <c r="N369" s="3">
        <v>596.44000000000005</v>
      </c>
      <c r="O369" s="3">
        <f t="shared" si="43"/>
        <v>814.45</v>
      </c>
      <c r="P369" s="3">
        <f t="shared" si="44"/>
        <v>596.44000000000005</v>
      </c>
      <c r="Q369" s="3">
        <v>658.66</v>
      </c>
      <c r="R369" s="3">
        <f t="shared" si="45"/>
        <v>-440.65</v>
      </c>
      <c r="S369" s="5">
        <f t="shared" si="46"/>
        <v>-0.54103996562097112</v>
      </c>
      <c r="T369" s="3">
        <v>812.48</v>
      </c>
      <c r="U369" s="3">
        <f t="shared" si="47"/>
        <v>1.9700000000000273</v>
      </c>
      <c r="V369" t="s">
        <v>61</v>
      </c>
      <c r="W369" t="s">
        <v>30</v>
      </c>
    </row>
    <row r="370" spans="1:23">
      <c r="A370" t="s">
        <v>429</v>
      </c>
      <c r="B370" s="2">
        <v>45992</v>
      </c>
      <c r="C370">
        <f t="shared" si="40"/>
        <v>2025</v>
      </c>
      <c r="D370" t="str">
        <f t="shared" si="41"/>
        <v>Dec</v>
      </c>
      <c r="E370" t="str">
        <f t="shared" si="42"/>
        <v>Q4</v>
      </c>
      <c r="F370" t="s">
        <v>38</v>
      </c>
      <c r="G370" t="s">
        <v>66</v>
      </c>
      <c r="H370" t="s">
        <v>44</v>
      </c>
      <c r="I370" t="s">
        <v>27</v>
      </c>
      <c r="J370" t="s">
        <v>35</v>
      </c>
      <c r="K370">
        <v>23</v>
      </c>
      <c r="L370" s="3">
        <v>977.73</v>
      </c>
      <c r="M370" s="4">
        <v>0.05</v>
      </c>
      <c r="N370" s="3">
        <v>672.25</v>
      </c>
      <c r="O370" s="3">
        <f t="shared" si="43"/>
        <v>21363.4005</v>
      </c>
      <c r="P370" s="3">
        <f t="shared" si="44"/>
        <v>15461.75</v>
      </c>
      <c r="Q370" s="3">
        <v>1398.84</v>
      </c>
      <c r="R370" s="3">
        <f t="shared" si="45"/>
        <v>4502.8104999999996</v>
      </c>
      <c r="S370" s="5">
        <f t="shared" si="46"/>
        <v>0.2107721802060491</v>
      </c>
      <c r="T370" s="3">
        <v>23877.59</v>
      </c>
      <c r="U370" s="3">
        <f t="shared" si="47"/>
        <v>-2514.1895000000004</v>
      </c>
      <c r="V370" t="s">
        <v>36</v>
      </c>
      <c r="W370" t="s">
        <v>30</v>
      </c>
    </row>
    <row r="371" spans="1:23">
      <c r="A371" t="s">
        <v>430</v>
      </c>
      <c r="B371" s="2">
        <v>45641</v>
      </c>
      <c r="C371">
        <f t="shared" si="40"/>
        <v>2024</v>
      </c>
      <c r="D371" t="str">
        <f t="shared" si="41"/>
        <v>Dec</v>
      </c>
      <c r="E371" t="str">
        <f t="shared" si="42"/>
        <v>Q4</v>
      </c>
      <c r="F371" t="s">
        <v>51</v>
      </c>
      <c r="G371" t="s">
        <v>52</v>
      </c>
      <c r="H371" t="s">
        <v>34</v>
      </c>
      <c r="I371" t="s">
        <v>63</v>
      </c>
      <c r="J371" t="s">
        <v>64</v>
      </c>
      <c r="K371">
        <v>5</v>
      </c>
      <c r="L371" s="3">
        <v>437.8</v>
      </c>
      <c r="M371" s="4">
        <v>0.08</v>
      </c>
      <c r="N371" s="3">
        <v>119.82</v>
      </c>
      <c r="O371" s="3">
        <f t="shared" si="43"/>
        <v>2013.88</v>
      </c>
      <c r="P371" s="3">
        <f t="shared" si="44"/>
        <v>599.09999999999991</v>
      </c>
      <c r="Q371" s="3">
        <v>1075.3499999999999</v>
      </c>
      <c r="R371" s="3">
        <f t="shared" si="45"/>
        <v>339.43000000000029</v>
      </c>
      <c r="S371" s="5">
        <f t="shared" si="46"/>
        <v>0.16854529564820162</v>
      </c>
      <c r="T371" s="3">
        <v>1989.31</v>
      </c>
      <c r="U371" s="3">
        <f t="shared" si="47"/>
        <v>24.570000000000164</v>
      </c>
      <c r="V371" t="s">
        <v>61</v>
      </c>
      <c r="W371" t="s">
        <v>30</v>
      </c>
    </row>
    <row r="372" spans="1:23">
      <c r="A372" t="s">
        <v>431</v>
      </c>
      <c r="B372" s="2">
        <v>45433</v>
      </c>
      <c r="C372">
        <f t="shared" si="40"/>
        <v>2024</v>
      </c>
      <c r="D372" t="str">
        <f t="shared" si="41"/>
        <v>May</v>
      </c>
      <c r="E372" t="str">
        <f t="shared" si="42"/>
        <v>Q2</v>
      </c>
      <c r="F372" t="s">
        <v>32</v>
      </c>
      <c r="G372" t="s">
        <v>33</v>
      </c>
      <c r="H372" t="s">
        <v>26</v>
      </c>
      <c r="I372" t="s">
        <v>27</v>
      </c>
      <c r="J372" t="s">
        <v>28</v>
      </c>
      <c r="K372">
        <v>53</v>
      </c>
      <c r="L372" s="3">
        <v>181.8</v>
      </c>
      <c r="M372" s="4">
        <v>0.15</v>
      </c>
      <c r="N372" s="3">
        <v>110.63</v>
      </c>
      <c r="O372" s="3">
        <f t="shared" si="43"/>
        <v>8190.0900000000011</v>
      </c>
      <c r="P372" s="3">
        <f t="shared" si="44"/>
        <v>5863.3899999999994</v>
      </c>
      <c r="Q372" s="3">
        <v>1330.03</v>
      </c>
      <c r="R372" s="3">
        <f t="shared" si="45"/>
        <v>996.67000000000166</v>
      </c>
      <c r="S372" s="5">
        <f t="shared" si="46"/>
        <v>0.12169219141670012</v>
      </c>
      <c r="T372" s="3">
        <v>8994.0300000000007</v>
      </c>
      <c r="U372" s="3">
        <f t="shared" si="47"/>
        <v>-803.9399999999996</v>
      </c>
      <c r="V372" t="s">
        <v>61</v>
      </c>
      <c r="W372" t="s">
        <v>80</v>
      </c>
    </row>
    <row r="373" spans="1:23">
      <c r="A373" t="s">
        <v>432</v>
      </c>
      <c r="B373" s="2">
        <v>45870</v>
      </c>
      <c r="C373">
        <f t="shared" si="40"/>
        <v>2025</v>
      </c>
      <c r="D373" t="str">
        <f t="shared" si="41"/>
        <v>Aug</v>
      </c>
      <c r="E373" t="str">
        <f t="shared" si="42"/>
        <v>Q3</v>
      </c>
      <c r="F373" t="s">
        <v>68</v>
      </c>
      <c r="G373" t="s">
        <v>66</v>
      </c>
      <c r="H373" t="s">
        <v>34</v>
      </c>
      <c r="I373" t="s">
        <v>39</v>
      </c>
      <c r="J373" t="s">
        <v>45</v>
      </c>
      <c r="K373">
        <v>5</v>
      </c>
      <c r="L373" s="3">
        <v>1022.32</v>
      </c>
      <c r="M373" s="4">
        <v>0.1</v>
      </c>
      <c r="N373" s="3">
        <v>497.38</v>
      </c>
      <c r="O373" s="3">
        <f t="shared" si="43"/>
        <v>4600.4400000000005</v>
      </c>
      <c r="P373" s="3">
        <f t="shared" si="44"/>
        <v>2486.9</v>
      </c>
      <c r="Q373" s="3">
        <v>1946.86</v>
      </c>
      <c r="R373" s="3">
        <f t="shared" si="45"/>
        <v>166.68000000000052</v>
      </c>
      <c r="S373" s="5">
        <f t="shared" si="46"/>
        <v>3.6231317004460549E-2</v>
      </c>
      <c r="T373" s="3">
        <v>4505.53</v>
      </c>
      <c r="U373" s="3">
        <f t="shared" si="47"/>
        <v>94.910000000000764</v>
      </c>
      <c r="V373" t="s">
        <v>41</v>
      </c>
      <c r="W373" t="s">
        <v>46</v>
      </c>
    </row>
    <row r="374" spans="1:23">
      <c r="A374" t="s">
        <v>433</v>
      </c>
      <c r="B374" s="2">
        <v>46055</v>
      </c>
      <c r="C374">
        <f t="shared" si="40"/>
        <v>2026</v>
      </c>
      <c r="D374" t="str">
        <f t="shared" si="41"/>
        <v>Feb</v>
      </c>
      <c r="E374" t="str">
        <f t="shared" si="42"/>
        <v>Q1</v>
      </c>
      <c r="F374" t="s">
        <v>38</v>
      </c>
      <c r="G374" t="s">
        <v>25</v>
      </c>
      <c r="H374" t="s">
        <v>26</v>
      </c>
      <c r="I374" t="s">
        <v>39</v>
      </c>
      <c r="J374" t="s">
        <v>45</v>
      </c>
      <c r="K374">
        <v>56</v>
      </c>
      <c r="L374" s="3">
        <v>929.32</v>
      </c>
      <c r="M374" s="4">
        <v>0.2</v>
      </c>
      <c r="N374" s="3">
        <v>455.16</v>
      </c>
      <c r="O374" s="3">
        <f t="shared" si="43"/>
        <v>41633.536000000007</v>
      </c>
      <c r="P374" s="3">
        <f t="shared" si="44"/>
        <v>25488.960000000003</v>
      </c>
      <c r="Q374" s="3">
        <v>2903.96</v>
      </c>
      <c r="R374" s="3">
        <f t="shared" si="45"/>
        <v>13240.616000000005</v>
      </c>
      <c r="S374" s="5">
        <f t="shared" si="46"/>
        <v>0.31802765924085824</v>
      </c>
      <c r="T374" s="3">
        <v>42756.26</v>
      </c>
      <c r="U374" s="3">
        <f t="shared" si="47"/>
        <v>-1122.7239999999947</v>
      </c>
      <c r="V374" t="s">
        <v>61</v>
      </c>
      <c r="W374" t="s">
        <v>30</v>
      </c>
    </row>
    <row r="375" spans="1:23">
      <c r="A375" t="s">
        <v>434</v>
      </c>
      <c r="B375" s="2">
        <v>45318</v>
      </c>
      <c r="C375">
        <f t="shared" si="40"/>
        <v>2024</v>
      </c>
      <c r="D375" t="str">
        <f t="shared" si="41"/>
        <v>Jan</v>
      </c>
      <c r="E375" t="str">
        <f t="shared" si="42"/>
        <v>Q1</v>
      </c>
      <c r="F375" t="s">
        <v>38</v>
      </c>
      <c r="G375" t="s">
        <v>25</v>
      </c>
      <c r="H375" t="s">
        <v>26</v>
      </c>
      <c r="I375" t="s">
        <v>63</v>
      </c>
      <c r="J375" t="s">
        <v>64</v>
      </c>
      <c r="K375">
        <v>46</v>
      </c>
      <c r="L375" s="3">
        <v>476.05</v>
      </c>
      <c r="M375" s="4">
        <v>0.08</v>
      </c>
      <c r="N375" s="3">
        <v>135.69</v>
      </c>
      <c r="O375" s="3">
        <f t="shared" si="43"/>
        <v>20146.436000000002</v>
      </c>
      <c r="P375" s="3">
        <f t="shared" si="44"/>
        <v>6241.74</v>
      </c>
      <c r="Q375" s="3">
        <v>1321.24</v>
      </c>
      <c r="R375" s="3">
        <f t="shared" si="45"/>
        <v>12583.456000000002</v>
      </c>
      <c r="S375" s="5">
        <f t="shared" si="46"/>
        <v>0.62459960660039326</v>
      </c>
      <c r="T375" s="3">
        <v>19602.29</v>
      </c>
      <c r="U375" s="3">
        <f t="shared" si="47"/>
        <v>544.14600000000064</v>
      </c>
      <c r="V375" t="s">
        <v>41</v>
      </c>
      <c r="W375" t="s">
        <v>30</v>
      </c>
    </row>
    <row r="376" spans="1:23">
      <c r="A376" t="s">
        <v>435</v>
      </c>
      <c r="B376" s="2">
        <v>45489</v>
      </c>
      <c r="C376">
        <f t="shared" si="40"/>
        <v>2024</v>
      </c>
      <c r="D376" t="str">
        <f t="shared" si="41"/>
        <v>Jul</v>
      </c>
      <c r="E376" t="str">
        <f t="shared" si="42"/>
        <v>Q3</v>
      </c>
      <c r="F376" t="s">
        <v>68</v>
      </c>
      <c r="G376" t="s">
        <v>25</v>
      </c>
      <c r="H376" t="s">
        <v>44</v>
      </c>
      <c r="I376" t="s">
        <v>39</v>
      </c>
      <c r="J376" t="s">
        <v>40</v>
      </c>
      <c r="K376">
        <v>10</v>
      </c>
      <c r="L376" s="3">
        <v>1165.1400000000001</v>
      </c>
      <c r="M376" s="4">
        <v>0.12</v>
      </c>
      <c r="N376" s="3">
        <v>518.03</v>
      </c>
      <c r="O376" s="3">
        <f t="shared" si="43"/>
        <v>10253.232000000002</v>
      </c>
      <c r="P376" s="3">
        <f t="shared" si="44"/>
        <v>5180.2999999999993</v>
      </c>
      <c r="Q376" s="3">
        <v>2277.7199999999998</v>
      </c>
      <c r="R376" s="3">
        <f t="shared" si="45"/>
        <v>2795.2120000000027</v>
      </c>
      <c r="S376" s="5">
        <f t="shared" si="46"/>
        <v>0.27261764875699701</v>
      </c>
      <c r="T376" s="3">
        <v>9185.59</v>
      </c>
      <c r="U376" s="3">
        <f t="shared" si="47"/>
        <v>1067.6420000000016</v>
      </c>
      <c r="V376" t="s">
        <v>41</v>
      </c>
      <c r="W376" t="s">
        <v>77</v>
      </c>
    </row>
    <row r="377" spans="1:23">
      <c r="A377" t="s">
        <v>436</v>
      </c>
      <c r="B377" s="2">
        <v>45793</v>
      </c>
      <c r="C377">
        <f t="shared" si="40"/>
        <v>2025</v>
      </c>
      <c r="D377" t="str">
        <f t="shared" si="41"/>
        <v>May</v>
      </c>
      <c r="E377" t="str">
        <f t="shared" si="42"/>
        <v>Q2</v>
      </c>
      <c r="F377" t="s">
        <v>38</v>
      </c>
      <c r="G377" t="s">
        <v>66</v>
      </c>
      <c r="H377" t="s">
        <v>60</v>
      </c>
      <c r="I377" t="s">
        <v>63</v>
      </c>
      <c r="J377" t="s">
        <v>73</v>
      </c>
      <c r="K377">
        <v>60</v>
      </c>
      <c r="L377" s="3">
        <v>294.05</v>
      </c>
      <c r="M377" s="4">
        <v>0.1</v>
      </c>
      <c r="N377" s="3">
        <v>74.39</v>
      </c>
      <c r="O377" s="3">
        <f t="shared" si="43"/>
        <v>15878.7</v>
      </c>
      <c r="P377" s="3">
        <f t="shared" si="44"/>
        <v>4463.3999999999996</v>
      </c>
      <c r="Q377" s="3">
        <v>2601.69</v>
      </c>
      <c r="R377" s="3">
        <f t="shared" si="45"/>
        <v>8813.61</v>
      </c>
      <c r="S377" s="5">
        <f t="shared" si="46"/>
        <v>0.55505866349260335</v>
      </c>
      <c r="T377" s="3">
        <v>16152.83</v>
      </c>
      <c r="U377" s="3">
        <f t="shared" si="47"/>
        <v>-274.1299999999992</v>
      </c>
      <c r="V377" t="s">
        <v>29</v>
      </c>
      <c r="W377" t="s">
        <v>46</v>
      </c>
    </row>
    <row r="378" spans="1:23">
      <c r="A378" t="s">
        <v>437</v>
      </c>
      <c r="B378" s="2">
        <v>45754</v>
      </c>
      <c r="C378">
        <f t="shared" si="40"/>
        <v>2025</v>
      </c>
      <c r="D378" t="str">
        <f t="shared" si="41"/>
        <v>Apr</v>
      </c>
      <c r="E378" t="str">
        <f t="shared" si="42"/>
        <v>Q2</v>
      </c>
      <c r="F378" t="s">
        <v>51</v>
      </c>
      <c r="G378" t="s">
        <v>88</v>
      </c>
      <c r="H378" t="s">
        <v>26</v>
      </c>
      <c r="I378" t="s">
        <v>27</v>
      </c>
      <c r="J378" t="s">
        <v>35</v>
      </c>
      <c r="K378">
        <v>10</v>
      </c>
      <c r="L378" s="3">
        <v>1089.49</v>
      </c>
      <c r="M378" s="4">
        <v>0.1</v>
      </c>
      <c r="N378" s="3">
        <v>760.84</v>
      </c>
      <c r="O378" s="3">
        <f t="shared" si="43"/>
        <v>9805.41</v>
      </c>
      <c r="P378" s="3">
        <f t="shared" si="44"/>
        <v>7608.4000000000005</v>
      </c>
      <c r="Q378" s="3">
        <v>1561.55</v>
      </c>
      <c r="R378" s="3">
        <f t="shared" si="45"/>
        <v>635.45999999999935</v>
      </c>
      <c r="S378" s="5">
        <f t="shared" si="46"/>
        <v>6.4807080988964191E-2</v>
      </c>
      <c r="T378" s="3">
        <v>8744.77</v>
      </c>
      <c r="U378" s="3">
        <f t="shared" si="47"/>
        <v>1060.6399999999994</v>
      </c>
      <c r="V378" t="s">
        <v>36</v>
      </c>
      <c r="W378" t="s">
        <v>46</v>
      </c>
    </row>
    <row r="379" spans="1:23">
      <c r="A379" t="s">
        <v>438</v>
      </c>
      <c r="B379" s="2">
        <v>46197</v>
      </c>
      <c r="C379">
        <f t="shared" si="40"/>
        <v>2026</v>
      </c>
      <c r="D379" t="str">
        <f t="shared" si="41"/>
        <v>Jun</v>
      </c>
      <c r="E379" t="str">
        <f t="shared" si="42"/>
        <v>Q2</v>
      </c>
      <c r="F379" t="s">
        <v>38</v>
      </c>
      <c r="G379" t="s">
        <v>66</v>
      </c>
      <c r="H379" t="s">
        <v>44</v>
      </c>
      <c r="I379" t="s">
        <v>63</v>
      </c>
      <c r="J379" t="s">
        <v>73</v>
      </c>
      <c r="K379">
        <v>4</v>
      </c>
      <c r="L379" s="3">
        <v>253.28</v>
      </c>
      <c r="M379" s="4">
        <v>0.1</v>
      </c>
      <c r="N379" s="3">
        <v>69.709999999999994</v>
      </c>
      <c r="O379" s="3">
        <f t="shared" si="43"/>
        <v>911.80799999999999</v>
      </c>
      <c r="P379" s="3">
        <f t="shared" si="44"/>
        <v>278.83999999999997</v>
      </c>
      <c r="Q379" s="3">
        <v>1216.6300000000001</v>
      </c>
      <c r="R379" s="3">
        <f t="shared" si="45"/>
        <v>-583.66200000000003</v>
      </c>
      <c r="S379" s="5">
        <f t="shared" si="46"/>
        <v>-0.64011502421562438</v>
      </c>
      <c r="T379" s="3">
        <v>943.78</v>
      </c>
      <c r="U379" s="3">
        <f t="shared" si="47"/>
        <v>-31.97199999999998</v>
      </c>
      <c r="V379" t="s">
        <v>29</v>
      </c>
      <c r="W379" t="s">
        <v>80</v>
      </c>
    </row>
    <row r="380" spans="1:23">
      <c r="A380" t="s">
        <v>439</v>
      </c>
      <c r="B380" s="2">
        <v>45407</v>
      </c>
      <c r="C380">
        <f t="shared" si="40"/>
        <v>2024</v>
      </c>
      <c r="D380" t="str">
        <f t="shared" si="41"/>
        <v>Apr</v>
      </c>
      <c r="E380" t="str">
        <f t="shared" si="42"/>
        <v>Q2</v>
      </c>
      <c r="F380" t="s">
        <v>68</v>
      </c>
      <c r="G380" t="s">
        <v>25</v>
      </c>
      <c r="H380" t="s">
        <v>44</v>
      </c>
      <c r="I380" t="s">
        <v>53</v>
      </c>
      <c r="J380" t="s">
        <v>130</v>
      </c>
      <c r="K380">
        <v>17</v>
      </c>
      <c r="L380" s="3">
        <v>947.33</v>
      </c>
      <c r="M380" s="4">
        <v>0.1</v>
      </c>
      <c r="N380" s="3">
        <v>349.74</v>
      </c>
      <c r="O380" s="3">
        <f t="shared" si="43"/>
        <v>14494.149000000001</v>
      </c>
      <c r="P380" s="3">
        <f t="shared" si="44"/>
        <v>5945.58</v>
      </c>
      <c r="Q380" s="3">
        <v>1896.36</v>
      </c>
      <c r="R380" s="3">
        <f t="shared" si="45"/>
        <v>6652.2090000000017</v>
      </c>
      <c r="S380" s="5">
        <f t="shared" si="46"/>
        <v>0.45895823204246078</v>
      </c>
      <c r="T380" s="3">
        <v>14336.51</v>
      </c>
      <c r="U380" s="3">
        <f t="shared" si="47"/>
        <v>157.63900000000103</v>
      </c>
      <c r="V380" t="s">
        <v>36</v>
      </c>
      <c r="W380" t="s">
        <v>46</v>
      </c>
    </row>
    <row r="381" spans="1:23">
      <c r="A381" t="s">
        <v>440</v>
      </c>
      <c r="B381" s="2">
        <v>45956</v>
      </c>
      <c r="C381">
        <f t="shared" si="40"/>
        <v>2025</v>
      </c>
      <c r="D381" t="str">
        <f t="shared" si="41"/>
        <v>Oct</v>
      </c>
      <c r="E381" t="str">
        <f t="shared" si="42"/>
        <v>Q4</v>
      </c>
      <c r="F381" t="s">
        <v>68</v>
      </c>
      <c r="G381" t="s">
        <v>25</v>
      </c>
      <c r="H381" t="s">
        <v>34</v>
      </c>
      <c r="I381" t="s">
        <v>63</v>
      </c>
      <c r="J381" t="s">
        <v>73</v>
      </c>
      <c r="K381">
        <v>13</v>
      </c>
      <c r="L381" s="3">
        <v>121.33</v>
      </c>
      <c r="M381" s="4">
        <v>0.1</v>
      </c>
      <c r="N381" s="3">
        <v>32.86</v>
      </c>
      <c r="O381" s="3">
        <f t="shared" si="43"/>
        <v>1419.5609999999999</v>
      </c>
      <c r="P381" s="3">
        <f t="shared" si="44"/>
        <v>427.18</v>
      </c>
      <c r="Q381" s="3">
        <v>1080.78</v>
      </c>
      <c r="R381" s="3">
        <f t="shared" si="45"/>
        <v>-88.399000000000115</v>
      </c>
      <c r="S381" s="5">
        <f t="shared" si="46"/>
        <v>-6.2272068618396896E-2</v>
      </c>
      <c r="T381" s="3">
        <v>1303.69</v>
      </c>
      <c r="U381" s="3">
        <f t="shared" si="47"/>
        <v>115.87099999999987</v>
      </c>
      <c r="V381" t="s">
        <v>41</v>
      </c>
      <c r="W381" t="s">
        <v>30</v>
      </c>
    </row>
    <row r="382" spans="1:23">
      <c r="A382" t="s">
        <v>441</v>
      </c>
      <c r="B382" s="2">
        <v>45466</v>
      </c>
      <c r="C382">
        <f t="shared" si="40"/>
        <v>2024</v>
      </c>
      <c r="D382" t="str">
        <f t="shared" si="41"/>
        <v>Jun</v>
      </c>
      <c r="E382" t="str">
        <f t="shared" si="42"/>
        <v>Q2</v>
      </c>
      <c r="F382" t="s">
        <v>38</v>
      </c>
      <c r="G382" t="s">
        <v>25</v>
      </c>
      <c r="H382" t="s">
        <v>34</v>
      </c>
      <c r="I382" t="s">
        <v>27</v>
      </c>
      <c r="J382" t="s">
        <v>28</v>
      </c>
      <c r="K382">
        <v>2</v>
      </c>
      <c r="L382" s="3">
        <v>273.83</v>
      </c>
      <c r="M382" s="4">
        <v>0.08</v>
      </c>
      <c r="N382" s="3">
        <v>155.19</v>
      </c>
      <c r="O382" s="3">
        <f t="shared" si="43"/>
        <v>503.84719999999999</v>
      </c>
      <c r="P382" s="3">
        <f t="shared" si="44"/>
        <v>310.38</v>
      </c>
      <c r="Q382" s="3">
        <v>956.01</v>
      </c>
      <c r="R382" s="3">
        <f t="shared" si="45"/>
        <v>-762.54279999999994</v>
      </c>
      <c r="S382" s="5">
        <f t="shared" si="46"/>
        <v>-1.5134405827798585</v>
      </c>
      <c r="T382" s="3">
        <v>497.35</v>
      </c>
      <c r="U382" s="3">
        <f t="shared" si="47"/>
        <v>6.4971999999999639</v>
      </c>
      <c r="V382" t="s">
        <v>61</v>
      </c>
      <c r="W382" t="s">
        <v>30</v>
      </c>
    </row>
    <row r="383" spans="1:23">
      <c r="A383" t="s">
        <v>442</v>
      </c>
      <c r="B383" s="2">
        <v>45426</v>
      </c>
      <c r="C383">
        <f t="shared" si="40"/>
        <v>2024</v>
      </c>
      <c r="D383" t="str">
        <f t="shared" si="41"/>
        <v>May</v>
      </c>
      <c r="E383" t="str">
        <f t="shared" si="42"/>
        <v>Q2</v>
      </c>
      <c r="F383" t="s">
        <v>68</v>
      </c>
      <c r="G383" t="s">
        <v>25</v>
      </c>
      <c r="H383" t="s">
        <v>44</v>
      </c>
      <c r="I383" t="s">
        <v>53</v>
      </c>
      <c r="J383" t="s">
        <v>54</v>
      </c>
      <c r="K383">
        <v>30</v>
      </c>
      <c r="L383" s="3">
        <v>2254.88</v>
      </c>
      <c r="M383" s="4">
        <v>0.08</v>
      </c>
      <c r="N383" s="3">
        <v>748.18</v>
      </c>
      <c r="O383" s="3">
        <f t="shared" si="43"/>
        <v>62234.688000000009</v>
      </c>
      <c r="P383" s="3">
        <f t="shared" si="44"/>
        <v>22445.399999999998</v>
      </c>
      <c r="Q383" s="3">
        <v>2729.58</v>
      </c>
      <c r="R383" s="3">
        <f t="shared" si="45"/>
        <v>37059.708000000013</v>
      </c>
      <c r="S383" s="5">
        <f t="shared" si="46"/>
        <v>0.59548314920450807</v>
      </c>
      <c r="T383" s="3">
        <v>62137.11</v>
      </c>
      <c r="U383" s="3">
        <f t="shared" si="47"/>
        <v>97.578000000008615</v>
      </c>
      <c r="V383" t="s">
        <v>61</v>
      </c>
      <c r="W383" t="s">
        <v>46</v>
      </c>
    </row>
    <row r="384" spans="1:23">
      <c r="A384" t="s">
        <v>443</v>
      </c>
      <c r="B384" s="2">
        <v>45779</v>
      </c>
      <c r="C384">
        <f t="shared" si="40"/>
        <v>2025</v>
      </c>
      <c r="D384" t="str">
        <f t="shared" si="41"/>
        <v>May</v>
      </c>
      <c r="E384" t="str">
        <f t="shared" si="42"/>
        <v>Q2</v>
      </c>
      <c r="F384" t="s">
        <v>51</v>
      </c>
      <c r="G384" t="s">
        <v>72</v>
      </c>
      <c r="H384" t="s">
        <v>44</v>
      </c>
      <c r="I384" t="s">
        <v>39</v>
      </c>
      <c r="J384" t="s">
        <v>45</v>
      </c>
      <c r="K384">
        <v>11</v>
      </c>
      <c r="L384" s="3">
        <v>1417.52</v>
      </c>
      <c r="M384" s="4">
        <v>0.1</v>
      </c>
      <c r="N384" s="3">
        <v>672.98</v>
      </c>
      <c r="O384" s="3">
        <f t="shared" si="43"/>
        <v>14033.448</v>
      </c>
      <c r="P384" s="3">
        <f t="shared" si="44"/>
        <v>7402.7800000000007</v>
      </c>
      <c r="Q384" s="3">
        <v>2381.56</v>
      </c>
      <c r="R384" s="3">
        <f t="shared" si="45"/>
        <v>4249.1080000000002</v>
      </c>
      <c r="S384" s="5">
        <f t="shared" si="46"/>
        <v>0.30278431929202287</v>
      </c>
      <c r="T384" s="3">
        <v>12514.19</v>
      </c>
      <c r="U384" s="3">
        <f t="shared" si="47"/>
        <v>1519.2579999999998</v>
      </c>
      <c r="V384" t="s">
        <v>61</v>
      </c>
      <c r="W384" t="s">
        <v>30</v>
      </c>
    </row>
    <row r="385" spans="1:23">
      <c r="A385" t="s">
        <v>444</v>
      </c>
      <c r="B385" s="2">
        <v>45649</v>
      </c>
      <c r="C385">
        <f t="shared" si="40"/>
        <v>2024</v>
      </c>
      <c r="D385" t="str">
        <f t="shared" si="41"/>
        <v>Dec</v>
      </c>
      <c r="E385" t="str">
        <f t="shared" si="42"/>
        <v>Q4</v>
      </c>
      <c r="F385" t="s">
        <v>24</v>
      </c>
      <c r="G385" t="s">
        <v>25</v>
      </c>
      <c r="H385" t="s">
        <v>26</v>
      </c>
      <c r="I385" t="s">
        <v>53</v>
      </c>
      <c r="J385" t="s">
        <v>130</v>
      </c>
      <c r="K385">
        <v>11</v>
      </c>
      <c r="L385" s="3">
        <v>2648.73</v>
      </c>
      <c r="M385" s="4">
        <v>0</v>
      </c>
      <c r="N385" s="3">
        <v>1010.04</v>
      </c>
      <c r="O385" s="3">
        <f t="shared" si="43"/>
        <v>29136.03</v>
      </c>
      <c r="P385" s="3">
        <f t="shared" si="44"/>
        <v>11110.439999999999</v>
      </c>
      <c r="Q385" s="3">
        <v>2576.4499999999998</v>
      </c>
      <c r="R385" s="3">
        <f t="shared" si="45"/>
        <v>15449.14</v>
      </c>
      <c r="S385" s="5">
        <f t="shared" si="46"/>
        <v>0.53024176595095485</v>
      </c>
      <c r="T385" s="3">
        <v>27628.28</v>
      </c>
      <c r="U385" s="3">
        <f t="shared" si="47"/>
        <v>1507.75</v>
      </c>
      <c r="V385" t="s">
        <v>61</v>
      </c>
      <c r="W385" t="s">
        <v>77</v>
      </c>
    </row>
    <row r="386" spans="1:23">
      <c r="A386" t="s">
        <v>445</v>
      </c>
      <c r="B386" s="2">
        <v>46059</v>
      </c>
      <c r="C386">
        <f t="shared" ref="C386:C449" si="48">YEAR(B386)</f>
        <v>2026</v>
      </c>
      <c r="D386" t="str">
        <f t="shared" ref="D386:D449" si="49">TEXT(B386,"mmm")</f>
        <v>Feb</v>
      </c>
      <c r="E386" t="str">
        <f t="shared" ref="E386:E449" si="50">"Q"&amp;ROUNDUP(MONTH(B386)/3,0)</f>
        <v>Q1</v>
      </c>
      <c r="F386" t="s">
        <v>32</v>
      </c>
      <c r="G386" t="s">
        <v>43</v>
      </c>
      <c r="H386" t="s">
        <v>60</v>
      </c>
      <c r="I386" t="s">
        <v>39</v>
      </c>
      <c r="J386" t="s">
        <v>40</v>
      </c>
      <c r="K386">
        <v>60</v>
      </c>
      <c r="L386" s="3">
        <v>725.98</v>
      </c>
      <c r="M386" s="4">
        <v>0.12</v>
      </c>
      <c r="N386" s="3">
        <v>330.09</v>
      </c>
      <c r="O386" s="3">
        <f t="shared" ref="O386:O449" si="51">K386*L386*(1-M386)</f>
        <v>38331.744000000006</v>
      </c>
      <c r="P386" s="3">
        <f t="shared" ref="P386:P449" si="52">K386*N386</f>
        <v>19805.399999999998</v>
      </c>
      <c r="Q386" s="3">
        <v>3677.43</v>
      </c>
      <c r="R386" s="3">
        <f t="shared" ref="R386:R449" si="53">O386-P386-Q386</f>
        <v>14848.914000000008</v>
      </c>
      <c r="S386" s="5">
        <f t="shared" ref="S386:S449" si="54">IFERROR(R386/O386,0)</f>
        <v>0.3873790349846854</v>
      </c>
      <c r="T386" s="3">
        <v>34329.230000000003</v>
      </c>
      <c r="U386" s="3">
        <f t="shared" ref="U386:U449" si="55">O386-T386</f>
        <v>4002.5140000000029</v>
      </c>
      <c r="V386" t="s">
        <v>41</v>
      </c>
      <c r="W386" t="s">
        <v>30</v>
      </c>
    </row>
    <row r="387" spans="1:23">
      <c r="A387" t="s">
        <v>446</v>
      </c>
      <c r="B387" s="2">
        <v>46003</v>
      </c>
      <c r="C387">
        <f t="shared" si="48"/>
        <v>2025</v>
      </c>
      <c r="D387" t="str">
        <f t="shared" si="49"/>
        <v>Dec</v>
      </c>
      <c r="E387" t="str">
        <f t="shared" si="50"/>
        <v>Q4</v>
      </c>
      <c r="F387" t="s">
        <v>38</v>
      </c>
      <c r="G387" t="s">
        <v>66</v>
      </c>
      <c r="H387" t="s">
        <v>44</v>
      </c>
      <c r="I387" t="s">
        <v>27</v>
      </c>
      <c r="J387" t="s">
        <v>28</v>
      </c>
      <c r="K387">
        <v>6</v>
      </c>
      <c r="L387" s="3">
        <v>242.41</v>
      </c>
      <c r="M387" s="4">
        <v>0.1</v>
      </c>
      <c r="N387" s="3">
        <v>152.4</v>
      </c>
      <c r="O387" s="3">
        <f t="shared" si="51"/>
        <v>1309.0140000000001</v>
      </c>
      <c r="P387" s="3">
        <f t="shared" si="52"/>
        <v>914.40000000000009</v>
      </c>
      <c r="Q387" s="3">
        <v>1016.26</v>
      </c>
      <c r="R387" s="3">
        <f t="shared" si="53"/>
        <v>-621.64599999999996</v>
      </c>
      <c r="S387" s="5">
        <f t="shared" si="54"/>
        <v>-0.47489637238409971</v>
      </c>
      <c r="T387" s="3">
        <v>1179.47</v>
      </c>
      <c r="U387" s="3">
        <f t="shared" si="55"/>
        <v>129.5440000000001</v>
      </c>
      <c r="V387" t="s">
        <v>36</v>
      </c>
      <c r="W387" t="s">
        <v>46</v>
      </c>
    </row>
    <row r="388" spans="1:23">
      <c r="A388" t="s">
        <v>447</v>
      </c>
      <c r="B388" s="2">
        <v>46160</v>
      </c>
      <c r="C388">
        <f t="shared" si="48"/>
        <v>2026</v>
      </c>
      <c r="D388" t="str">
        <f t="shared" si="49"/>
        <v>May</v>
      </c>
      <c r="E388" t="str">
        <f t="shared" si="50"/>
        <v>Q2</v>
      </c>
      <c r="F388" t="s">
        <v>38</v>
      </c>
      <c r="G388" t="s">
        <v>66</v>
      </c>
      <c r="H388" t="s">
        <v>44</v>
      </c>
      <c r="I388" t="s">
        <v>53</v>
      </c>
      <c r="J388" t="s">
        <v>54</v>
      </c>
      <c r="K388">
        <v>18</v>
      </c>
      <c r="L388" s="3">
        <v>2612.87</v>
      </c>
      <c r="M388" s="4">
        <v>0.08</v>
      </c>
      <c r="N388" s="3">
        <v>891.82</v>
      </c>
      <c r="O388" s="3">
        <f t="shared" si="51"/>
        <v>43269.127199999995</v>
      </c>
      <c r="P388" s="3">
        <f t="shared" si="52"/>
        <v>16052.76</v>
      </c>
      <c r="Q388" s="3">
        <v>2492.62</v>
      </c>
      <c r="R388" s="3">
        <f t="shared" si="53"/>
        <v>24723.747199999994</v>
      </c>
      <c r="S388" s="5">
        <f t="shared" si="54"/>
        <v>0.5713946363124236</v>
      </c>
      <c r="T388" s="3">
        <v>39945.089999999997</v>
      </c>
      <c r="U388" s="3">
        <f t="shared" si="55"/>
        <v>3324.0371999999988</v>
      </c>
      <c r="V388" t="s">
        <v>61</v>
      </c>
      <c r="W388" t="s">
        <v>80</v>
      </c>
    </row>
    <row r="389" spans="1:23">
      <c r="A389" t="s">
        <v>448</v>
      </c>
      <c r="B389" s="2">
        <v>46294</v>
      </c>
      <c r="C389">
        <f t="shared" si="48"/>
        <v>2026</v>
      </c>
      <c r="D389" t="str">
        <f t="shared" si="49"/>
        <v>Sep</v>
      </c>
      <c r="E389" t="str">
        <f t="shared" si="50"/>
        <v>Q3</v>
      </c>
      <c r="F389" t="s">
        <v>68</v>
      </c>
      <c r="G389" t="s">
        <v>25</v>
      </c>
      <c r="H389" t="s">
        <v>34</v>
      </c>
      <c r="I389" t="s">
        <v>63</v>
      </c>
      <c r="J389" t="s">
        <v>64</v>
      </c>
      <c r="K389">
        <v>7</v>
      </c>
      <c r="L389" s="3">
        <v>581.86</v>
      </c>
      <c r="M389" s="4">
        <v>0.12</v>
      </c>
      <c r="N389" s="3">
        <v>181.31</v>
      </c>
      <c r="O389" s="3">
        <f t="shared" si="51"/>
        <v>3584.2575999999999</v>
      </c>
      <c r="P389" s="3">
        <f t="shared" si="52"/>
        <v>1269.17</v>
      </c>
      <c r="Q389" s="3">
        <v>920.37</v>
      </c>
      <c r="R389" s="3">
        <f t="shared" si="53"/>
        <v>1394.7175999999999</v>
      </c>
      <c r="S389" s="5">
        <f t="shared" si="54"/>
        <v>0.38912314784517721</v>
      </c>
      <c r="T389" s="3">
        <v>3441.28</v>
      </c>
      <c r="U389" s="3">
        <f t="shared" si="55"/>
        <v>142.97759999999971</v>
      </c>
      <c r="V389" t="s">
        <v>61</v>
      </c>
      <c r="W389" t="s">
        <v>30</v>
      </c>
    </row>
    <row r="390" spans="1:23">
      <c r="A390" t="s">
        <v>449</v>
      </c>
      <c r="B390" s="2">
        <v>45498</v>
      </c>
      <c r="C390">
        <f t="shared" si="48"/>
        <v>2024</v>
      </c>
      <c r="D390" t="str">
        <f t="shared" si="49"/>
        <v>Jul</v>
      </c>
      <c r="E390" t="str">
        <f t="shared" si="50"/>
        <v>Q3</v>
      </c>
      <c r="F390" t="s">
        <v>38</v>
      </c>
      <c r="G390" t="s">
        <v>66</v>
      </c>
      <c r="H390" t="s">
        <v>26</v>
      </c>
      <c r="I390" t="s">
        <v>53</v>
      </c>
      <c r="J390" t="s">
        <v>130</v>
      </c>
      <c r="K390">
        <v>28</v>
      </c>
      <c r="L390" s="3">
        <v>1862.71</v>
      </c>
      <c r="M390" s="4">
        <v>0.12</v>
      </c>
      <c r="N390" s="3">
        <v>639.5</v>
      </c>
      <c r="O390" s="3">
        <f t="shared" si="51"/>
        <v>45897.174400000004</v>
      </c>
      <c r="P390" s="3">
        <f t="shared" si="52"/>
        <v>17906</v>
      </c>
      <c r="Q390" s="3">
        <v>3077.85</v>
      </c>
      <c r="R390" s="3">
        <f t="shared" si="53"/>
        <v>24913.324400000005</v>
      </c>
      <c r="S390" s="5">
        <f t="shared" si="54"/>
        <v>0.54280736724394085</v>
      </c>
      <c r="T390" s="3">
        <v>44752.12</v>
      </c>
      <c r="U390" s="3">
        <f t="shared" si="55"/>
        <v>1145.0544000000009</v>
      </c>
      <c r="V390" t="s">
        <v>29</v>
      </c>
      <c r="W390" t="s">
        <v>80</v>
      </c>
    </row>
    <row r="391" spans="1:23">
      <c r="A391" t="s">
        <v>450</v>
      </c>
      <c r="B391" s="2">
        <v>45490</v>
      </c>
      <c r="C391">
        <f t="shared" si="48"/>
        <v>2024</v>
      </c>
      <c r="D391" t="str">
        <f t="shared" si="49"/>
        <v>Jul</v>
      </c>
      <c r="E391" t="str">
        <f t="shared" si="50"/>
        <v>Q3</v>
      </c>
      <c r="F391" t="s">
        <v>38</v>
      </c>
      <c r="G391" t="s">
        <v>66</v>
      </c>
      <c r="H391" t="s">
        <v>60</v>
      </c>
      <c r="I391" t="s">
        <v>63</v>
      </c>
      <c r="J391" t="s">
        <v>73</v>
      </c>
      <c r="K391">
        <v>29</v>
      </c>
      <c r="L391" s="3">
        <v>299.31</v>
      </c>
      <c r="M391" s="4">
        <v>0.08</v>
      </c>
      <c r="N391" s="3">
        <v>75.97</v>
      </c>
      <c r="O391" s="3">
        <f t="shared" si="51"/>
        <v>7985.5907999999999</v>
      </c>
      <c r="P391" s="3">
        <f t="shared" si="52"/>
        <v>2203.13</v>
      </c>
      <c r="Q391" s="3">
        <v>2527.96</v>
      </c>
      <c r="R391" s="3">
        <f t="shared" si="53"/>
        <v>3254.5007999999998</v>
      </c>
      <c r="S391" s="5">
        <f t="shared" si="54"/>
        <v>0.40754665265342671</v>
      </c>
      <c r="T391" s="3">
        <v>8056.44</v>
      </c>
      <c r="U391" s="3">
        <f t="shared" si="55"/>
        <v>-70.849199999999655</v>
      </c>
      <c r="V391" t="s">
        <v>36</v>
      </c>
      <c r="W391" t="s">
        <v>46</v>
      </c>
    </row>
    <row r="392" spans="1:23">
      <c r="A392" t="s">
        <v>451</v>
      </c>
      <c r="B392" s="2">
        <v>46125</v>
      </c>
      <c r="C392">
        <f t="shared" si="48"/>
        <v>2026</v>
      </c>
      <c r="D392" t="str">
        <f t="shared" si="49"/>
        <v>Apr</v>
      </c>
      <c r="E392" t="str">
        <f t="shared" si="50"/>
        <v>Q2</v>
      </c>
      <c r="F392" t="s">
        <v>51</v>
      </c>
      <c r="G392" t="s">
        <v>52</v>
      </c>
      <c r="H392" t="s">
        <v>34</v>
      </c>
      <c r="I392" t="s">
        <v>53</v>
      </c>
      <c r="J392" t="s">
        <v>130</v>
      </c>
      <c r="K392">
        <v>1</v>
      </c>
      <c r="L392" s="3">
        <v>1954.84</v>
      </c>
      <c r="M392" s="4">
        <v>0.03</v>
      </c>
      <c r="N392" s="3">
        <v>755.38</v>
      </c>
      <c r="O392" s="3">
        <f t="shared" si="51"/>
        <v>1896.1947999999998</v>
      </c>
      <c r="P392" s="3">
        <f t="shared" si="52"/>
        <v>755.38</v>
      </c>
      <c r="Q392" s="3">
        <v>2465.25</v>
      </c>
      <c r="R392" s="3">
        <f t="shared" si="53"/>
        <v>-1324.4352000000003</v>
      </c>
      <c r="S392" s="5">
        <f t="shared" si="54"/>
        <v>-0.69847000951590021</v>
      </c>
      <c r="T392" s="3">
        <v>2072.7800000000002</v>
      </c>
      <c r="U392" s="3">
        <f t="shared" si="55"/>
        <v>-176.58520000000044</v>
      </c>
      <c r="V392" t="s">
        <v>36</v>
      </c>
      <c r="W392" t="s">
        <v>30</v>
      </c>
    </row>
    <row r="393" spans="1:23">
      <c r="A393" t="s">
        <v>452</v>
      </c>
      <c r="B393" s="2">
        <v>45444</v>
      </c>
      <c r="C393">
        <f t="shared" si="48"/>
        <v>2024</v>
      </c>
      <c r="D393" t="str">
        <f t="shared" si="49"/>
        <v>Jun</v>
      </c>
      <c r="E393" t="str">
        <f t="shared" si="50"/>
        <v>Q2</v>
      </c>
      <c r="F393" t="s">
        <v>38</v>
      </c>
      <c r="G393" t="s">
        <v>25</v>
      </c>
      <c r="H393" t="s">
        <v>34</v>
      </c>
      <c r="I393" t="s">
        <v>63</v>
      </c>
      <c r="J393" t="s">
        <v>64</v>
      </c>
      <c r="K393">
        <v>13</v>
      </c>
      <c r="L393" s="3">
        <v>506.94</v>
      </c>
      <c r="M393" s="4">
        <v>0.03</v>
      </c>
      <c r="N393" s="3">
        <v>135.41999999999999</v>
      </c>
      <c r="O393" s="3">
        <f t="shared" si="51"/>
        <v>6392.5133999999998</v>
      </c>
      <c r="P393" s="3">
        <f t="shared" si="52"/>
        <v>1760.4599999999998</v>
      </c>
      <c r="Q393" s="3">
        <v>1218.7</v>
      </c>
      <c r="R393" s="3">
        <f t="shared" si="53"/>
        <v>3413.3534</v>
      </c>
      <c r="S393" s="5">
        <f t="shared" si="54"/>
        <v>0.53396108641712037</v>
      </c>
      <c r="T393" s="3">
        <v>6098.38</v>
      </c>
      <c r="U393" s="3">
        <f t="shared" si="55"/>
        <v>294.13339999999971</v>
      </c>
      <c r="V393" t="s">
        <v>36</v>
      </c>
      <c r="W393" t="s">
        <v>80</v>
      </c>
    </row>
    <row r="394" spans="1:23">
      <c r="A394" t="s">
        <v>453</v>
      </c>
      <c r="B394" s="2">
        <v>45570</v>
      </c>
      <c r="C394">
        <f t="shared" si="48"/>
        <v>2024</v>
      </c>
      <c r="D394" t="str">
        <f t="shared" si="49"/>
        <v>Oct</v>
      </c>
      <c r="E394" t="str">
        <f t="shared" si="50"/>
        <v>Q4</v>
      </c>
      <c r="F394" t="s">
        <v>51</v>
      </c>
      <c r="G394" t="s">
        <v>88</v>
      </c>
      <c r="H394" t="s">
        <v>44</v>
      </c>
      <c r="I394" t="s">
        <v>27</v>
      </c>
      <c r="J394" t="s">
        <v>35</v>
      </c>
      <c r="K394">
        <v>12</v>
      </c>
      <c r="L394" s="3">
        <v>743.74</v>
      </c>
      <c r="M394" s="4">
        <v>0.03</v>
      </c>
      <c r="N394" s="3">
        <v>493.75</v>
      </c>
      <c r="O394" s="3">
        <f t="shared" si="51"/>
        <v>8657.133600000001</v>
      </c>
      <c r="P394" s="3">
        <f t="shared" si="52"/>
        <v>5925</v>
      </c>
      <c r="Q394" s="3">
        <v>677.78</v>
      </c>
      <c r="R394" s="3">
        <f t="shared" si="53"/>
        <v>2054.3536000000013</v>
      </c>
      <c r="S394" s="5">
        <f t="shared" si="54"/>
        <v>0.23730182470558164</v>
      </c>
      <c r="T394" s="3">
        <v>9249.17</v>
      </c>
      <c r="U394" s="3">
        <f t="shared" si="55"/>
        <v>-592.03639999999905</v>
      </c>
      <c r="V394" t="s">
        <v>61</v>
      </c>
      <c r="W394" t="s">
        <v>77</v>
      </c>
    </row>
    <row r="395" spans="1:23">
      <c r="A395" t="s">
        <v>454</v>
      </c>
      <c r="B395" s="2">
        <v>45746</v>
      </c>
      <c r="C395">
        <f t="shared" si="48"/>
        <v>2025</v>
      </c>
      <c r="D395" t="str">
        <f t="shared" si="49"/>
        <v>Mar</v>
      </c>
      <c r="E395" t="str">
        <f t="shared" si="50"/>
        <v>Q1</v>
      </c>
      <c r="F395" t="s">
        <v>32</v>
      </c>
      <c r="G395" t="s">
        <v>49</v>
      </c>
      <c r="H395" t="s">
        <v>26</v>
      </c>
      <c r="I395" t="s">
        <v>27</v>
      </c>
      <c r="J395" t="s">
        <v>28</v>
      </c>
      <c r="K395">
        <v>38</v>
      </c>
      <c r="L395" s="3">
        <v>188.02</v>
      </c>
      <c r="M395" s="4">
        <v>0.12</v>
      </c>
      <c r="N395" s="3">
        <v>112.09</v>
      </c>
      <c r="O395" s="3">
        <f t="shared" si="51"/>
        <v>6287.3888000000006</v>
      </c>
      <c r="P395" s="3">
        <f t="shared" si="52"/>
        <v>4259.42</v>
      </c>
      <c r="Q395" s="3">
        <v>1728.78</v>
      </c>
      <c r="R395" s="3">
        <f t="shared" si="53"/>
        <v>299.18880000000058</v>
      </c>
      <c r="S395" s="5">
        <f t="shared" si="54"/>
        <v>4.7585541393591016E-2</v>
      </c>
      <c r="T395" s="3">
        <v>5749.13</v>
      </c>
      <c r="U395" s="3">
        <f t="shared" si="55"/>
        <v>538.25880000000052</v>
      </c>
      <c r="V395" t="s">
        <v>29</v>
      </c>
      <c r="W395" t="s">
        <v>80</v>
      </c>
    </row>
    <row r="396" spans="1:23">
      <c r="A396" t="s">
        <v>455</v>
      </c>
      <c r="B396" s="2">
        <v>46252</v>
      </c>
      <c r="C396">
        <f t="shared" si="48"/>
        <v>2026</v>
      </c>
      <c r="D396" t="str">
        <f t="shared" si="49"/>
        <v>Aug</v>
      </c>
      <c r="E396" t="str">
        <f t="shared" si="50"/>
        <v>Q3</v>
      </c>
      <c r="F396" t="s">
        <v>32</v>
      </c>
      <c r="G396" t="s">
        <v>33</v>
      </c>
      <c r="H396" t="s">
        <v>60</v>
      </c>
      <c r="I396" t="s">
        <v>27</v>
      </c>
      <c r="J396" t="s">
        <v>28</v>
      </c>
      <c r="K396">
        <v>78</v>
      </c>
      <c r="L396" s="3">
        <v>211.87</v>
      </c>
      <c r="M396" s="4">
        <v>0</v>
      </c>
      <c r="N396" s="3">
        <v>126.1</v>
      </c>
      <c r="O396" s="3">
        <f t="shared" si="51"/>
        <v>16525.86</v>
      </c>
      <c r="P396" s="3">
        <f t="shared" si="52"/>
        <v>9835.7999999999993</v>
      </c>
      <c r="Q396" s="3">
        <v>949.96</v>
      </c>
      <c r="R396" s="3">
        <f t="shared" si="53"/>
        <v>5740.1000000000013</v>
      </c>
      <c r="S396" s="5">
        <f t="shared" si="54"/>
        <v>0.34734047123720041</v>
      </c>
      <c r="T396" s="3">
        <v>17906.59</v>
      </c>
      <c r="U396" s="3">
        <f t="shared" si="55"/>
        <v>-1380.7299999999996</v>
      </c>
      <c r="V396" t="s">
        <v>29</v>
      </c>
      <c r="W396" t="s">
        <v>46</v>
      </c>
    </row>
    <row r="397" spans="1:23">
      <c r="A397" t="s">
        <v>456</v>
      </c>
      <c r="B397" s="2">
        <v>46202</v>
      </c>
      <c r="C397">
        <f t="shared" si="48"/>
        <v>2026</v>
      </c>
      <c r="D397" t="str">
        <f t="shared" si="49"/>
        <v>Jun</v>
      </c>
      <c r="E397" t="str">
        <f t="shared" si="50"/>
        <v>Q2</v>
      </c>
      <c r="F397" t="s">
        <v>24</v>
      </c>
      <c r="G397" t="s">
        <v>25</v>
      </c>
      <c r="H397" t="s">
        <v>44</v>
      </c>
      <c r="I397" t="s">
        <v>53</v>
      </c>
      <c r="J397" t="s">
        <v>54</v>
      </c>
      <c r="K397">
        <v>12</v>
      </c>
      <c r="L397" s="3">
        <v>2528.39</v>
      </c>
      <c r="M397" s="4">
        <v>0.1</v>
      </c>
      <c r="N397" s="3">
        <v>819.96</v>
      </c>
      <c r="O397" s="3">
        <f t="shared" si="51"/>
        <v>27306.612000000001</v>
      </c>
      <c r="P397" s="3">
        <f t="shared" si="52"/>
        <v>9839.52</v>
      </c>
      <c r="Q397" s="3">
        <v>1893.54</v>
      </c>
      <c r="R397" s="3">
        <f t="shared" si="53"/>
        <v>15573.552</v>
      </c>
      <c r="S397" s="5">
        <f t="shared" si="54"/>
        <v>0.57032164956970854</v>
      </c>
      <c r="T397" s="3">
        <v>25907.86</v>
      </c>
      <c r="U397" s="3">
        <f t="shared" si="55"/>
        <v>1398.7520000000004</v>
      </c>
      <c r="V397" t="s">
        <v>36</v>
      </c>
      <c r="W397" t="s">
        <v>80</v>
      </c>
    </row>
    <row r="398" spans="1:23">
      <c r="A398" t="s">
        <v>457</v>
      </c>
      <c r="B398" s="2">
        <v>45979</v>
      </c>
      <c r="C398">
        <f t="shared" si="48"/>
        <v>2025</v>
      </c>
      <c r="D398" t="str">
        <f t="shared" si="49"/>
        <v>Nov</v>
      </c>
      <c r="E398" t="str">
        <f t="shared" si="50"/>
        <v>Q4</v>
      </c>
      <c r="F398" t="s">
        <v>24</v>
      </c>
      <c r="G398" t="s">
        <v>66</v>
      </c>
      <c r="H398" t="s">
        <v>34</v>
      </c>
      <c r="I398" t="s">
        <v>53</v>
      </c>
      <c r="J398" t="s">
        <v>54</v>
      </c>
      <c r="K398">
        <v>18</v>
      </c>
      <c r="L398" s="3">
        <v>1235.0899999999999</v>
      </c>
      <c r="M398" s="4">
        <v>0.08</v>
      </c>
      <c r="N398" s="3">
        <v>390.85</v>
      </c>
      <c r="O398" s="3">
        <f t="shared" si="51"/>
        <v>20453.090400000001</v>
      </c>
      <c r="P398" s="3">
        <f t="shared" si="52"/>
        <v>7035.3</v>
      </c>
      <c r="Q398" s="3">
        <v>1737.52</v>
      </c>
      <c r="R398" s="3">
        <f t="shared" si="53"/>
        <v>11680.270400000001</v>
      </c>
      <c r="S398" s="5">
        <f t="shared" si="54"/>
        <v>0.57107606584479775</v>
      </c>
      <c r="T398" s="3">
        <v>19562.080000000002</v>
      </c>
      <c r="U398" s="3">
        <f t="shared" si="55"/>
        <v>891.01039999999921</v>
      </c>
      <c r="V398" t="s">
        <v>61</v>
      </c>
      <c r="W398" t="s">
        <v>77</v>
      </c>
    </row>
    <row r="399" spans="1:23">
      <c r="A399" t="s">
        <v>458</v>
      </c>
      <c r="B399" s="2">
        <v>46115</v>
      </c>
      <c r="C399">
        <f t="shared" si="48"/>
        <v>2026</v>
      </c>
      <c r="D399" t="str">
        <f t="shared" si="49"/>
        <v>Apr</v>
      </c>
      <c r="E399" t="str">
        <f t="shared" si="50"/>
        <v>Q2</v>
      </c>
      <c r="F399" t="s">
        <v>38</v>
      </c>
      <c r="G399" t="s">
        <v>25</v>
      </c>
      <c r="H399" t="s">
        <v>34</v>
      </c>
      <c r="I399" t="s">
        <v>53</v>
      </c>
      <c r="J399" t="s">
        <v>130</v>
      </c>
      <c r="K399">
        <v>2</v>
      </c>
      <c r="L399" s="3">
        <v>1927.1</v>
      </c>
      <c r="M399" s="4">
        <v>0.03</v>
      </c>
      <c r="N399" s="3">
        <v>725.89</v>
      </c>
      <c r="O399" s="3">
        <f t="shared" si="51"/>
        <v>3738.5739999999996</v>
      </c>
      <c r="P399" s="3">
        <f t="shared" si="52"/>
        <v>1451.78</v>
      </c>
      <c r="Q399" s="3">
        <v>2264.3000000000002</v>
      </c>
      <c r="R399" s="3">
        <f t="shared" si="53"/>
        <v>22.493999999999687</v>
      </c>
      <c r="S399" s="5">
        <f t="shared" si="54"/>
        <v>6.0167325830650107E-3</v>
      </c>
      <c r="T399" s="3">
        <v>3384.99</v>
      </c>
      <c r="U399" s="3">
        <f t="shared" si="55"/>
        <v>353.58399999999983</v>
      </c>
      <c r="V399" t="s">
        <v>29</v>
      </c>
      <c r="W399" t="s">
        <v>30</v>
      </c>
    </row>
    <row r="400" spans="1:23">
      <c r="A400" t="s">
        <v>459</v>
      </c>
      <c r="B400" s="2">
        <v>45693</v>
      </c>
      <c r="C400">
        <f t="shared" si="48"/>
        <v>2025</v>
      </c>
      <c r="D400" t="str">
        <f t="shared" si="49"/>
        <v>Feb</v>
      </c>
      <c r="E400" t="str">
        <f t="shared" si="50"/>
        <v>Q1</v>
      </c>
      <c r="F400" t="s">
        <v>68</v>
      </c>
      <c r="G400" t="s">
        <v>66</v>
      </c>
      <c r="H400" t="s">
        <v>44</v>
      </c>
      <c r="I400" t="s">
        <v>53</v>
      </c>
      <c r="J400" t="s">
        <v>130</v>
      </c>
      <c r="K400">
        <v>25</v>
      </c>
      <c r="L400" s="3">
        <v>2453.14</v>
      </c>
      <c r="M400" s="4">
        <v>0.12</v>
      </c>
      <c r="N400" s="3">
        <v>938.81</v>
      </c>
      <c r="O400" s="3">
        <f t="shared" si="51"/>
        <v>53969.08</v>
      </c>
      <c r="P400" s="3">
        <f t="shared" si="52"/>
        <v>23470.25</v>
      </c>
      <c r="Q400" s="3">
        <v>1643.18</v>
      </c>
      <c r="R400" s="3">
        <f t="shared" si="53"/>
        <v>28855.65</v>
      </c>
      <c r="S400" s="5">
        <f t="shared" si="54"/>
        <v>0.53467003699155147</v>
      </c>
      <c r="T400" s="3">
        <v>59445.22</v>
      </c>
      <c r="U400" s="3">
        <f t="shared" si="55"/>
        <v>-5476.1399999999994</v>
      </c>
      <c r="V400" t="s">
        <v>41</v>
      </c>
      <c r="W400" t="s">
        <v>46</v>
      </c>
    </row>
    <row r="401" spans="1:23">
      <c r="A401" t="s">
        <v>460</v>
      </c>
      <c r="B401" s="2">
        <v>45387</v>
      </c>
      <c r="C401">
        <f t="shared" si="48"/>
        <v>2024</v>
      </c>
      <c r="D401" t="str">
        <f t="shared" si="49"/>
        <v>Apr</v>
      </c>
      <c r="E401" t="str">
        <f t="shared" si="50"/>
        <v>Q2</v>
      </c>
      <c r="F401" t="s">
        <v>51</v>
      </c>
      <c r="G401" t="s">
        <v>88</v>
      </c>
      <c r="H401" t="s">
        <v>44</v>
      </c>
      <c r="I401" t="s">
        <v>63</v>
      </c>
      <c r="J401" t="s">
        <v>73</v>
      </c>
      <c r="K401">
        <v>10</v>
      </c>
      <c r="L401" s="3">
        <v>157.91999999999999</v>
      </c>
      <c r="M401" s="4">
        <v>0.03</v>
      </c>
      <c r="N401" s="3">
        <v>41.35</v>
      </c>
      <c r="O401" s="3">
        <f t="shared" si="51"/>
        <v>1531.8239999999998</v>
      </c>
      <c r="P401" s="3">
        <f t="shared" si="52"/>
        <v>413.5</v>
      </c>
      <c r="Q401" s="3">
        <v>1005.76</v>
      </c>
      <c r="R401" s="3">
        <f t="shared" si="53"/>
        <v>112.56399999999985</v>
      </c>
      <c r="S401" s="5">
        <f t="shared" si="54"/>
        <v>7.348363780695423E-2</v>
      </c>
      <c r="T401" s="3">
        <v>1481.62</v>
      </c>
      <c r="U401" s="3">
        <f t="shared" si="55"/>
        <v>50.203999999999951</v>
      </c>
      <c r="V401" t="s">
        <v>61</v>
      </c>
      <c r="W401" t="s">
        <v>80</v>
      </c>
    </row>
    <row r="402" spans="1:23">
      <c r="A402" t="s">
        <v>461</v>
      </c>
      <c r="B402" s="2">
        <v>45973</v>
      </c>
      <c r="C402">
        <f t="shared" si="48"/>
        <v>2025</v>
      </c>
      <c r="D402" t="str">
        <f t="shared" si="49"/>
        <v>Nov</v>
      </c>
      <c r="E402" t="str">
        <f t="shared" si="50"/>
        <v>Q4</v>
      </c>
      <c r="F402" t="s">
        <v>38</v>
      </c>
      <c r="G402" t="s">
        <v>66</v>
      </c>
      <c r="H402" t="s">
        <v>44</v>
      </c>
      <c r="I402" t="s">
        <v>39</v>
      </c>
      <c r="J402" t="s">
        <v>45</v>
      </c>
      <c r="K402">
        <v>14</v>
      </c>
      <c r="L402" s="3">
        <v>1132.73</v>
      </c>
      <c r="M402" s="4">
        <v>0.08</v>
      </c>
      <c r="N402" s="3">
        <v>556.24</v>
      </c>
      <c r="O402" s="3">
        <f t="shared" si="51"/>
        <v>14589.562400000003</v>
      </c>
      <c r="P402" s="3">
        <f t="shared" si="52"/>
        <v>7787.3600000000006</v>
      </c>
      <c r="Q402" s="3">
        <v>1545.89</v>
      </c>
      <c r="R402" s="3">
        <f t="shared" si="53"/>
        <v>5256.3124000000016</v>
      </c>
      <c r="S402" s="5">
        <f t="shared" si="54"/>
        <v>0.36027896217092847</v>
      </c>
      <c r="T402" s="3">
        <v>14059.49</v>
      </c>
      <c r="U402" s="3">
        <f t="shared" si="55"/>
        <v>530.07240000000274</v>
      </c>
      <c r="V402" t="s">
        <v>61</v>
      </c>
      <c r="W402" t="s">
        <v>46</v>
      </c>
    </row>
    <row r="403" spans="1:23">
      <c r="A403" t="s">
        <v>462</v>
      </c>
      <c r="B403" s="2">
        <v>45707</v>
      </c>
      <c r="C403">
        <f t="shared" si="48"/>
        <v>2025</v>
      </c>
      <c r="D403" t="str">
        <f t="shared" si="49"/>
        <v>Feb</v>
      </c>
      <c r="E403" t="str">
        <f t="shared" si="50"/>
        <v>Q1</v>
      </c>
      <c r="F403" t="s">
        <v>24</v>
      </c>
      <c r="G403" t="s">
        <v>66</v>
      </c>
      <c r="H403" t="s">
        <v>44</v>
      </c>
      <c r="I403" t="s">
        <v>39</v>
      </c>
      <c r="J403" t="s">
        <v>40</v>
      </c>
      <c r="K403">
        <v>15</v>
      </c>
      <c r="L403" s="3">
        <v>872.92</v>
      </c>
      <c r="M403" s="4">
        <v>0.1</v>
      </c>
      <c r="N403" s="3">
        <v>364</v>
      </c>
      <c r="O403" s="3">
        <f t="shared" si="51"/>
        <v>11784.42</v>
      </c>
      <c r="P403" s="3">
        <f t="shared" si="52"/>
        <v>5460</v>
      </c>
      <c r="Q403" s="3">
        <v>1486.54</v>
      </c>
      <c r="R403" s="3">
        <f t="shared" si="53"/>
        <v>4837.88</v>
      </c>
      <c r="S403" s="5">
        <f t="shared" si="54"/>
        <v>0.41053187174252104</v>
      </c>
      <c r="T403" s="3">
        <v>10820.04</v>
      </c>
      <c r="U403" s="3">
        <f t="shared" si="55"/>
        <v>964.3799999999992</v>
      </c>
      <c r="V403" t="s">
        <v>41</v>
      </c>
      <c r="W403" t="s">
        <v>46</v>
      </c>
    </row>
    <row r="404" spans="1:23">
      <c r="A404" t="s">
        <v>463</v>
      </c>
      <c r="B404" s="2">
        <v>45640</v>
      </c>
      <c r="C404">
        <f t="shared" si="48"/>
        <v>2024</v>
      </c>
      <c r="D404" t="str">
        <f t="shared" si="49"/>
        <v>Dec</v>
      </c>
      <c r="E404" t="str">
        <f t="shared" si="50"/>
        <v>Q4</v>
      </c>
      <c r="F404" t="s">
        <v>68</v>
      </c>
      <c r="G404" t="s">
        <v>66</v>
      </c>
      <c r="H404" t="s">
        <v>26</v>
      </c>
      <c r="I404" t="s">
        <v>63</v>
      </c>
      <c r="J404" t="s">
        <v>73</v>
      </c>
      <c r="K404">
        <v>23</v>
      </c>
      <c r="L404" s="3">
        <v>236.13</v>
      </c>
      <c r="M404" s="4">
        <v>0.03</v>
      </c>
      <c r="N404" s="3">
        <v>60.23</v>
      </c>
      <c r="O404" s="3">
        <f t="shared" si="51"/>
        <v>5268.0603000000001</v>
      </c>
      <c r="P404" s="3">
        <f t="shared" si="52"/>
        <v>1385.29</v>
      </c>
      <c r="Q404" s="3">
        <v>2131</v>
      </c>
      <c r="R404" s="3">
        <f t="shared" si="53"/>
        <v>1751.7703000000001</v>
      </c>
      <c r="S404" s="5">
        <f t="shared" si="54"/>
        <v>0.33252662274955358</v>
      </c>
      <c r="T404" s="3">
        <v>5535.98</v>
      </c>
      <c r="U404" s="3">
        <f t="shared" si="55"/>
        <v>-267.91969999999947</v>
      </c>
      <c r="V404" t="s">
        <v>41</v>
      </c>
      <c r="W404" t="s">
        <v>30</v>
      </c>
    </row>
    <row r="405" spans="1:23">
      <c r="A405" t="s">
        <v>464</v>
      </c>
      <c r="B405" s="2">
        <v>45902</v>
      </c>
      <c r="C405">
        <f t="shared" si="48"/>
        <v>2025</v>
      </c>
      <c r="D405" t="str">
        <f t="shared" si="49"/>
        <v>Sep</v>
      </c>
      <c r="E405" t="str">
        <f t="shared" si="50"/>
        <v>Q3</v>
      </c>
      <c r="F405" t="s">
        <v>51</v>
      </c>
      <c r="G405" t="s">
        <v>72</v>
      </c>
      <c r="H405" t="s">
        <v>44</v>
      </c>
      <c r="I405" t="s">
        <v>63</v>
      </c>
      <c r="J405" t="s">
        <v>64</v>
      </c>
      <c r="K405">
        <v>15</v>
      </c>
      <c r="L405" s="3">
        <v>388.62</v>
      </c>
      <c r="M405" s="4">
        <v>0</v>
      </c>
      <c r="N405" s="3">
        <v>106.3</v>
      </c>
      <c r="O405" s="3">
        <f t="shared" si="51"/>
        <v>5829.3</v>
      </c>
      <c r="P405" s="3">
        <f t="shared" si="52"/>
        <v>1594.5</v>
      </c>
      <c r="Q405" s="3">
        <v>1576.23</v>
      </c>
      <c r="R405" s="3">
        <f t="shared" si="53"/>
        <v>2658.57</v>
      </c>
      <c r="S405" s="5">
        <f t="shared" si="54"/>
        <v>0.45607019710771451</v>
      </c>
      <c r="T405" s="3">
        <v>6208.92</v>
      </c>
      <c r="U405" s="3">
        <f t="shared" si="55"/>
        <v>-379.61999999999989</v>
      </c>
      <c r="V405" t="s">
        <v>41</v>
      </c>
      <c r="W405" t="s">
        <v>46</v>
      </c>
    </row>
    <row r="406" spans="1:23">
      <c r="A406" t="s">
        <v>465</v>
      </c>
      <c r="B406" s="2">
        <v>45952</v>
      </c>
      <c r="C406">
        <f t="shared" si="48"/>
        <v>2025</v>
      </c>
      <c r="D406" t="str">
        <f t="shared" si="49"/>
        <v>Oct</v>
      </c>
      <c r="E406" t="str">
        <f t="shared" si="50"/>
        <v>Q4</v>
      </c>
      <c r="F406" t="s">
        <v>24</v>
      </c>
      <c r="G406" t="s">
        <v>25</v>
      </c>
      <c r="H406" t="s">
        <v>34</v>
      </c>
      <c r="I406" t="s">
        <v>27</v>
      </c>
      <c r="J406" t="s">
        <v>28</v>
      </c>
      <c r="K406">
        <v>5</v>
      </c>
      <c r="L406" s="3">
        <v>271.42</v>
      </c>
      <c r="M406" s="4">
        <v>0.08</v>
      </c>
      <c r="N406" s="3">
        <v>157.32</v>
      </c>
      <c r="O406" s="3">
        <f t="shared" si="51"/>
        <v>1248.5320000000002</v>
      </c>
      <c r="P406" s="3">
        <f t="shared" si="52"/>
        <v>786.59999999999991</v>
      </c>
      <c r="Q406" s="3">
        <v>857.86</v>
      </c>
      <c r="R406" s="3">
        <f t="shared" si="53"/>
        <v>-395.92799999999977</v>
      </c>
      <c r="S406" s="5">
        <f t="shared" si="54"/>
        <v>-0.31711481964418992</v>
      </c>
      <c r="T406" s="3">
        <v>1232.7</v>
      </c>
      <c r="U406" s="3">
        <f t="shared" si="55"/>
        <v>15.832000000000107</v>
      </c>
      <c r="V406" t="s">
        <v>61</v>
      </c>
      <c r="W406" t="s">
        <v>80</v>
      </c>
    </row>
    <row r="407" spans="1:23">
      <c r="A407" t="s">
        <v>466</v>
      </c>
      <c r="B407" s="2">
        <v>45616</v>
      </c>
      <c r="C407">
        <f t="shared" si="48"/>
        <v>2024</v>
      </c>
      <c r="D407" t="str">
        <f t="shared" si="49"/>
        <v>Nov</v>
      </c>
      <c r="E407" t="str">
        <f t="shared" si="50"/>
        <v>Q4</v>
      </c>
      <c r="F407" t="s">
        <v>38</v>
      </c>
      <c r="G407" t="s">
        <v>66</v>
      </c>
      <c r="H407" t="s">
        <v>60</v>
      </c>
      <c r="I407" t="s">
        <v>63</v>
      </c>
      <c r="J407" t="s">
        <v>73</v>
      </c>
      <c r="K407">
        <v>13</v>
      </c>
      <c r="L407" s="3">
        <v>347.57</v>
      </c>
      <c r="M407" s="4">
        <v>0.1</v>
      </c>
      <c r="N407" s="3">
        <v>87</v>
      </c>
      <c r="O407" s="3">
        <f t="shared" si="51"/>
        <v>4066.569</v>
      </c>
      <c r="P407" s="3">
        <f t="shared" si="52"/>
        <v>1131</v>
      </c>
      <c r="Q407" s="3">
        <v>2458.4</v>
      </c>
      <c r="R407" s="3">
        <f t="shared" si="53"/>
        <v>477.16899999999987</v>
      </c>
      <c r="S407" s="5">
        <f t="shared" si="54"/>
        <v>0.11733945741483788</v>
      </c>
      <c r="T407" s="3">
        <v>4410.6099999999997</v>
      </c>
      <c r="U407" s="3">
        <f t="shared" si="55"/>
        <v>-344.04099999999971</v>
      </c>
      <c r="V407" t="s">
        <v>29</v>
      </c>
      <c r="W407" t="s">
        <v>46</v>
      </c>
    </row>
    <row r="408" spans="1:23">
      <c r="A408" t="s">
        <v>467</v>
      </c>
      <c r="B408" s="2">
        <v>45854</v>
      </c>
      <c r="C408">
        <f t="shared" si="48"/>
        <v>2025</v>
      </c>
      <c r="D408" t="str">
        <f t="shared" si="49"/>
        <v>Jul</v>
      </c>
      <c r="E408" t="str">
        <f t="shared" si="50"/>
        <v>Q3</v>
      </c>
      <c r="F408" t="s">
        <v>24</v>
      </c>
      <c r="G408" t="s">
        <v>25</v>
      </c>
      <c r="H408" t="s">
        <v>26</v>
      </c>
      <c r="I408" t="s">
        <v>53</v>
      </c>
      <c r="J408" t="s">
        <v>54</v>
      </c>
      <c r="K408">
        <v>9</v>
      </c>
      <c r="L408" s="3">
        <v>3180.87</v>
      </c>
      <c r="M408" s="4">
        <v>0.05</v>
      </c>
      <c r="N408" s="3">
        <v>1068.6400000000001</v>
      </c>
      <c r="O408" s="3">
        <f t="shared" si="51"/>
        <v>27196.438499999997</v>
      </c>
      <c r="P408" s="3">
        <f t="shared" si="52"/>
        <v>9617.76</v>
      </c>
      <c r="Q408" s="3">
        <v>3255.69</v>
      </c>
      <c r="R408" s="3">
        <f t="shared" si="53"/>
        <v>14322.988499999994</v>
      </c>
      <c r="S408" s="5">
        <f t="shared" si="54"/>
        <v>0.52664941771695573</v>
      </c>
      <c r="T408" s="3">
        <v>26009.33</v>
      </c>
      <c r="U408" s="3">
        <f t="shared" si="55"/>
        <v>1187.1084999999948</v>
      </c>
      <c r="V408" t="s">
        <v>41</v>
      </c>
      <c r="W408" t="s">
        <v>46</v>
      </c>
    </row>
    <row r="409" spans="1:23">
      <c r="A409" t="s">
        <v>468</v>
      </c>
      <c r="B409" s="2">
        <v>45737</v>
      </c>
      <c r="C409">
        <f t="shared" si="48"/>
        <v>2025</v>
      </c>
      <c r="D409" t="str">
        <f t="shared" si="49"/>
        <v>Mar</v>
      </c>
      <c r="E409" t="str">
        <f t="shared" si="50"/>
        <v>Q1</v>
      </c>
      <c r="F409" t="s">
        <v>32</v>
      </c>
      <c r="G409" t="s">
        <v>49</v>
      </c>
      <c r="H409" t="s">
        <v>26</v>
      </c>
      <c r="I409" t="s">
        <v>63</v>
      </c>
      <c r="J409" t="s">
        <v>64</v>
      </c>
      <c r="K409">
        <v>32</v>
      </c>
      <c r="L409" s="3">
        <v>334.7</v>
      </c>
      <c r="M409" s="4">
        <v>0.12</v>
      </c>
      <c r="N409" s="3">
        <v>94.45</v>
      </c>
      <c r="O409" s="3">
        <f t="shared" si="51"/>
        <v>9425.152</v>
      </c>
      <c r="P409" s="3">
        <f t="shared" si="52"/>
        <v>3022.4</v>
      </c>
      <c r="Q409" s="3">
        <v>1661.33</v>
      </c>
      <c r="R409" s="3">
        <f t="shared" si="53"/>
        <v>4741.4220000000005</v>
      </c>
      <c r="S409" s="5">
        <f t="shared" si="54"/>
        <v>0.50306053419615948</v>
      </c>
      <c r="T409" s="3">
        <v>8946.67</v>
      </c>
      <c r="U409" s="3">
        <f t="shared" si="55"/>
        <v>478.48199999999997</v>
      </c>
      <c r="V409" t="s">
        <v>61</v>
      </c>
      <c r="W409" t="s">
        <v>30</v>
      </c>
    </row>
    <row r="410" spans="1:23">
      <c r="A410" t="s">
        <v>469</v>
      </c>
      <c r="B410" s="2">
        <v>45365</v>
      </c>
      <c r="C410">
        <f t="shared" si="48"/>
        <v>2024</v>
      </c>
      <c r="D410" t="str">
        <f t="shared" si="49"/>
        <v>Mar</v>
      </c>
      <c r="E410" t="str">
        <f t="shared" si="50"/>
        <v>Q1</v>
      </c>
      <c r="F410" t="s">
        <v>24</v>
      </c>
      <c r="G410" t="s">
        <v>25</v>
      </c>
      <c r="H410" t="s">
        <v>26</v>
      </c>
      <c r="I410" t="s">
        <v>63</v>
      </c>
      <c r="J410" t="s">
        <v>73</v>
      </c>
      <c r="K410">
        <v>16</v>
      </c>
      <c r="L410" s="3">
        <v>343.74</v>
      </c>
      <c r="M410" s="4">
        <v>0</v>
      </c>
      <c r="N410" s="3">
        <v>87.4</v>
      </c>
      <c r="O410" s="3">
        <f t="shared" si="51"/>
        <v>5499.84</v>
      </c>
      <c r="P410" s="3">
        <f t="shared" si="52"/>
        <v>1398.4</v>
      </c>
      <c r="Q410" s="3">
        <v>1659.32</v>
      </c>
      <c r="R410" s="3">
        <f t="shared" si="53"/>
        <v>2442.1200000000008</v>
      </c>
      <c r="S410" s="5">
        <f t="shared" si="54"/>
        <v>0.44403473555594358</v>
      </c>
      <c r="T410" s="3">
        <v>5441.8</v>
      </c>
      <c r="U410" s="3">
        <f t="shared" si="55"/>
        <v>58.039999999999964</v>
      </c>
      <c r="V410" t="s">
        <v>41</v>
      </c>
      <c r="W410" t="s">
        <v>80</v>
      </c>
    </row>
    <row r="411" spans="1:23">
      <c r="A411" t="s">
        <v>470</v>
      </c>
      <c r="B411" s="2">
        <v>45757</v>
      </c>
      <c r="C411">
        <f t="shared" si="48"/>
        <v>2025</v>
      </c>
      <c r="D411" t="str">
        <f t="shared" si="49"/>
        <v>Apr</v>
      </c>
      <c r="E411" t="str">
        <f t="shared" si="50"/>
        <v>Q2</v>
      </c>
      <c r="F411" t="s">
        <v>32</v>
      </c>
      <c r="G411" t="s">
        <v>43</v>
      </c>
      <c r="H411" t="s">
        <v>44</v>
      </c>
      <c r="I411" t="s">
        <v>63</v>
      </c>
      <c r="J411" t="s">
        <v>73</v>
      </c>
      <c r="K411">
        <v>8</v>
      </c>
      <c r="L411" s="3">
        <v>188.83</v>
      </c>
      <c r="M411" s="4">
        <v>0.08</v>
      </c>
      <c r="N411" s="3">
        <v>45.53</v>
      </c>
      <c r="O411" s="3">
        <f t="shared" si="51"/>
        <v>1389.7888000000003</v>
      </c>
      <c r="P411" s="3">
        <f t="shared" si="52"/>
        <v>364.24</v>
      </c>
      <c r="Q411" s="3">
        <v>1252.1099999999999</v>
      </c>
      <c r="R411" s="3">
        <f t="shared" si="53"/>
        <v>-226.56119999999964</v>
      </c>
      <c r="S411" s="5">
        <f t="shared" si="54"/>
        <v>-0.16301843848504147</v>
      </c>
      <c r="T411" s="3">
        <v>1466.81</v>
      </c>
      <c r="U411" s="3">
        <f t="shared" si="55"/>
        <v>-77.021199999999681</v>
      </c>
      <c r="V411" t="s">
        <v>36</v>
      </c>
      <c r="W411" t="s">
        <v>46</v>
      </c>
    </row>
    <row r="412" spans="1:23">
      <c r="A412" t="s">
        <v>471</v>
      </c>
      <c r="B412" s="2">
        <v>45851</v>
      </c>
      <c r="C412">
        <f t="shared" si="48"/>
        <v>2025</v>
      </c>
      <c r="D412" t="str">
        <f t="shared" si="49"/>
        <v>Jul</v>
      </c>
      <c r="E412" t="str">
        <f t="shared" si="50"/>
        <v>Q3</v>
      </c>
      <c r="F412" t="s">
        <v>32</v>
      </c>
      <c r="G412" t="s">
        <v>43</v>
      </c>
      <c r="H412" t="s">
        <v>34</v>
      </c>
      <c r="I412" t="s">
        <v>39</v>
      </c>
      <c r="J412" t="s">
        <v>57</v>
      </c>
      <c r="K412">
        <v>12</v>
      </c>
      <c r="L412" s="3">
        <v>589.96</v>
      </c>
      <c r="M412" s="4">
        <v>0</v>
      </c>
      <c r="N412" s="3">
        <v>289.62</v>
      </c>
      <c r="O412" s="3">
        <f t="shared" si="51"/>
        <v>7079.52</v>
      </c>
      <c r="P412" s="3">
        <f t="shared" si="52"/>
        <v>3475.44</v>
      </c>
      <c r="Q412" s="3">
        <v>1716.45</v>
      </c>
      <c r="R412" s="3">
        <f t="shared" si="53"/>
        <v>1887.6300000000003</v>
      </c>
      <c r="S412" s="5">
        <f t="shared" si="54"/>
        <v>0.26663248355820734</v>
      </c>
      <c r="T412" s="3">
        <v>6471.4</v>
      </c>
      <c r="U412" s="3">
        <f t="shared" si="55"/>
        <v>608.1200000000008</v>
      </c>
      <c r="V412" t="s">
        <v>36</v>
      </c>
      <c r="W412" t="s">
        <v>46</v>
      </c>
    </row>
    <row r="413" spans="1:23">
      <c r="A413" t="s">
        <v>472</v>
      </c>
      <c r="B413" s="2">
        <v>45372</v>
      </c>
      <c r="C413">
        <f t="shared" si="48"/>
        <v>2024</v>
      </c>
      <c r="D413" t="str">
        <f t="shared" si="49"/>
        <v>Mar</v>
      </c>
      <c r="E413" t="str">
        <f t="shared" si="50"/>
        <v>Q1</v>
      </c>
      <c r="F413" t="s">
        <v>32</v>
      </c>
      <c r="G413" t="s">
        <v>33</v>
      </c>
      <c r="H413" t="s">
        <v>34</v>
      </c>
      <c r="I413" t="s">
        <v>63</v>
      </c>
      <c r="J413" t="s">
        <v>64</v>
      </c>
      <c r="K413">
        <v>18</v>
      </c>
      <c r="L413" s="3">
        <v>557.83000000000004</v>
      </c>
      <c r="M413" s="4">
        <v>0.12</v>
      </c>
      <c r="N413" s="3">
        <v>152.68</v>
      </c>
      <c r="O413" s="3">
        <f t="shared" si="51"/>
        <v>8836.0272000000004</v>
      </c>
      <c r="P413" s="3">
        <f t="shared" si="52"/>
        <v>2748.2400000000002</v>
      </c>
      <c r="Q413" s="3">
        <v>627.75</v>
      </c>
      <c r="R413" s="3">
        <f t="shared" si="53"/>
        <v>5460.0372000000007</v>
      </c>
      <c r="S413" s="5">
        <f t="shared" si="54"/>
        <v>0.61792897151787862</v>
      </c>
      <c r="T413" s="3">
        <v>8504.24</v>
      </c>
      <c r="U413" s="3">
        <f t="shared" si="55"/>
        <v>331.78720000000067</v>
      </c>
      <c r="V413" t="s">
        <v>29</v>
      </c>
      <c r="W413" t="s">
        <v>46</v>
      </c>
    </row>
    <row r="414" spans="1:23">
      <c r="A414" t="s">
        <v>473</v>
      </c>
      <c r="B414" s="2">
        <v>45816</v>
      </c>
      <c r="C414">
        <f t="shared" si="48"/>
        <v>2025</v>
      </c>
      <c r="D414" t="str">
        <f t="shared" si="49"/>
        <v>Jun</v>
      </c>
      <c r="E414" t="str">
        <f t="shared" si="50"/>
        <v>Q2</v>
      </c>
      <c r="F414" t="s">
        <v>51</v>
      </c>
      <c r="G414" t="s">
        <v>52</v>
      </c>
      <c r="H414" t="s">
        <v>26</v>
      </c>
      <c r="I414" t="s">
        <v>63</v>
      </c>
      <c r="J414" t="s">
        <v>73</v>
      </c>
      <c r="K414">
        <v>59</v>
      </c>
      <c r="L414" s="3">
        <v>340.15</v>
      </c>
      <c r="M414" s="4">
        <v>0.05</v>
      </c>
      <c r="N414" s="3">
        <v>83.69</v>
      </c>
      <c r="O414" s="3">
        <f t="shared" si="51"/>
        <v>19065.407499999998</v>
      </c>
      <c r="P414" s="3">
        <f t="shared" si="52"/>
        <v>4937.71</v>
      </c>
      <c r="Q414" s="3">
        <v>2066.38</v>
      </c>
      <c r="R414" s="3">
        <f t="shared" si="53"/>
        <v>12061.317499999997</v>
      </c>
      <c r="S414" s="5">
        <f t="shared" si="54"/>
        <v>0.63262836107751685</v>
      </c>
      <c r="T414" s="3">
        <v>19512.16</v>
      </c>
      <c r="U414" s="3">
        <f t="shared" si="55"/>
        <v>-446.75250000000233</v>
      </c>
      <c r="V414" t="s">
        <v>36</v>
      </c>
      <c r="W414" t="s">
        <v>80</v>
      </c>
    </row>
    <row r="415" spans="1:23">
      <c r="A415" t="s">
        <v>474</v>
      </c>
      <c r="B415" s="2">
        <v>45869</v>
      </c>
      <c r="C415">
        <f t="shared" si="48"/>
        <v>2025</v>
      </c>
      <c r="D415" t="str">
        <f t="shared" si="49"/>
        <v>Jul</v>
      </c>
      <c r="E415" t="str">
        <f t="shared" si="50"/>
        <v>Q3</v>
      </c>
      <c r="F415" t="s">
        <v>38</v>
      </c>
      <c r="G415" t="s">
        <v>25</v>
      </c>
      <c r="H415" t="s">
        <v>44</v>
      </c>
      <c r="I415" t="s">
        <v>27</v>
      </c>
      <c r="J415" t="s">
        <v>28</v>
      </c>
      <c r="K415">
        <v>12</v>
      </c>
      <c r="L415" s="3">
        <v>251.26</v>
      </c>
      <c r="M415" s="4">
        <v>0.12</v>
      </c>
      <c r="N415" s="3">
        <v>151.6</v>
      </c>
      <c r="O415" s="3">
        <f t="shared" si="51"/>
        <v>2653.3056000000001</v>
      </c>
      <c r="P415" s="3">
        <f t="shared" si="52"/>
        <v>1819.1999999999998</v>
      </c>
      <c r="Q415" s="3">
        <v>819.59</v>
      </c>
      <c r="R415" s="3">
        <f t="shared" si="53"/>
        <v>14.51560000000029</v>
      </c>
      <c r="S415" s="5">
        <f t="shared" si="54"/>
        <v>5.4707606994084243E-3</v>
      </c>
      <c r="T415" s="3">
        <v>2387.4499999999998</v>
      </c>
      <c r="U415" s="3">
        <f t="shared" si="55"/>
        <v>265.85560000000032</v>
      </c>
      <c r="V415" t="s">
        <v>29</v>
      </c>
      <c r="W415" t="s">
        <v>77</v>
      </c>
    </row>
    <row r="416" spans="1:23">
      <c r="A416" t="s">
        <v>475</v>
      </c>
      <c r="B416" s="2">
        <v>45576</v>
      </c>
      <c r="C416">
        <f t="shared" si="48"/>
        <v>2024</v>
      </c>
      <c r="D416" t="str">
        <f t="shared" si="49"/>
        <v>Oct</v>
      </c>
      <c r="E416" t="str">
        <f t="shared" si="50"/>
        <v>Q4</v>
      </c>
      <c r="F416" t="s">
        <v>38</v>
      </c>
      <c r="G416" t="s">
        <v>25</v>
      </c>
      <c r="H416" t="s">
        <v>44</v>
      </c>
      <c r="I416" t="s">
        <v>53</v>
      </c>
      <c r="J416" t="s">
        <v>130</v>
      </c>
      <c r="K416">
        <v>6</v>
      </c>
      <c r="L416" s="3">
        <v>926.99</v>
      </c>
      <c r="M416" s="4">
        <v>0.1</v>
      </c>
      <c r="N416" s="3">
        <v>350.14</v>
      </c>
      <c r="O416" s="3">
        <f t="shared" si="51"/>
        <v>5005.746000000001</v>
      </c>
      <c r="P416" s="3">
        <f t="shared" si="52"/>
        <v>2100.84</v>
      </c>
      <c r="Q416" s="3">
        <v>2998.36</v>
      </c>
      <c r="R416" s="3">
        <f t="shared" si="53"/>
        <v>-93.453999999999269</v>
      </c>
      <c r="S416" s="5">
        <f t="shared" si="54"/>
        <v>-1.8669345188509216E-2</v>
      </c>
      <c r="T416" s="3">
        <v>5196.95</v>
      </c>
      <c r="U416" s="3">
        <f t="shared" si="55"/>
        <v>-191.20399999999881</v>
      </c>
      <c r="V416" t="s">
        <v>36</v>
      </c>
      <c r="W416" t="s">
        <v>80</v>
      </c>
    </row>
    <row r="417" spans="1:23">
      <c r="A417" t="s">
        <v>476</v>
      </c>
      <c r="B417" s="2">
        <v>45559</v>
      </c>
      <c r="C417">
        <f t="shared" si="48"/>
        <v>2024</v>
      </c>
      <c r="D417" t="str">
        <f t="shared" si="49"/>
        <v>Sep</v>
      </c>
      <c r="E417" t="str">
        <f t="shared" si="50"/>
        <v>Q3</v>
      </c>
      <c r="F417" t="s">
        <v>68</v>
      </c>
      <c r="G417" t="s">
        <v>66</v>
      </c>
      <c r="H417" t="s">
        <v>34</v>
      </c>
      <c r="I417" t="s">
        <v>39</v>
      </c>
      <c r="J417" t="s">
        <v>40</v>
      </c>
      <c r="K417">
        <v>5</v>
      </c>
      <c r="L417" s="3">
        <v>1188.8499999999999</v>
      </c>
      <c r="M417" s="4">
        <v>0.1</v>
      </c>
      <c r="N417" s="3">
        <v>518.59</v>
      </c>
      <c r="O417" s="3">
        <f t="shared" si="51"/>
        <v>5349.8249999999998</v>
      </c>
      <c r="P417" s="3">
        <f t="shared" si="52"/>
        <v>2592.9500000000003</v>
      </c>
      <c r="Q417" s="3">
        <v>1895.2</v>
      </c>
      <c r="R417" s="3">
        <f t="shared" si="53"/>
        <v>861.6749999999995</v>
      </c>
      <c r="S417" s="5">
        <f t="shared" si="54"/>
        <v>0.16106601617809921</v>
      </c>
      <c r="T417" s="3">
        <v>5674.36</v>
      </c>
      <c r="U417" s="3">
        <f t="shared" si="55"/>
        <v>-324.53499999999985</v>
      </c>
      <c r="V417" t="s">
        <v>41</v>
      </c>
      <c r="W417" t="s">
        <v>80</v>
      </c>
    </row>
    <row r="418" spans="1:23">
      <c r="A418" t="s">
        <v>477</v>
      </c>
      <c r="B418" s="2">
        <v>45535</v>
      </c>
      <c r="C418">
        <f t="shared" si="48"/>
        <v>2024</v>
      </c>
      <c r="D418" t="str">
        <f t="shared" si="49"/>
        <v>Aug</v>
      </c>
      <c r="E418" t="str">
        <f t="shared" si="50"/>
        <v>Q3</v>
      </c>
      <c r="F418" t="s">
        <v>51</v>
      </c>
      <c r="G418" t="s">
        <v>52</v>
      </c>
      <c r="H418" t="s">
        <v>44</v>
      </c>
      <c r="I418" t="s">
        <v>27</v>
      </c>
      <c r="J418" t="s">
        <v>35</v>
      </c>
      <c r="K418">
        <v>11</v>
      </c>
      <c r="L418" s="3">
        <v>485.31</v>
      </c>
      <c r="M418" s="4">
        <v>0.12</v>
      </c>
      <c r="N418" s="3">
        <v>314.8</v>
      </c>
      <c r="O418" s="3">
        <f t="shared" si="51"/>
        <v>4697.8008</v>
      </c>
      <c r="P418" s="3">
        <f t="shared" si="52"/>
        <v>3462.8</v>
      </c>
      <c r="Q418" s="3">
        <v>722.76</v>
      </c>
      <c r="R418" s="3">
        <f t="shared" si="53"/>
        <v>512.24079999999981</v>
      </c>
      <c r="S418" s="5">
        <f t="shared" si="54"/>
        <v>0.10903842495833366</v>
      </c>
      <c r="T418" s="3">
        <v>4583.6400000000003</v>
      </c>
      <c r="U418" s="3">
        <f t="shared" si="55"/>
        <v>114.16079999999965</v>
      </c>
      <c r="V418" t="s">
        <v>36</v>
      </c>
      <c r="W418" t="s">
        <v>46</v>
      </c>
    </row>
    <row r="419" spans="1:23">
      <c r="A419" t="s">
        <v>478</v>
      </c>
      <c r="B419" s="2">
        <v>46263</v>
      </c>
      <c r="C419">
        <f t="shared" si="48"/>
        <v>2026</v>
      </c>
      <c r="D419" t="str">
        <f t="shared" si="49"/>
        <v>Aug</v>
      </c>
      <c r="E419" t="str">
        <f t="shared" si="50"/>
        <v>Q3</v>
      </c>
      <c r="F419" t="s">
        <v>32</v>
      </c>
      <c r="G419" t="s">
        <v>49</v>
      </c>
      <c r="H419" t="s">
        <v>34</v>
      </c>
      <c r="I419" t="s">
        <v>63</v>
      </c>
      <c r="J419" t="s">
        <v>73</v>
      </c>
      <c r="K419">
        <v>17</v>
      </c>
      <c r="L419" s="3">
        <v>165.66</v>
      </c>
      <c r="M419" s="4">
        <v>0.15</v>
      </c>
      <c r="N419" s="3">
        <v>40.94</v>
      </c>
      <c r="O419" s="3">
        <f t="shared" si="51"/>
        <v>2393.7869999999998</v>
      </c>
      <c r="P419" s="3">
        <f t="shared" si="52"/>
        <v>695.98</v>
      </c>
      <c r="Q419" s="3">
        <v>1336.05</v>
      </c>
      <c r="R419" s="3">
        <f t="shared" si="53"/>
        <v>361.75699999999983</v>
      </c>
      <c r="S419" s="5">
        <f t="shared" si="54"/>
        <v>0.1511233037860093</v>
      </c>
      <c r="T419" s="3">
        <v>2364.38</v>
      </c>
      <c r="U419" s="3">
        <f t="shared" si="55"/>
        <v>29.406999999999698</v>
      </c>
      <c r="V419" t="s">
        <v>36</v>
      </c>
      <c r="W419" t="s">
        <v>77</v>
      </c>
    </row>
    <row r="420" spans="1:23">
      <c r="A420" t="s">
        <v>479</v>
      </c>
      <c r="B420" s="2">
        <v>45991</v>
      </c>
      <c r="C420">
        <f t="shared" si="48"/>
        <v>2025</v>
      </c>
      <c r="D420" t="str">
        <f t="shared" si="49"/>
        <v>Nov</v>
      </c>
      <c r="E420" t="str">
        <f t="shared" si="50"/>
        <v>Q4</v>
      </c>
      <c r="F420" t="s">
        <v>24</v>
      </c>
      <c r="G420" t="s">
        <v>25</v>
      </c>
      <c r="H420" t="s">
        <v>60</v>
      </c>
      <c r="I420" t="s">
        <v>53</v>
      </c>
      <c r="J420" t="s">
        <v>130</v>
      </c>
      <c r="K420">
        <v>46</v>
      </c>
      <c r="L420" s="3">
        <v>2059.92</v>
      </c>
      <c r="M420" s="4">
        <v>0.05</v>
      </c>
      <c r="N420" s="3">
        <v>738.87</v>
      </c>
      <c r="O420" s="3">
        <f t="shared" si="51"/>
        <v>90018.504000000001</v>
      </c>
      <c r="P420" s="3">
        <f t="shared" si="52"/>
        <v>33988.019999999997</v>
      </c>
      <c r="Q420" s="3">
        <v>2569.8000000000002</v>
      </c>
      <c r="R420" s="3">
        <f t="shared" si="53"/>
        <v>53460.684000000001</v>
      </c>
      <c r="S420" s="5">
        <f t="shared" si="54"/>
        <v>0.59388549714178762</v>
      </c>
      <c r="T420" s="3">
        <v>93353</v>
      </c>
      <c r="U420" s="3">
        <f t="shared" si="55"/>
        <v>-3334.4959999999992</v>
      </c>
      <c r="V420" t="s">
        <v>41</v>
      </c>
      <c r="W420" t="s">
        <v>46</v>
      </c>
    </row>
    <row r="421" spans="1:23">
      <c r="A421" t="s">
        <v>480</v>
      </c>
      <c r="B421" s="2">
        <v>45983</v>
      </c>
      <c r="C421">
        <f t="shared" si="48"/>
        <v>2025</v>
      </c>
      <c r="D421" t="str">
        <f t="shared" si="49"/>
        <v>Nov</v>
      </c>
      <c r="E421" t="str">
        <f t="shared" si="50"/>
        <v>Q4</v>
      </c>
      <c r="F421" t="s">
        <v>68</v>
      </c>
      <c r="G421" t="s">
        <v>25</v>
      </c>
      <c r="H421" t="s">
        <v>44</v>
      </c>
      <c r="I421" t="s">
        <v>27</v>
      </c>
      <c r="J421" t="s">
        <v>35</v>
      </c>
      <c r="K421">
        <v>24</v>
      </c>
      <c r="L421" s="3">
        <v>805.95</v>
      </c>
      <c r="M421" s="4">
        <v>0</v>
      </c>
      <c r="N421" s="3">
        <v>532.62</v>
      </c>
      <c r="O421" s="3">
        <f t="shared" si="51"/>
        <v>19342.800000000003</v>
      </c>
      <c r="P421" s="3">
        <f t="shared" si="52"/>
        <v>12782.880000000001</v>
      </c>
      <c r="Q421" s="3">
        <v>920.66</v>
      </c>
      <c r="R421" s="3">
        <f t="shared" si="53"/>
        <v>5639.260000000002</v>
      </c>
      <c r="S421" s="5">
        <f t="shared" si="54"/>
        <v>0.29154310647889659</v>
      </c>
      <c r="T421" s="3">
        <v>19460.080000000002</v>
      </c>
      <c r="U421" s="3">
        <f t="shared" si="55"/>
        <v>-117.27999999999884</v>
      </c>
      <c r="V421" t="s">
        <v>41</v>
      </c>
      <c r="W421" t="s">
        <v>46</v>
      </c>
    </row>
    <row r="422" spans="1:23">
      <c r="A422" t="s">
        <v>481</v>
      </c>
      <c r="B422" s="2">
        <v>46034</v>
      </c>
      <c r="C422">
        <f t="shared" si="48"/>
        <v>2026</v>
      </c>
      <c r="D422" t="str">
        <f t="shared" si="49"/>
        <v>Jan</v>
      </c>
      <c r="E422" t="str">
        <f t="shared" si="50"/>
        <v>Q1</v>
      </c>
      <c r="F422" t="s">
        <v>38</v>
      </c>
      <c r="G422" t="s">
        <v>66</v>
      </c>
      <c r="H422" t="s">
        <v>34</v>
      </c>
      <c r="I422" t="s">
        <v>39</v>
      </c>
      <c r="J422" t="s">
        <v>57</v>
      </c>
      <c r="K422">
        <v>7</v>
      </c>
      <c r="L422" s="3">
        <v>355.16</v>
      </c>
      <c r="M422" s="4">
        <v>0.2</v>
      </c>
      <c r="N422" s="3">
        <v>181.97</v>
      </c>
      <c r="O422" s="3">
        <f t="shared" si="51"/>
        <v>1988.8960000000004</v>
      </c>
      <c r="P422" s="3">
        <f t="shared" si="52"/>
        <v>1273.79</v>
      </c>
      <c r="Q422" s="3">
        <v>1737.81</v>
      </c>
      <c r="R422" s="3">
        <f t="shared" si="53"/>
        <v>-1022.7039999999995</v>
      </c>
      <c r="S422" s="5">
        <f t="shared" si="54"/>
        <v>-0.51420687657876496</v>
      </c>
      <c r="T422" s="3">
        <v>1807.5</v>
      </c>
      <c r="U422" s="3">
        <f t="shared" si="55"/>
        <v>181.39600000000041</v>
      </c>
      <c r="V422" t="s">
        <v>61</v>
      </c>
      <c r="W422" t="s">
        <v>46</v>
      </c>
    </row>
    <row r="423" spans="1:23">
      <c r="A423" t="s">
        <v>482</v>
      </c>
      <c r="B423" s="2">
        <v>46074</v>
      </c>
      <c r="C423">
        <f t="shared" si="48"/>
        <v>2026</v>
      </c>
      <c r="D423" t="str">
        <f t="shared" si="49"/>
        <v>Feb</v>
      </c>
      <c r="E423" t="str">
        <f t="shared" si="50"/>
        <v>Q1</v>
      </c>
      <c r="F423" t="s">
        <v>32</v>
      </c>
      <c r="G423" t="s">
        <v>49</v>
      </c>
      <c r="H423" t="s">
        <v>60</v>
      </c>
      <c r="I423" t="s">
        <v>27</v>
      </c>
      <c r="J423" t="s">
        <v>35</v>
      </c>
      <c r="K423">
        <v>21</v>
      </c>
      <c r="L423" s="3">
        <v>641.47</v>
      </c>
      <c r="M423" s="4">
        <v>0.1</v>
      </c>
      <c r="N423" s="3">
        <v>481.24</v>
      </c>
      <c r="O423" s="3">
        <f t="shared" si="51"/>
        <v>12123.783000000001</v>
      </c>
      <c r="P423" s="3">
        <f t="shared" si="52"/>
        <v>10106.040000000001</v>
      </c>
      <c r="Q423" s="3">
        <v>1238.02</v>
      </c>
      <c r="R423" s="3">
        <f t="shared" si="53"/>
        <v>779.72300000000041</v>
      </c>
      <c r="S423" s="5">
        <f t="shared" si="54"/>
        <v>6.4313506765998729E-2</v>
      </c>
      <c r="T423" s="3">
        <v>11911.33</v>
      </c>
      <c r="U423" s="3">
        <f t="shared" si="55"/>
        <v>212.45300000000134</v>
      </c>
      <c r="V423" t="s">
        <v>36</v>
      </c>
      <c r="W423" t="s">
        <v>30</v>
      </c>
    </row>
    <row r="424" spans="1:23">
      <c r="A424" t="s">
        <v>483</v>
      </c>
      <c r="B424" s="2">
        <v>46091</v>
      </c>
      <c r="C424">
        <f t="shared" si="48"/>
        <v>2026</v>
      </c>
      <c r="D424" t="str">
        <f t="shared" si="49"/>
        <v>Mar</v>
      </c>
      <c r="E424" t="str">
        <f t="shared" si="50"/>
        <v>Q1</v>
      </c>
      <c r="F424" t="s">
        <v>24</v>
      </c>
      <c r="G424" t="s">
        <v>66</v>
      </c>
      <c r="H424" t="s">
        <v>26</v>
      </c>
      <c r="I424" t="s">
        <v>63</v>
      </c>
      <c r="J424" t="s">
        <v>73</v>
      </c>
      <c r="K424">
        <v>11</v>
      </c>
      <c r="L424" s="3">
        <v>183.16</v>
      </c>
      <c r="M424" s="4">
        <v>0.05</v>
      </c>
      <c r="N424" s="3">
        <v>49.88</v>
      </c>
      <c r="O424" s="3">
        <f t="shared" si="51"/>
        <v>1914.0219999999999</v>
      </c>
      <c r="P424" s="3">
        <f t="shared" si="52"/>
        <v>548.68000000000006</v>
      </c>
      <c r="Q424" s="3">
        <v>1312.42</v>
      </c>
      <c r="R424" s="3">
        <f t="shared" si="53"/>
        <v>52.921999999999798</v>
      </c>
      <c r="S424" s="5">
        <f t="shared" si="54"/>
        <v>2.7649629941557514E-2</v>
      </c>
      <c r="T424" s="3">
        <v>1716.22</v>
      </c>
      <c r="U424" s="3">
        <f t="shared" si="55"/>
        <v>197.80199999999991</v>
      </c>
      <c r="V424" t="s">
        <v>61</v>
      </c>
      <c r="W424" t="s">
        <v>46</v>
      </c>
    </row>
    <row r="425" spans="1:23">
      <c r="A425" t="s">
        <v>484</v>
      </c>
      <c r="B425" s="2">
        <v>45474</v>
      </c>
      <c r="C425">
        <f t="shared" si="48"/>
        <v>2024</v>
      </c>
      <c r="D425" t="str">
        <f t="shared" si="49"/>
        <v>Jul</v>
      </c>
      <c r="E425" t="str">
        <f t="shared" si="50"/>
        <v>Q3</v>
      </c>
      <c r="F425" t="s">
        <v>51</v>
      </c>
      <c r="G425" t="s">
        <v>88</v>
      </c>
      <c r="H425" t="s">
        <v>34</v>
      </c>
      <c r="I425" t="s">
        <v>63</v>
      </c>
      <c r="J425" t="s">
        <v>64</v>
      </c>
      <c r="K425">
        <v>4</v>
      </c>
      <c r="L425" s="3">
        <v>526.28</v>
      </c>
      <c r="M425" s="4">
        <v>0.15</v>
      </c>
      <c r="N425" s="3">
        <v>151.16999999999999</v>
      </c>
      <c r="O425" s="3">
        <f t="shared" si="51"/>
        <v>1789.3519999999999</v>
      </c>
      <c r="P425" s="3">
        <f t="shared" si="52"/>
        <v>604.67999999999995</v>
      </c>
      <c r="Q425" s="3">
        <v>668.66</v>
      </c>
      <c r="R425" s="3">
        <f t="shared" si="53"/>
        <v>516.01200000000006</v>
      </c>
      <c r="S425" s="5">
        <f t="shared" si="54"/>
        <v>0.28837925684828924</v>
      </c>
      <c r="T425" s="3">
        <v>1605.94</v>
      </c>
      <c r="U425" s="3">
        <f t="shared" si="55"/>
        <v>183.41199999999981</v>
      </c>
      <c r="V425" t="s">
        <v>36</v>
      </c>
      <c r="W425" t="s">
        <v>80</v>
      </c>
    </row>
    <row r="426" spans="1:23">
      <c r="A426" t="s">
        <v>485</v>
      </c>
      <c r="B426" s="2">
        <v>45311</v>
      </c>
      <c r="C426">
        <f t="shared" si="48"/>
        <v>2024</v>
      </c>
      <c r="D426" t="str">
        <f t="shared" si="49"/>
        <v>Jan</v>
      </c>
      <c r="E426" t="str">
        <f t="shared" si="50"/>
        <v>Q1</v>
      </c>
      <c r="F426" t="s">
        <v>51</v>
      </c>
      <c r="G426" t="s">
        <v>88</v>
      </c>
      <c r="H426" t="s">
        <v>44</v>
      </c>
      <c r="I426" t="s">
        <v>39</v>
      </c>
      <c r="J426" t="s">
        <v>45</v>
      </c>
      <c r="K426">
        <v>11</v>
      </c>
      <c r="L426" s="3">
        <v>1265.22</v>
      </c>
      <c r="M426" s="4">
        <v>0.03</v>
      </c>
      <c r="N426" s="3">
        <v>570.12</v>
      </c>
      <c r="O426" s="3">
        <f t="shared" si="51"/>
        <v>13499.8974</v>
      </c>
      <c r="P426" s="3">
        <f t="shared" si="52"/>
        <v>6271.32</v>
      </c>
      <c r="Q426" s="3">
        <v>1713.76</v>
      </c>
      <c r="R426" s="3">
        <f t="shared" si="53"/>
        <v>5514.8173999999999</v>
      </c>
      <c r="S426" s="5">
        <f t="shared" si="54"/>
        <v>0.40850809725413173</v>
      </c>
      <c r="T426" s="3">
        <v>11891.91</v>
      </c>
      <c r="U426" s="3">
        <f t="shared" si="55"/>
        <v>1607.9874</v>
      </c>
      <c r="V426" t="s">
        <v>41</v>
      </c>
      <c r="W426" t="s">
        <v>46</v>
      </c>
    </row>
    <row r="427" spans="1:23">
      <c r="A427" t="s">
        <v>486</v>
      </c>
      <c r="B427" s="2">
        <v>45705</v>
      </c>
      <c r="C427">
        <f t="shared" si="48"/>
        <v>2025</v>
      </c>
      <c r="D427" t="str">
        <f t="shared" si="49"/>
        <v>Feb</v>
      </c>
      <c r="E427" t="str">
        <f t="shared" si="50"/>
        <v>Q1</v>
      </c>
      <c r="F427" t="s">
        <v>24</v>
      </c>
      <c r="G427" t="s">
        <v>25</v>
      </c>
      <c r="H427" t="s">
        <v>34</v>
      </c>
      <c r="I427" t="s">
        <v>63</v>
      </c>
      <c r="J427" t="s">
        <v>64</v>
      </c>
      <c r="K427">
        <v>12</v>
      </c>
      <c r="L427" s="3">
        <v>505.26</v>
      </c>
      <c r="M427" s="4">
        <v>0.05</v>
      </c>
      <c r="N427" s="3">
        <v>141.58000000000001</v>
      </c>
      <c r="O427" s="3">
        <f t="shared" si="51"/>
        <v>5759.9639999999999</v>
      </c>
      <c r="P427" s="3">
        <f t="shared" si="52"/>
        <v>1698.96</v>
      </c>
      <c r="Q427" s="3">
        <v>629.71</v>
      </c>
      <c r="R427" s="3">
        <f t="shared" si="53"/>
        <v>3431.2939999999999</v>
      </c>
      <c r="S427" s="5">
        <f t="shared" si="54"/>
        <v>0.59571448710443331</v>
      </c>
      <c r="T427" s="3">
        <v>6447.03</v>
      </c>
      <c r="U427" s="3">
        <f t="shared" si="55"/>
        <v>-687.0659999999998</v>
      </c>
      <c r="V427" t="s">
        <v>29</v>
      </c>
      <c r="W427" t="s">
        <v>46</v>
      </c>
    </row>
    <row r="428" spans="1:23">
      <c r="A428" t="s">
        <v>487</v>
      </c>
      <c r="B428" s="2">
        <v>46165</v>
      </c>
      <c r="C428">
        <f t="shared" si="48"/>
        <v>2026</v>
      </c>
      <c r="D428" t="str">
        <f t="shared" si="49"/>
        <v>May</v>
      </c>
      <c r="E428" t="str">
        <f t="shared" si="50"/>
        <v>Q2</v>
      </c>
      <c r="F428" t="s">
        <v>38</v>
      </c>
      <c r="G428" t="s">
        <v>25</v>
      </c>
      <c r="H428" t="s">
        <v>26</v>
      </c>
      <c r="I428" t="s">
        <v>53</v>
      </c>
      <c r="J428" t="s">
        <v>54</v>
      </c>
      <c r="K428">
        <v>10</v>
      </c>
      <c r="L428" s="3">
        <v>1606.22</v>
      </c>
      <c r="M428" s="4">
        <v>0.2</v>
      </c>
      <c r="N428" s="3">
        <v>550.1</v>
      </c>
      <c r="O428" s="3">
        <f t="shared" si="51"/>
        <v>12849.760000000002</v>
      </c>
      <c r="P428" s="3">
        <f t="shared" si="52"/>
        <v>5501</v>
      </c>
      <c r="Q428" s="3">
        <v>2977.51</v>
      </c>
      <c r="R428" s="3">
        <f t="shared" si="53"/>
        <v>4371.2500000000018</v>
      </c>
      <c r="S428" s="5">
        <f t="shared" si="54"/>
        <v>0.34018145085978269</v>
      </c>
      <c r="T428" s="3">
        <v>12510.85</v>
      </c>
      <c r="U428" s="3">
        <f t="shared" si="55"/>
        <v>338.91000000000167</v>
      </c>
      <c r="V428" t="s">
        <v>29</v>
      </c>
      <c r="W428" t="s">
        <v>80</v>
      </c>
    </row>
    <row r="429" spans="1:23">
      <c r="A429" t="s">
        <v>488</v>
      </c>
      <c r="B429" s="2">
        <v>45659</v>
      </c>
      <c r="C429">
        <f t="shared" si="48"/>
        <v>2025</v>
      </c>
      <c r="D429" t="str">
        <f t="shared" si="49"/>
        <v>Jan</v>
      </c>
      <c r="E429" t="str">
        <f t="shared" si="50"/>
        <v>Q1</v>
      </c>
      <c r="F429" t="s">
        <v>51</v>
      </c>
      <c r="G429" t="s">
        <v>88</v>
      </c>
      <c r="H429" t="s">
        <v>60</v>
      </c>
      <c r="I429" t="s">
        <v>63</v>
      </c>
      <c r="J429" t="s">
        <v>64</v>
      </c>
      <c r="K429">
        <v>36</v>
      </c>
      <c r="L429" s="3">
        <v>312.97000000000003</v>
      </c>
      <c r="M429" s="4">
        <v>0</v>
      </c>
      <c r="N429" s="3">
        <v>95.17</v>
      </c>
      <c r="O429" s="3">
        <f t="shared" si="51"/>
        <v>11266.920000000002</v>
      </c>
      <c r="P429" s="3">
        <f t="shared" si="52"/>
        <v>3426.12</v>
      </c>
      <c r="Q429" s="3">
        <v>1504.47</v>
      </c>
      <c r="R429" s="3">
        <f t="shared" si="53"/>
        <v>6336.3300000000017</v>
      </c>
      <c r="S429" s="5">
        <f t="shared" si="54"/>
        <v>0.56238350853649455</v>
      </c>
      <c r="T429" s="3">
        <v>10966.14</v>
      </c>
      <c r="U429" s="3">
        <f t="shared" si="55"/>
        <v>300.78000000000247</v>
      </c>
      <c r="V429" t="s">
        <v>36</v>
      </c>
      <c r="W429" t="s">
        <v>46</v>
      </c>
    </row>
    <row r="430" spans="1:23">
      <c r="A430" t="s">
        <v>489</v>
      </c>
      <c r="B430" s="2">
        <v>46280</v>
      </c>
      <c r="C430">
        <f t="shared" si="48"/>
        <v>2026</v>
      </c>
      <c r="D430" t="str">
        <f t="shared" si="49"/>
        <v>Sep</v>
      </c>
      <c r="E430" t="str">
        <f t="shared" si="50"/>
        <v>Q3</v>
      </c>
      <c r="F430" t="s">
        <v>51</v>
      </c>
      <c r="G430" t="s">
        <v>88</v>
      </c>
      <c r="H430" t="s">
        <v>34</v>
      </c>
      <c r="I430" t="s">
        <v>39</v>
      </c>
      <c r="J430" t="s">
        <v>40</v>
      </c>
      <c r="K430">
        <v>2</v>
      </c>
      <c r="L430" s="3">
        <v>1051.44</v>
      </c>
      <c r="M430" s="4">
        <v>0.08</v>
      </c>
      <c r="N430" s="3">
        <v>447.64</v>
      </c>
      <c r="O430" s="3">
        <f t="shared" si="51"/>
        <v>1934.6496000000002</v>
      </c>
      <c r="P430" s="3">
        <f t="shared" si="52"/>
        <v>895.28</v>
      </c>
      <c r="Q430" s="3">
        <v>1671.93</v>
      </c>
      <c r="R430" s="3">
        <f t="shared" si="53"/>
        <v>-632.56039999999985</v>
      </c>
      <c r="S430" s="5">
        <f t="shared" si="54"/>
        <v>-0.32696380781305295</v>
      </c>
      <c r="T430" s="3">
        <v>1945.38</v>
      </c>
      <c r="U430" s="3">
        <f t="shared" si="55"/>
        <v>-10.730399999999918</v>
      </c>
      <c r="V430" t="s">
        <v>61</v>
      </c>
      <c r="W430" t="s">
        <v>80</v>
      </c>
    </row>
    <row r="431" spans="1:23">
      <c r="A431" t="s">
        <v>490</v>
      </c>
      <c r="B431" s="2">
        <v>45530</v>
      </c>
      <c r="C431">
        <f t="shared" si="48"/>
        <v>2024</v>
      </c>
      <c r="D431" t="str">
        <f t="shared" si="49"/>
        <v>Aug</v>
      </c>
      <c r="E431" t="str">
        <f t="shared" si="50"/>
        <v>Q3</v>
      </c>
      <c r="F431" t="s">
        <v>24</v>
      </c>
      <c r="G431" t="s">
        <v>25</v>
      </c>
      <c r="H431" t="s">
        <v>26</v>
      </c>
      <c r="I431" t="s">
        <v>63</v>
      </c>
      <c r="J431" t="s">
        <v>64</v>
      </c>
      <c r="K431">
        <v>47</v>
      </c>
      <c r="L431" s="3">
        <v>462.05</v>
      </c>
      <c r="M431" s="4">
        <v>0</v>
      </c>
      <c r="N431" s="3">
        <v>132.5</v>
      </c>
      <c r="O431" s="3">
        <f t="shared" si="51"/>
        <v>21716.350000000002</v>
      </c>
      <c r="P431" s="3">
        <f t="shared" si="52"/>
        <v>6227.5</v>
      </c>
      <c r="Q431" s="3">
        <v>1243.32</v>
      </c>
      <c r="R431" s="3">
        <f t="shared" si="53"/>
        <v>14245.530000000002</v>
      </c>
      <c r="S431" s="5">
        <f t="shared" si="54"/>
        <v>0.65598178331073131</v>
      </c>
      <c r="T431" s="3">
        <v>20008.14</v>
      </c>
      <c r="U431" s="3">
        <f t="shared" si="55"/>
        <v>1708.2100000000028</v>
      </c>
      <c r="V431" t="s">
        <v>29</v>
      </c>
      <c r="W431" t="s">
        <v>77</v>
      </c>
    </row>
    <row r="432" spans="1:23">
      <c r="A432" t="s">
        <v>491</v>
      </c>
      <c r="B432" s="2">
        <v>46132</v>
      </c>
      <c r="C432">
        <f t="shared" si="48"/>
        <v>2026</v>
      </c>
      <c r="D432" t="str">
        <f t="shared" si="49"/>
        <v>Apr</v>
      </c>
      <c r="E432" t="str">
        <f t="shared" si="50"/>
        <v>Q2</v>
      </c>
      <c r="F432" t="s">
        <v>24</v>
      </c>
      <c r="G432" t="s">
        <v>66</v>
      </c>
      <c r="H432" t="s">
        <v>44</v>
      </c>
      <c r="I432" t="s">
        <v>39</v>
      </c>
      <c r="J432" t="s">
        <v>45</v>
      </c>
      <c r="K432">
        <v>22</v>
      </c>
      <c r="L432" s="3">
        <v>879.93</v>
      </c>
      <c r="M432" s="4">
        <v>0.12</v>
      </c>
      <c r="N432" s="3">
        <v>410.76</v>
      </c>
      <c r="O432" s="3">
        <f t="shared" si="51"/>
        <v>17035.444800000001</v>
      </c>
      <c r="P432" s="3">
        <f t="shared" si="52"/>
        <v>9036.7199999999993</v>
      </c>
      <c r="Q432" s="3">
        <v>2349.5500000000002</v>
      </c>
      <c r="R432" s="3">
        <f t="shared" si="53"/>
        <v>5649.1748000000016</v>
      </c>
      <c r="S432" s="5">
        <f t="shared" si="54"/>
        <v>0.33161299081547913</v>
      </c>
      <c r="T432" s="3">
        <v>16733.759999999998</v>
      </c>
      <c r="U432" s="3">
        <f t="shared" si="55"/>
        <v>301.68480000000272</v>
      </c>
      <c r="V432" t="s">
        <v>41</v>
      </c>
      <c r="W432" t="s">
        <v>46</v>
      </c>
    </row>
    <row r="433" spans="1:23">
      <c r="A433" t="s">
        <v>492</v>
      </c>
      <c r="B433" s="2">
        <v>46291</v>
      </c>
      <c r="C433">
        <f t="shared" si="48"/>
        <v>2026</v>
      </c>
      <c r="D433" t="str">
        <f t="shared" si="49"/>
        <v>Sep</v>
      </c>
      <c r="E433" t="str">
        <f t="shared" si="50"/>
        <v>Q3</v>
      </c>
      <c r="F433" t="s">
        <v>32</v>
      </c>
      <c r="G433" t="s">
        <v>33</v>
      </c>
      <c r="H433" t="s">
        <v>34</v>
      </c>
      <c r="I433" t="s">
        <v>27</v>
      </c>
      <c r="J433" t="s">
        <v>28</v>
      </c>
      <c r="K433">
        <v>11</v>
      </c>
      <c r="L433" s="3">
        <v>238.62</v>
      </c>
      <c r="M433" s="4">
        <v>0</v>
      </c>
      <c r="N433" s="3">
        <v>141.38</v>
      </c>
      <c r="O433" s="3">
        <f t="shared" si="51"/>
        <v>2624.82</v>
      </c>
      <c r="P433" s="3">
        <f t="shared" si="52"/>
        <v>1555.1799999999998</v>
      </c>
      <c r="Q433" s="3">
        <v>948.9</v>
      </c>
      <c r="R433" s="3">
        <f t="shared" si="53"/>
        <v>120.74000000000035</v>
      </c>
      <c r="S433" s="5">
        <f t="shared" si="54"/>
        <v>4.5999344716971202E-2</v>
      </c>
      <c r="T433" s="3">
        <v>2415.71</v>
      </c>
      <c r="U433" s="3">
        <f t="shared" si="55"/>
        <v>209.11000000000013</v>
      </c>
      <c r="V433" t="s">
        <v>36</v>
      </c>
      <c r="W433" t="s">
        <v>46</v>
      </c>
    </row>
    <row r="434" spans="1:23">
      <c r="A434" t="s">
        <v>493</v>
      </c>
      <c r="B434" s="2">
        <v>45741</v>
      </c>
      <c r="C434">
        <f t="shared" si="48"/>
        <v>2025</v>
      </c>
      <c r="D434" t="str">
        <f t="shared" si="49"/>
        <v>Mar</v>
      </c>
      <c r="E434" t="str">
        <f t="shared" si="50"/>
        <v>Q1</v>
      </c>
      <c r="F434" t="s">
        <v>68</v>
      </c>
      <c r="G434" t="s">
        <v>25</v>
      </c>
      <c r="H434" t="s">
        <v>34</v>
      </c>
      <c r="I434" t="s">
        <v>63</v>
      </c>
      <c r="J434" t="s">
        <v>64</v>
      </c>
      <c r="K434">
        <v>16</v>
      </c>
      <c r="L434" s="3">
        <v>257.02999999999997</v>
      </c>
      <c r="M434" s="4">
        <v>0</v>
      </c>
      <c r="N434" s="3">
        <v>69.41</v>
      </c>
      <c r="O434" s="3">
        <f t="shared" si="51"/>
        <v>4112.4799999999996</v>
      </c>
      <c r="P434" s="3">
        <f t="shared" si="52"/>
        <v>1110.56</v>
      </c>
      <c r="Q434" s="3">
        <v>1335.17</v>
      </c>
      <c r="R434" s="3">
        <f t="shared" si="53"/>
        <v>1666.7499999999995</v>
      </c>
      <c r="S434" s="5">
        <f t="shared" si="54"/>
        <v>0.40529072481811457</v>
      </c>
      <c r="T434" s="3">
        <v>4316.53</v>
      </c>
      <c r="U434" s="3">
        <f t="shared" si="55"/>
        <v>-204.05000000000018</v>
      </c>
      <c r="V434" t="s">
        <v>36</v>
      </c>
      <c r="W434" t="s">
        <v>46</v>
      </c>
    </row>
    <row r="435" spans="1:23">
      <c r="A435" t="s">
        <v>494</v>
      </c>
      <c r="B435" s="2">
        <v>46118</v>
      </c>
      <c r="C435">
        <f t="shared" si="48"/>
        <v>2026</v>
      </c>
      <c r="D435" t="str">
        <f t="shared" si="49"/>
        <v>Apr</v>
      </c>
      <c r="E435" t="str">
        <f t="shared" si="50"/>
        <v>Q2</v>
      </c>
      <c r="F435" t="s">
        <v>51</v>
      </c>
      <c r="G435" t="s">
        <v>52</v>
      </c>
      <c r="H435" t="s">
        <v>34</v>
      </c>
      <c r="I435" t="s">
        <v>27</v>
      </c>
      <c r="J435" t="s">
        <v>35</v>
      </c>
      <c r="K435">
        <v>14</v>
      </c>
      <c r="L435" s="3">
        <v>790.01</v>
      </c>
      <c r="M435" s="4">
        <v>0.05</v>
      </c>
      <c r="N435" s="3">
        <v>542.04</v>
      </c>
      <c r="O435" s="3">
        <f t="shared" si="51"/>
        <v>10507.133</v>
      </c>
      <c r="P435" s="3">
        <f t="shared" si="52"/>
        <v>7588.5599999999995</v>
      </c>
      <c r="Q435" s="3">
        <v>906.66</v>
      </c>
      <c r="R435" s="3">
        <f t="shared" si="53"/>
        <v>2011.9130000000005</v>
      </c>
      <c r="S435" s="5">
        <f t="shared" si="54"/>
        <v>0.19148068269431828</v>
      </c>
      <c r="T435" s="3">
        <v>10749.9</v>
      </c>
      <c r="U435" s="3">
        <f t="shared" si="55"/>
        <v>-242.76699999999983</v>
      </c>
      <c r="V435" t="s">
        <v>41</v>
      </c>
      <c r="W435" t="s">
        <v>46</v>
      </c>
    </row>
    <row r="436" spans="1:23">
      <c r="A436" t="s">
        <v>495</v>
      </c>
      <c r="B436" s="2">
        <v>45382</v>
      </c>
      <c r="C436">
        <f t="shared" si="48"/>
        <v>2024</v>
      </c>
      <c r="D436" t="str">
        <f t="shared" si="49"/>
        <v>Mar</v>
      </c>
      <c r="E436" t="str">
        <f t="shared" si="50"/>
        <v>Q1</v>
      </c>
      <c r="F436" t="s">
        <v>38</v>
      </c>
      <c r="G436" t="s">
        <v>66</v>
      </c>
      <c r="H436" t="s">
        <v>44</v>
      </c>
      <c r="I436" t="s">
        <v>27</v>
      </c>
      <c r="J436" t="s">
        <v>28</v>
      </c>
      <c r="K436">
        <v>19</v>
      </c>
      <c r="L436" s="3">
        <v>143.5</v>
      </c>
      <c r="M436" s="4">
        <v>0.2</v>
      </c>
      <c r="N436" s="3">
        <v>84.42</v>
      </c>
      <c r="O436" s="3">
        <f t="shared" si="51"/>
        <v>2181.2000000000003</v>
      </c>
      <c r="P436" s="3">
        <f t="shared" si="52"/>
        <v>1603.98</v>
      </c>
      <c r="Q436" s="3">
        <v>1287.3800000000001</v>
      </c>
      <c r="R436" s="3">
        <f t="shared" si="53"/>
        <v>-710.15999999999985</v>
      </c>
      <c r="S436" s="5">
        <f t="shared" si="54"/>
        <v>-0.32558224830368593</v>
      </c>
      <c r="T436" s="3">
        <v>2436.02</v>
      </c>
      <c r="U436" s="3">
        <f t="shared" si="55"/>
        <v>-254.81999999999971</v>
      </c>
      <c r="V436" t="s">
        <v>61</v>
      </c>
      <c r="W436" t="s">
        <v>46</v>
      </c>
    </row>
    <row r="437" spans="1:23">
      <c r="A437" t="s">
        <v>496</v>
      </c>
      <c r="B437" s="2">
        <v>45933</v>
      </c>
      <c r="C437">
        <f t="shared" si="48"/>
        <v>2025</v>
      </c>
      <c r="D437" t="str">
        <f t="shared" si="49"/>
        <v>Oct</v>
      </c>
      <c r="E437" t="str">
        <f t="shared" si="50"/>
        <v>Q4</v>
      </c>
      <c r="F437" t="s">
        <v>68</v>
      </c>
      <c r="G437" t="s">
        <v>66</v>
      </c>
      <c r="H437" t="s">
        <v>34</v>
      </c>
      <c r="I437" t="s">
        <v>39</v>
      </c>
      <c r="J437" t="s">
        <v>45</v>
      </c>
      <c r="K437">
        <v>16</v>
      </c>
      <c r="L437" s="3">
        <v>1279.67</v>
      </c>
      <c r="M437" s="4">
        <v>0.08</v>
      </c>
      <c r="N437" s="3">
        <v>578.73</v>
      </c>
      <c r="O437" s="3">
        <f t="shared" si="51"/>
        <v>18836.742400000003</v>
      </c>
      <c r="P437" s="3">
        <f t="shared" si="52"/>
        <v>9259.68</v>
      </c>
      <c r="Q437" s="3">
        <v>1998.55</v>
      </c>
      <c r="R437" s="3">
        <f t="shared" si="53"/>
        <v>7578.5124000000023</v>
      </c>
      <c r="S437" s="5">
        <f t="shared" si="54"/>
        <v>0.40232606249369324</v>
      </c>
      <c r="T437" s="3">
        <v>16820.580000000002</v>
      </c>
      <c r="U437" s="3">
        <f t="shared" si="55"/>
        <v>2016.1624000000011</v>
      </c>
      <c r="V437" t="s">
        <v>36</v>
      </c>
      <c r="W437" t="s">
        <v>46</v>
      </c>
    </row>
    <row r="438" spans="1:23">
      <c r="A438" t="s">
        <v>497</v>
      </c>
      <c r="B438" s="2">
        <v>45737</v>
      </c>
      <c r="C438">
        <f t="shared" si="48"/>
        <v>2025</v>
      </c>
      <c r="D438" t="str">
        <f t="shared" si="49"/>
        <v>Mar</v>
      </c>
      <c r="E438" t="str">
        <f t="shared" si="50"/>
        <v>Q1</v>
      </c>
      <c r="F438" t="s">
        <v>38</v>
      </c>
      <c r="G438" t="s">
        <v>66</v>
      </c>
      <c r="H438" t="s">
        <v>44</v>
      </c>
      <c r="I438" t="s">
        <v>63</v>
      </c>
      <c r="J438" t="s">
        <v>64</v>
      </c>
      <c r="K438">
        <v>4</v>
      </c>
      <c r="L438" s="3">
        <v>296.99</v>
      </c>
      <c r="M438" s="4">
        <v>0.15</v>
      </c>
      <c r="N438" s="3">
        <v>81.92</v>
      </c>
      <c r="O438" s="3">
        <f t="shared" si="51"/>
        <v>1009.766</v>
      </c>
      <c r="P438" s="3">
        <f t="shared" si="52"/>
        <v>327.68</v>
      </c>
      <c r="Q438" s="3">
        <v>1546.91</v>
      </c>
      <c r="R438" s="3">
        <f t="shared" si="53"/>
        <v>-864.82400000000007</v>
      </c>
      <c r="S438" s="5">
        <f t="shared" si="54"/>
        <v>-0.85645981346173283</v>
      </c>
      <c r="T438" s="3">
        <v>1006.15</v>
      </c>
      <c r="U438" s="3">
        <f t="shared" si="55"/>
        <v>3.6159999999999854</v>
      </c>
      <c r="V438" t="s">
        <v>29</v>
      </c>
      <c r="W438" t="s">
        <v>30</v>
      </c>
    </row>
    <row r="439" spans="1:23">
      <c r="A439" t="s">
        <v>498</v>
      </c>
      <c r="B439" s="2">
        <v>45532</v>
      </c>
      <c r="C439">
        <f t="shared" si="48"/>
        <v>2024</v>
      </c>
      <c r="D439" t="str">
        <f t="shared" si="49"/>
        <v>Aug</v>
      </c>
      <c r="E439" t="str">
        <f t="shared" si="50"/>
        <v>Q3</v>
      </c>
      <c r="F439" t="s">
        <v>51</v>
      </c>
      <c r="G439" t="s">
        <v>52</v>
      </c>
      <c r="H439" t="s">
        <v>44</v>
      </c>
      <c r="I439" t="s">
        <v>63</v>
      </c>
      <c r="J439" t="s">
        <v>64</v>
      </c>
      <c r="K439">
        <v>13</v>
      </c>
      <c r="L439" s="3">
        <v>586.19000000000005</v>
      </c>
      <c r="M439" s="4">
        <v>0.05</v>
      </c>
      <c r="N439" s="3">
        <v>156.44999999999999</v>
      </c>
      <c r="O439" s="3">
        <f t="shared" si="51"/>
        <v>7239.4465000000009</v>
      </c>
      <c r="P439" s="3">
        <f t="shared" si="52"/>
        <v>2033.85</v>
      </c>
      <c r="Q439" s="3">
        <v>974.7</v>
      </c>
      <c r="R439" s="3">
        <f t="shared" si="53"/>
        <v>4230.8965000000017</v>
      </c>
      <c r="S439" s="5">
        <f t="shared" si="54"/>
        <v>0.58442264888620987</v>
      </c>
      <c r="T439" s="3">
        <v>6782.7</v>
      </c>
      <c r="U439" s="3">
        <f t="shared" si="55"/>
        <v>456.74650000000111</v>
      </c>
      <c r="V439" t="s">
        <v>41</v>
      </c>
      <c r="W439" t="s">
        <v>77</v>
      </c>
    </row>
    <row r="440" spans="1:23">
      <c r="A440" t="s">
        <v>499</v>
      </c>
      <c r="B440" s="2">
        <v>45676</v>
      </c>
      <c r="C440">
        <f t="shared" si="48"/>
        <v>2025</v>
      </c>
      <c r="D440" t="str">
        <f t="shared" si="49"/>
        <v>Jan</v>
      </c>
      <c r="E440" t="str">
        <f t="shared" si="50"/>
        <v>Q1</v>
      </c>
      <c r="F440" t="s">
        <v>68</v>
      </c>
      <c r="G440" t="s">
        <v>25</v>
      </c>
      <c r="H440" t="s">
        <v>44</v>
      </c>
      <c r="I440" t="s">
        <v>63</v>
      </c>
      <c r="J440" t="s">
        <v>64</v>
      </c>
      <c r="K440">
        <v>7</v>
      </c>
      <c r="L440" s="3">
        <v>650.72</v>
      </c>
      <c r="M440" s="4">
        <v>0.03</v>
      </c>
      <c r="N440" s="3">
        <v>189.21</v>
      </c>
      <c r="O440" s="3">
        <f t="shared" si="51"/>
        <v>4418.3887999999997</v>
      </c>
      <c r="P440" s="3">
        <f t="shared" si="52"/>
        <v>1324.47</v>
      </c>
      <c r="Q440" s="3">
        <v>923.69</v>
      </c>
      <c r="R440" s="3">
        <f t="shared" si="53"/>
        <v>2170.2287999999994</v>
      </c>
      <c r="S440" s="5">
        <f t="shared" si="54"/>
        <v>0.49118103866278123</v>
      </c>
      <c r="T440" s="3">
        <v>4284.2299999999996</v>
      </c>
      <c r="U440" s="3">
        <f t="shared" si="55"/>
        <v>134.15880000000016</v>
      </c>
      <c r="V440" t="s">
        <v>41</v>
      </c>
      <c r="W440" t="s">
        <v>80</v>
      </c>
    </row>
    <row r="441" spans="1:23">
      <c r="A441" t="s">
        <v>500</v>
      </c>
      <c r="B441" s="2">
        <v>45939</v>
      </c>
      <c r="C441">
        <f t="shared" si="48"/>
        <v>2025</v>
      </c>
      <c r="D441" t="str">
        <f t="shared" si="49"/>
        <v>Oct</v>
      </c>
      <c r="E441" t="str">
        <f t="shared" si="50"/>
        <v>Q4</v>
      </c>
      <c r="F441" t="s">
        <v>38</v>
      </c>
      <c r="G441" t="s">
        <v>66</v>
      </c>
      <c r="H441" t="s">
        <v>34</v>
      </c>
      <c r="I441" t="s">
        <v>27</v>
      </c>
      <c r="J441" t="s">
        <v>28</v>
      </c>
      <c r="K441">
        <v>2</v>
      </c>
      <c r="L441" s="3">
        <v>258.44</v>
      </c>
      <c r="M441" s="4">
        <v>0.05</v>
      </c>
      <c r="N441" s="3">
        <v>146.47</v>
      </c>
      <c r="O441" s="3">
        <f t="shared" si="51"/>
        <v>491.03599999999994</v>
      </c>
      <c r="P441" s="3">
        <f t="shared" si="52"/>
        <v>292.94</v>
      </c>
      <c r="Q441" s="3">
        <v>761.65</v>
      </c>
      <c r="R441" s="3">
        <f t="shared" si="53"/>
        <v>-563.55400000000009</v>
      </c>
      <c r="S441" s="5">
        <f t="shared" si="54"/>
        <v>-1.1476836728875279</v>
      </c>
      <c r="T441" s="3">
        <v>481.4</v>
      </c>
      <c r="U441" s="3">
        <f t="shared" si="55"/>
        <v>9.6359999999999673</v>
      </c>
      <c r="V441" t="s">
        <v>36</v>
      </c>
      <c r="W441" t="s">
        <v>30</v>
      </c>
    </row>
    <row r="442" spans="1:23">
      <c r="A442" t="s">
        <v>501</v>
      </c>
      <c r="B442" s="2">
        <v>45594</v>
      </c>
      <c r="C442">
        <f t="shared" si="48"/>
        <v>2024</v>
      </c>
      <c r="D442" t="str">
        <f t="shared" si="49"/>
        <v>Oct</v>
      </c>
      <c r="E442" t="str">
        <f t="shared" si="50"/>
        <v>Q4</v>
      </c>
      <c r="F442" t="s">
        <v>32</v>
      </c>
      <c r="G442" t="s">
        <v>49</v>
      </c>
      <c r="H442" t="s">
        <v>26</v>
      </c>
      <c r="I442" t="s">
        <v>27</v>
      </c>
      <c r="J442" t="s">
        <v>28</v>
      </c>
      <c r="K442">
        <v>41</v>
      </c>
      <c r="L442" s="3">
        <v>137.29</v>
      </c>
      <c r="M442" s="4">
        <v>0.08</v>
      </c>
      <c r="N442" s="3">
        <v>84.36</v>
      </c>
      <c r="O442" s="3">
        <f t="shared" si="51"/>
        <v>5178.5787999999993</v>
      </c>
      <c r="P442" s="3">
        <f t="shared" si="52"/>
        <v>3458.7599999999998</v>
      </c>
      <c r="Q442" s="3">
        <v>1516.46</v>
      </c>
      <c r="R442" s="3">
        <f t="shared" si="53"/>
        <v>203.35879999999952</v>
      </c>
      <c r="S442" s="5">
        <f t="shared" si="54"/>
        <v>3.9269229619524094E-2</v>
      </c>
      <c r="T442" s="3">
        <v>5597.41</v>
      </c>
      <c r="U442" s="3">
        <f t="shared" si="55"/>
        <v>-418.83120000000054</v>
      </c>
      <c r="V442" t="s">
        <v>36</v>
      </c>
      <c r="W442" t="s">
        <v>30</v>
      </c>
    </row>
    <row r="443" spans="1:23">
      <c r="A443" t="s">
        <v>502</v>
      </c>
      <c r="B443" s="2">
        <v>45730</v>
      </c>
      <c r="C443">
        <f t="shared" si="48"/>
        <v>2025</v>
      </c>
      <c r="D443" t="str">
        <f t="shared" si="49"/>
        <v>Mar</v>
      </c>
      <c r="E443" t="str">
        <f t="shared" si="50"/>
        <v>Q1</v>
      </c>
      <c r="F443" t="s">
        <v>68</v>
      </c>
      <c r="G443" t="s">
        <v>25</v>
      </c>
      <c r="H443" t="s">
        <v>34</v>
      </c>
      <c r="I443" t="s">
        <v>27</v>
      </c>
      <c r="J443" t="s">
        <v>28</v>
      </c>
      <c r="K443">
        <v>1</v>
      </c>
      <c r="L443" s="3">
        <v>302.75</v>
      </c>
      <c r="M443" s="4">
        <v>0.08</v>
      </c>
      <c r="N443" s="3">
        <v>170.14</v>
      </c>
      <c r="O443" s="3">
        <f t="shared" si="51"/>
        <v>278.53000000000003</v>
      </c>
      <c r="P443" s="3">
        <f t="shared" si="52"/>
        <v>170.14</v>
      </c>
      <c r="Q443" s="3">
        <v>1098.78</v>
      </c>
      <c r="R443" s="3">
        <f t="shared" si="53"/>
        <v>-990.38999999999987</v>
      </c>
      <c r="S443" s="5">
        <f t="shared" si="54"/>
        <v>-3.5557749614045155</v>
      </c>
      <c r="T443" s="3">
        <v>294.14</v>
      </c>
      <c r="U443" s="3">
        <f t="shared" si="55"/>
        <v>-15.609999999999957</v>
      </c>
      <c r="V443" t="s">
        <v>29</v>
      </c>
      <c r="W443" t="s">
        <v>46</v>
      </c>
    </row>
    <row r="444" spans="1:23">
      <c r="A444" t="s">
        <v>503</v>
      </c>
      <c r="B444" s="2">
        <v>45695</v>
      </c>
      <c r="C444">
        <f t="shared" si="48"/>
        <v>2025</v>
      </c>
      <c r="D444" t="str">
        <f t="shared" si="49"/>
        <v>Feb</v>
      </c>
      <c r="E444" t="str">
        <f t="shared" si="50"/>
        <v>Q1</v>
      </c>
      <c r="F444" t="s">
        <v>51</v>
      </c>
      <c r="G444" t="s">
        <v>52</v>
      </c>
      <c r="H444" t="s">
        <v>26</v>
      </c>
      <c r="I444" t="s">
        <v>63</v>
      </c>
      <c r="J444" t="s">
        <v>73</v>
      </c>
      <c r="K444">
        <v>43</v>
      </c>
      <c r="L444" s="3">
        <v>160.13</v>
      </c>
      <c r="M444" s="4">
        <v>0.12</v>
      </c>
      <c r="N444" s="3">
        <v>41.98</v>
      </c>
      <c r="O444" s="3">
        <f t="shared" si="51"/>
        <v>6059.3191999999999</v>
      </c>
      <c r="P444" s="3">
        <f t="shared" si="52"/>
        <v>1805.1399999999999</v>
      </c>
      <c r="Q444" s="3">
        <v>1645.85</v>
      </c>
      <c r="R444" s="3">
        <f t="shared" si="53"/>
        <v>2608.3292000000006</v>
      </c>
      <c r="S444" s="5">
        <f t="shared" si="54"/>
        <v>0.43046571964718422</v>
      </c>
      <c r="T444" s="3">
        <v>5649.23</v>
      </c>
      <c r="U444" s="3">
        <f t="shared" si="55"/>
        <v>410.08920000000035</v>
      </c>
      <c r="V444" t="s">
        <v>36</v>
      </c>
      <c r="W444" t="s">
        <v>46</v>
      </c>
    </row>
    <row r="445" spans="1:23">
      <c r="A445" t="s">
        <v>504</v>
      </c>
      <c r="B445" s="2">
        <v>45955</v>
      </c>
      <c r="C445">
        <f t="shared" si="48"/>
        <v>2025</v>
      </c>
      <c r="D445" t="str">
        <f t="shared" si="49"/>
        <v>Oct</v>
      </c>
      <c r="E445" t="str">
        <f t="shared" si="50"/>
        <v>Q4</v>
      </c>
      <c r="F445" t="s">
        <v>24</v>
      </c>
      <c r="G445" t="s">
        <v>25</v>
      </c>
      <c r="H445" t="s">
        <v>44</v>
      </c>
      <c r="I445" t="s">
        <v>53</v>
      </c>
      <c r="J445" t="s">
        <v>54</v>
      </c>
      <c r="K445">
        <v>30</v>
      </c>
      <c r="L445" s="3">
        <v>2817.6</v>
      </c>
      <c r="M445" s="4">
        <v>0.1</v>
      </c>
      <c r="N445" s="3">
        <v>933.45</v>
      </c>
      <c r="O445" s="3">
        <f t="shared" si="51"/>
        <v>76075.199999999997</v>
      </c>
      <c r="P445" s="3">
        <f t="shared" si="52"/>
        <v>28003.5</v>
      </c>
      <c r="Q445" s="3">
        <v>3485.62</v>
      </c>
      <c r="R445" s="3">
        <f t="shared" si="53"/>
        <v>44586.079999999994</v>
      </c>
      <c r="S445" s="5">
        <f t="shared" si="54"/>
        <v>0.58607903758386437</v>
      </c>
      <c r="T445" s="3">
        <v>75413.539999999994</v>
      </c>
      <c r="U445" s="3">
        <f t="shared" si="55"/>
        <v>661.66000000000349</v>
      </c>
      <c r="V445" t="s">
        <v>61</v>
      </c>
      <c r="W445" t="s">
        <v>77</v>
      </c>
    </row>
    <row r="446" spans="1:23">
      <c r="A446" t="s">
        <v>505</v>
      </c>
      <c r="B446" s="2">
        <v>45707</v>
      </c>
      <c r="C446">
        <f t="shared" si="48"/>
        <v>2025</v>
      </c>
      <c r="D446" t="str">
        <f t="shared" si="49"/>
        <v>Feb</v>
      </c>
      <c r="E446" t="str">
        <f t="shared" si="50"/>
        <v>Q1</v>
      </c>
      <c r="F446" t="s">
        <v>68</v>
      </c>
      <c r="G446" t="s">
        <v>66</v>
      </c>
      <c r="H446" t="s">
        <v>44</v>
      </c>
      <c r="I446" t="s">
        <v>39</v>
      </c>
      <c r="J446" t="s">
        <v>57</v>
      </c>
      <c r="K446">
        <v>25</v>
      </c>
      <c r="L446" s="3">
        <v>342.42</v>
      </c>
      <c r="M446" s="4">
        <v>0.05</v>
      </c>
      <c r="N446" s="3">
        <v>159.02000000000001</v>
      </c>
      <c r="O446" s="3">
        <f t="shared" si="51"/>
        <v>8132.4749999999995</v>
      </c>
      <c r="P446" s="3">
        <f t="shared" si="52"/>
        <v>3975.5000000000005</v>
      </c>
      <c r="Q446" s="3">
        <v>1766.96</v>
      </c>
      <c r="R446" s="3">
        <f t="shared" si="53"/>
        <v>2390.0149999999985</v>
      </c>
      <c r="S446" s="5">
        <f t="shared" si="54"/>
        <v>0.29388531781530208</v>
      </c>
      <c r="T446" s="3">
        <v>7683.15</v>
      </c>
      <c r="U446" s="3">
        <f t="shared" si="55"/>
        <v>449.32499999999982</v>
      </c>
      <c r="V446" t="s">
        <v>61</v>
      </c>
      <c r="W446" t="s">
        <v>80</v>
      </c>
    </row>
    <row r="447" spans="1:23">
      <c r="A447" t="s">
        <v>506</v>
      </c>
      <c r="B447" s="2">
        <v>45374</v>
      </c>
      <c r="C447">
        <f t="shared" si="48"/>
        <v>2024</v>
      </c>
      <c r="D447" t="str">
        <f t="shared" si="49"/>
        <v>Mar</v>
      </c>
      <c r="E447" t="str">
        <f t="shared" si="50"/>
        <v>Q1</v>
      </c>
      <c r="F447" t="s">
        <v>32</v>
      </c>
      <c r="G447" t="s">
        <v>43</v>
      </c>
      <c r="H447" t="s">
        <v>26</v>
      </c>
      <c r="I447" t="s">
        <v>39</v>
      </c>
      <c r="J447" t="s">
        <v>57</v>
      </c>
      <c r="K447">
        <v>51</v>
      </c>
      <c r="L447" s="3">
        <v>867.19</v>
      </c>
      <c r="M447" s="4">
        <v>0.05</v>
      </c>
      <c r="N447" s="3">
        <v>393.85</v>
      </c>
      <c r="O447" s="3">
        <f t="shared" si="51"/>
        <v>42015.355499999998</v>
      </c>
      <c r="P447" s="3">
        <f t="shared" si="52"/>
        <v>20086.350000000002</v>
      </c>
      <c r="Q447" s="3">
        <v>2417.02</v>
      </c>
      <c r="R447" s="3">
        <f t="shared" si="53"/>
        <v>19511.985499999995</v>
      </c>
      <c r="S447" s="5">
        <f t="shared" si="54"/>
        <v>0.46440129490276466</v>
      </c>
      <c r="T447" s="3">
        <v>41665.980000000003</v>
      </c>
      <c r="U447" s="3">
        <f t="shared" si="55"/>
        <v>349.37549999999464</v>
      </c>
      <c r="V447" t="s">
        <v>29</v>
      </c>
      <c r="W447" t="s">
        <v>46</v>
      </c>
    </row>
    <row r="448" spans="1:23">
      <c r="A448" t="s">
        <v>507</v>
      </c>
      <c r="B448" s="2">
        <v>45471</v>
      </c>
      <c r="C448">
        <f t="shared" si="48"/>
        <v>2024</v>
      </c>
      <c r="D448" t="str">
        <f t="shared" si="49"/>
        <v>Jun</v>
      </c>
      <c r="E448" t="str">
        <f t="shared" si="50"/>
        <v>Q2</v>
      </c>
      <c r="F448" t="s">
        <v>32</v>
      </c>
      <c r="G448" t="s">
        <v>33</v>
      </c>
      <c r="H448" t="s">
        <v>34</v>
      </c>
      <c r="I448" t="s">
        <v>27</v>
      </c>
      <c r="J448" t="s">
        <v>28</v>
      </c>
      <c r="K448">
        <v>8</v>
      </c>
      <c r="L448" s="3">
        <v>316.25</v>
      </c>
      <c r="M448" s="4">
        <v>0.08</v>
      </c>
      <c r="N448" s="3">
        <v>186.71</v>
      </c>
      <c r="O448" s="3">
        <f t="shared" si="51"/>
        <v>2327.6</v>
      </c>
      <c r="P448" s="3">
        <f t="shared" si="52"/>
        <v>1493.68</v>
      </c>
      <c r="Q448" s="3">
        <v>935.97</v>
      </c>
      <c r="R448" s="3">
        <f t="shared" si="53"/>
        <v>-102.05000000000018</v>
      </c>
      <c r="S448" s="5">
        <f t="shared" si="54"/>
        <v>-4.3843443890702952E-2</v>
      </c>
      <c r="T448" s="3">
        <v>2468.5300000000002</v>
      </c>
      <c r="U448" s="3">
        <f t="shared" si="55"/>
        <v>-140.93000000000029</v>
      </c>
      <c r="V448" t="s">
        <v>61</v>
      </c>
      <c r="W448" t="s">
        <v>80</v>
      </c>
    </row>
    <row r="449" spans="1:23">
      <c r="A449" t="s">
        <v>508</v>
      </c>
      <c r="B449" s="2">
        <v>46071</v>
      </c>
      <c r="C449">
        <f t="shared" si="48"/>
        <v>2026</v>
      </c>
      <c r="D449" t="str">
        <f t="shared" si="49"/>
        <v>Feb</v>
      </c>
      <c r="E449" t="str">
        <f t="shared" si="50"/>
        <v>Q1</v>
      </c>
      <c r="F449" t="s">
        <v>68</v>
      </c>
      <c r="G449" t="s">
        <v>66</v>
      </c>
      <c r="H449" t="s">
        <v>34</v>
      </c>
      <c r="I449" t="s">
        <v>53</v>
      </c>
      <c r="J449" t="s">
        <v>130</v>
      </c>
      <c r="K449">
        <v>3</v>
      </c>
      <c r="L449" s="3">
        <v>1426.58</v>
      </c>
      <c r="M449" s="4">
        <v>0.05</v>
      </c>
      <c r="N449" s="3">
        <v>536.16999999999996</v>
      </c>
      <c r="O449" s="3">
        <f t="shared" si="51"/>
        <v>4065.7529999999997</v>
      </c>
      <c r="P449" s="3">
        <f t="shared" si="52"/>
        <v>1608.5099999999998</v>
      </c>
      <c r="Q449" s="3">
        <v>1982.35</v>
      </c>
      <c r="R449" s="3">
        <f t="shared" si="53"/>
        <v>474.89300000000003</v>
      </c>
      <c r="S449" s="5">
        <f t="shared" si="54"/>
        <v>0.11680320963914927</v>
      </c>
      <c r="T449" s="3">
        <v>4387.33</v>
      </c>
      <c r="U449" s="3">
        <f t="shared" si="55"/>
        <v>-321.57700000000023</v>
      </c>
      <c r="V449" t="s">
        <v>41</v>
      </c>
      <c r="W449" t="s">
        <v>80</v>
      </c>
    </row>
    <row r="450" spans="1:23">
      <c r="A450" t="s">
        <v>509</v>
      </c>
      <c r="B450" s="2">
        <v>45986</v>
      </c>
      <c r="C450">
        <f t="shared" ref="C450:C513" si="56">YEAR(B450)</f>
        <v>2025</v>
      </c>
      <c r="D450" t="str">
        <f t="shared" ref="D450:D513" si="57">TEXT(B450,"mmm")</f>
        <v>Nov</v>
      </c>
      <c r="E450" t="str">
        <f t="shared" ref="E450:E513" si="58">"Q"&amp;ROUNDUP(MONTH(B450)/3,0)</f>
        <v>Q4</v>
      </c>
      <c r="F450" t="s">
        <v>32</v>
      </c>
      <c r="G450" t="s">
        <v>43</v>
      </c>
      <c r="H450" t="s">
        <v>44</v>
      </c>
      <c r="I450" t="s">
        <v>53</v>
      </c>
      <c r="J450" t="s">
        <v>54</v>
      </c>
      <c r="K450">
        <v>17</v>
      </c>
      <c r="L450" s="3">
        <v>1633.21</v>
      </c>
      <c r="M450" s="4">
        <v>0</v>
      </c>
      <c r="N450" s="3">
        <v>528.66999999999996</v>
      </c>
      <c r="O450" s="3">
        <f t="shared" ref="O450:O513" si="59">K450*L450*(1-M450)</f>
        <v>27764.57</v>
      </c>
      <c r="P450" s="3">
        <f t="shared" ref="P450:P513" si="60">K450*N450</f>
        <v>8987.39</v>
      </c>
      <c r="Q450" s="3">
        <v>1848.92</v>
      </c>
      <c r="R450" s="3">
        <f t="shared" ref="R450:R513" si="61">O450-P450-Q450</f>
        <v>16928.260000000002</v>
      </c>
      <c r="S450" s="5">
        <f t="shared" ref="S450:S513" si="62">IFERROR(R450/O450,0)</f>
        <v>0.60970726360970118</v>
      </c>
      <c r="T450" s="3">
        <v>30818.16</v>
      </c>
      <c r="U450" s="3">
        <f t="shared" ref="U450:U513" si="63">O450-T450</f>
        <v>-3053.59</v>
      </c>
      <c r="V450" t="s">
        <v>29</v>
      </c>
      <c r="W450" t="s">
        <v>30</v>
      </c>
    </row>
    <row r="451" spans="1:23">
      <c r="A451" t="s">
        <v>510</v>
      </c>
      <c r="B451" s="2">
        <v>45574</v>
      </c>
      <c r="C451">
        <f t="shared" si="56"/>
        <v>2024</v>
      </c>
      <c r="D451" t="str">
        <f t="shared" si="57"/>
        <v>Oct</v>
      </c>
      <c r="E451" t="str">
        <f t="shared" si="58"/>
        <v>Q4</v>
      </c>
      <c r="F451" t="s">
        <v>24</v>
      </c>
      <c r="G451" t="s">
        <v>25</v>
      </c>
      <c r="H451" t="s">
        <v>44</v>
      </c>
      <c r="I451" t="s">
        <v>27</v>
      </c>
      <c r="J451" t="s">
        <v>28</v>
      </c>
      <c r="K451">
        <v>24</v>
      </c>
      <c r="L451" s="3">
        <v>178.63</v>
      </c>
      <c r="M451" s="4">
        <v>0.08</v>
      </c>
      <c r="N451" s="3">
        <v>99.03</v>
      </c>
      <c r="O451" s="3">
        <f t="shared" si="59"/>
        <v>3944.1504</v>
      </c>
      <c r="P451" s="3">
        <f t="shared" si="60"/>
        <v>2376.7200000000003</v>
      </c>
      <c r="Q451" s="3">
        <v>868.23</v>
      </c>
      <c r="R451" s="3">
        <f t="shared" si="61"/>
        <v>699.20039999999972</v>
      </c>
      <c r="S451" s="5">
        <f t="shared" si="62"/>
        <v>0.17727528848798457</v>
      </c>
      <c r="T451" s="3">
        <v>3891.01</v>
      </c>
      <c r="U451" s="3">
        <f t="shared" si="63"/>
        <v>53.140399999999772</v>
      </c>
      <c r="V451" t="s">
        <v>29</v>
      </c>
      <c r="W451" t="s">
        <v>46</v>
      </c>
    </row>
    <row r="452" spans="1:23">
      <c r="A452" t="s">
        <v>511</v>
      </c>
      <c r="B452" s="2">
        <v>45356</v>
      </c>
      <c r="C452">
        <f t="shared" si="56"/>
        <v>2024</v>
      </c>
      <c r="D452" t="str">
        <f t="shared" si="57"/>
        <v>Mar</v>
      </c>
      <c r="E452" t="str">
        <f t="shared" si="58"/>
        <v>Q1</v>
      </c>
      <c r="F452" t="s">
        <v>24</v>
      </c>
      <c r="G452" t="s">
        <v>25</v>
      </c>
      <c r="H452" t="s">
        <v>26</v>
      </c>
      <c r="I452" t="s">
        <v>53</v>
      </c>
      <c r="J452" t="s">
        <v>130</v>
      </c>
      <c r="K452">
        <v>49</v>
      </c>
      <c r="L452" s="3">
        <v>1999.54</v>
      </c>
      <c r="M452" s="4">
        <v>0.1</v>
      </c>
      <c r="N452" s="3">
        <v>704.83</v>
      </c>
      <c r="O452" s="3">
        <f t="shared" si="59"/>
        <v>88179.713999999993</v>
      </c>
      <c r="P452" s="3">
        <f t="shared" si="60"/>
        <v>34536.670000000006</v>
      </c>
      <c r="Q452" s="3">
        <v>3836.23</v>
      </c>
      <c r="R452" s="3">
        <f t="shared" si="61"/>
        <v>49806.813999999984</v>
      </c>
      <c r="S452" s="5">
        <f t="shared" si="62"/>
        <v>0.56483301817014275</v>
      </c>
      <c r="T452" s="3">
        <v>92345.96</v>
      </c>
      <c r="U452" s="3">
        <f t="shared" si="63"/>
        <v>-4166.2460000000137</v>
      </c>
      <c r="V452" t="s">
        <v>41</v>
      </c>
      <c r="W452" t="s">
        <v>46</v>
      </c>
    </row>
    <row r="453" spans="1:23">
      <c r="A453" t="s">
        <v>512</v>
      </c>
      <c r="B453" s="2">
        <v>45872</v>
      </c>
      <c r="C453">
        <f t="shared" si="56"/>
        <v>2025</v>
      </c>
      <c r="D453" t="str">
        <f t="shared" si="57"/>
        <v>Aug</v>
      </c>
      <c r="E453" t="str">
        <f t="shared" si="58"/>
        <v>Q3</v>
      </c>
      <c r="F453" t="s">
        <v>68</v>
      </c>
      <c r="G453" t="s">
        <v>66</v>
      </c>
      <c r="H453" t="s">
        <v>34</v>
      </c>
      <c r="I453" t="s">
        <v>53</v>
      </c>
      <c r="J453" t="s">
        <v>54</v>
      </c>
      <c r="K453">
        <v>10</v>
      </c>
      <c r="L453" s="3">
        <v>2313.7600000000002</v>
      </c>
      <c r="M453" s="4">
        <v>0.12</v>
      </c>
      <c r="N453" s="3">
        <v>717.69</v>
      </c>
      <c r="O453" s="3">
        <f t="shared" si="59"/>
        <v>20361.088000000003</v>
      </c>
      <c r="P453" s="3">
        <f t="shared" si="60"/>
        <v>7176.9000000000005</v>
      </c>
      <c r="Q453" s="3">
        <v>1742.06</v>
      </c>
      <c r="R453" s="3">
        <f t="shared" si="61"/>
        <v>11442.128000000002</v>
      </c>
      <c r="S453" s="5">
        <f t="shared" si="62"/>
        <v>0.56196053963324555</v>
      </c>
      <c r="T453" s="3">
        <v>20145.72</v>
      </c>
      <c r="U453" s="3">
        <f t="shared" si="63"/>
        <v>215.36800000000221</v>
      </c>
      <c r="V453" t="s">
        <v>61</v>
      </c>
      <c r="W453" t="s">
        <v>46</v>
      </c>
    </row>
    <row r="454" spans="1:23">
      <c r="A454" t="s">
        <v>513</v>
      </c>
      <c r="B454" s="2">
        <v>45456</v>
      </c>
      <c r="C454">
        <f t="shared" si="56"/>
        <v>2024</v>
      </c>
      <c r="D454" t="str">
        <f t="shared" si="57"/>
        <v>Jun</v>
      </c>
      <c r="E454" t="str">
        <f t="shared" si="58"/>
        <v>Q2</v>
      </c>
      <c r="F454" t="s">
        <v>32</v>
      </c>
      <c r="G454" t="s">
        <v>43</v>
      </c>
      <c r="H454" t="s">
        <v>34</v>
      </c>
      <c r="I454" t="s">
        <v>27</v>
      </c>
      <c r="J454" t="s">
        <v>28</v>
      </c>
      <c r="K454">
        <v>4</v>
      </c>
      <c r="L454" s="3">
        <v>152.25</v>
      </c>
      <c r="M454" s="4">
        <v>0</v>
      </c>
      <c r="N454" s="3">
        <v>86.36</v>
      </c>
      <c r="O454" s="3">
        <f t="shared" si="59"/>
        <v>609</v>
      </c>
      <c r="P454" s="3">
        <f t="shared" si="60"/>
        <v>345.44</v>
      </c>
      <c r="Q454" s="3">
        <v>544.23</v>
      </c>
      <c r="R454" s="3">
        <f t="shared" si="61"/>
        <v>-280.67</v>
      </c>
      <c r="S454" s="5">
        <f t="shared" si="62"/>
        <v>-0.46087027914614126</v>
      </c>
      <c r="T454" s="3">
        <v>573.98</v>
      </c>
      <c r="U454" s="3">
        <f t="shared" si="63"/>
        <v>35.019999999999982</v>
      </c>
      <c r="V454" t="s">
        <v>61</v>
      </c>
      <c r="W454" t="s">
        <v>30</v>
      </c>
    </row>
    <row r="455" spans="1:23">
      <c r="A455" t="s">
        <v>514</v>
      </c>
      <c r="B455" s="2">
        <v>46016</v>
      </c>
      <c r="C455">
        <f t="shared" si="56"/>
        <v>2025</v>
      </c>
      <c r="D455" t="str">
        <f t="shared" si="57"/>
        <v>Dec</v>
      </c>
      <c r="E455" t="str">
        <f t="shared" si="58"/>
        <v>Q4</v>
      </c>
      <c r="F455" t="s">
        <v>24</v>
      </c>
      <c r="G455" t="s">
        <v>66</v>
      </c>
      <c r="H455" t="s">
        <v>60</v>
      </c>
      <c r="I455" t="s">
        <v>27</v>
      </c>
      <c r="J455" t="s">
        <v>35</v>
      </c>
      <c r="K455">
        <v>32</v>
      </c>
      <c r="L455" s="3">
        <v>741.48</v>
      </c>
      <c r="M455" s="4">
        <v>0.08</v>
      </c>
      <c r="N455" s="3">
        <v>493.34</v>
      </c>
      <c r="O455" s="3">
        <f t="shared" si="59"/>
        <v>21829.171200000001</v>
      </c>
      <c r="P455" s="3">
        <f t="shared" si="60"/>
        <v>15786.88</v>
      </c>
      <c r="Q455" s="3">
        <v>926.28</v>
      </c>
      <c r="R455" s="3">
        <f t="shared" si="61"/>
        <v>5116.0112000000017</v>
      </c>
      <c r="S455" s="5">
        <f t="shared" si="62"/>
        <v>0.23436580129986803</v>
      </c>
      <c r="T455" s="3">
        <v>24087.54</v>
      </c>
      <c r="U455" s="3">
        <f t="shared" si="63"/>
        <v>-2258.3688000000002</v>
      </c>
      <c r="V455" t="s">
        <v>61</v>
      </c>
      <c r="W455" t="s">
        <v>77</v>
      </c>
    </row>
    <row r="456" spans="1:23">
      <c r="A456" t="s">
        <v>515</v>
      </c>
      <c r="B456" s="2">
        <v>46242</v>
      </c>
      <c r="C456">
        <f t="shared" si="56"/>
        <v>2026</v>
      </c>
      <c r="D456" t="str">
        <f t="shared" si="57"/>
        <v>Aug</v>
      </c>
      <c r="E456" t="str">
        <f t="shared" si="58"/>
        <v>Q3</v>
      </c>
      <c r="F456" t="s">
        <v>38</v>
      </c>
      <c r="G456" t="s">
        <v>25</v>
      </c>
      <c r="H456" t="s">
        <v>34</v>
      </c>
      <c r="I456" t="s">
        <v>53</v>
      </c>
      <c r="J456" t="s">
        <v>130</v>
      </c>
      <c r="K456">
        <v>10</v>
      </c>
      <c r="L456" s="3">
        <v>1800.43</v>
      </c>
      <c r="M456" s="4">
        <v>0.2</v>
      </c>
      <c r="N456" s="3">
        <v>701.32</v>
      </c>
      <c r="O456" s="3">
        <f t="shared" si="59"/>
        <v>14403.44</v>
      </c>
      <c r="P456" s="3">
        <f t="shared" si="60"/>
        <v>7013.2000000000007</v>
      </c>
      <c r="Q456" s="3">
        <v>2780.39</v>
      </c>
      <c r="R456" s="3">
        <f t="shared" si="61"/>
        <v>4609.8500000000004</v>
      </c>
      <c r="S456" s="5">
        <f t="shared" si="62"/>
        <v>0.32005201535188815</v>
      </c>
      <c r="T456" s="3">
        <v>14980.34</v>
      </c>
      <c r="U456" s="3">
        <f t="shared" si="63"/>
        <v>-576.89999999999964</v>
      </c>
      <c r="V456" t="s">
        <v>41</v>
      </c>
      <c r="W456" t="s">
        <v>46</v>
      </c>
    </row>
    <row r="457" spans="1:23">
      <c r="A457" t="s">
        <v>516</v>
      </c>
      <c r="B457" s="2">
        <v>45407</v>
      </c>
      <c r="C457">
        <f t="shared" si="56"/>
        <v>2024</v>
      </c>
      <c r="D457" t="str">
        <f t="shared" si="57"/>
        <v>Apr</v>
      </c>
      <c r="E457" t="str">
        <f t="shared" si="58"/>
        <v>Q2</v>
      </c>
      <c r="F457" t="s">
        <v>51</v>
      </c>
      <c r="G457" t="s">
        <v>88</v>
      </c>
      <c r="H457" t="s">
        <v>34</v>
      </c>
      <c r="I457" t="s">
        <v>39</v>
      </c>
      <c r="J457" t="s">
        <v>40</v>
      </c>
      <c r="K457">
        <v>8</v>
      </c>
      <c r="L457" s="3">
        <v>517.36</v>
      </c>
      <c r="M457" s="4">
        <v>0.08</v>
      </c>
      <c r="N457" s="3">
        <v>206.67</v>
      </c>
      <c r="O457" s="3">
        <f t="shared" si="59"/>
        <v>3807.7696000000001</v>
      </c>
      <c r="P457" s="3">
        <f t="shared" si="60"/>
        <v>1653.36</v>
      </c>
      <c r="Q457" s="3">
        <v>944.37</v>
      </c>
      <c r="R457" s="3">
        <f t="shared" si="61"/>
        <v>1210.0396000000001</v>
      </c>
      <c r="S457" s="5">
        <f t="shared" si="62"/>
        <v>0.3177817271297087</v>
      </c>
      <c r="T457" s="3">
        <v>3936.91</v>
      </c>
      <c r="U457" s="3">
        <f t="shared" si="63"/>
        <v>-129.14039999999977</v>
      </c>
      <c r="V457" t="s">
        <v>61</v>
      </c>
      <c r="W457" t="s">
        <v>80</v>
      </c>
    </row>
    <row r="458" spans="1:23">
      <c r="A458" t="s">
        <v>517</v>
      </c>
      <c r="B458" s="2">
        <v>46077</v>
      </c>
      <c r="C458">
        <f t="shared" si="56"/>
        <v>2026</v>
      </c>
      <c r="D458" t="str">
        <f t="shared" si="57"/>
        <v>Feb</v>
      </c>
      <c r="E458" t="str">
        <f t="shared" si="58"/>
        <v>Q1</v>
      </c>
      <c r="F458" t="s">
        <v>38</v>
      </c>
      <c r="G458" t="s">
        <v>25</v>
      </c>
      <c r="H458" t="s">
        <v>34</v>
      </c>
      <c r="I458" t="s">
        <v>63</v>
      </c>
      <c r="J458" t="s">
        <v>64</v>
      </c>
      <c r="K458">
        <v>13</v>
      </c>
      <c r="L458" s="3">
        <v>689.13</v>
      </c>
      <c r="M458" s="4">
        <v>0.03</v>
      </c>
      <c r="N458" s="3">
        <v>198.17</v>
      </c>
      <c r="O458" s="3">
        <f t="shared" si="59"/>
        <v>8689.9292999999998</v>
      </c>
      <c r="P458" s="3">
        <f t="shared" si="60"/>
        <v>2576.21</v>
      </c>
      <c r="Q458" s="3">
        <v>1075.1099999999999</v>
      </c>
      <c r="R458" s="3">
        <f t="shared" si="61"/>
        <v>5038.6093000000001</v>
      </c>
      <c r="S458" s="5">
        <f t="shared" si="62"/>
        <v>0.57982166782415601</v>
      </c>
      <c r="T458" s="3">
        <v>9614.68</v>
      </c>
      <c r="U458" s="3">
        <f t="shared" si="63"/>
        <v>-924.75070000000051</v>
      </c>
      <c r="V458" t="s">
        <v>36</v>
      </c>
      <c r="W458" t="s">
        <v>46</v>
      </c>
    </row>
    <row r="459" spans="1:23">
      <c r="A459" t="s">
        <v>518</v>
      </c>
      <c r="B459" s="2">
        <v>46025</v>
      </c>
      <c r="C459">
        <f t="shared" si="56"/>
        <v>2026</v>
      </c>
      <c r="D459" t="str">
        <f t="shared" si="57"/>
        <v>Jan</v>
      </c>
      <c r="E459" t="str">
        <f t="shared" si="58"/>
        <v>Q1</v>
      </c>
      <c r="F459" t="s">
        <v>51</v>
      </c>
      <c r="G459" t="s">
        <v>72</v>
      </c>
      <c r="H459" t="s">
        <v>44</v>
      </c>
      <c r="I459" t="s">
        <v>39</v>
      </c>
      <c r="J459" t="s">
        <v>40</v>
      </c>
      <c r="K459">
        <v>12</v>
      </c>
      <c r="L459" s="3">
        <v>741.44</v>
      </c>
      <c r="M459" s="4">
        <v>0.2</v>
      </c>
      <c r="N459" s="3">
        <v>341.66</v>
      </c>
      <c r="O459" s="3">
        <f t="shared" si="59"/>
        <v>7117.8240000000005</v>
      </c>
      <c r="P459" s="3">
        <f t="shared" si="60"/>
        <v>4099.92</v>
      </c>
      <c r="Q459" s="3">
        <v>1246.31</v>
      </c>
      <c r="R459" s="3">
        <f t="shared" si="61"/>
        <v>1771.5940000000005</v>
      </c>
      <c r="S459" s="5">
        <f t="shared" si="62"/>
        <v>0.24889544894619484</v>
      </c>
      <c r="T459" s="3">
        <v>7507.06</v>
      </c>
      <c r="U459" s="3">
        <f t="shared" si="63"/>
        <v>-389.23599999999988</v>
      </c>
      <c r="V459" t="s">
        <v>41</v>
      </c>
      <c r="W459" t="s">
        <v>80</v>
      </c>
    </row>
    <row r="460" spans="1:23">
      <c r="A460" t="s">
        <v>519</v>
      </c>
      <c r="B460" s="2">
        <v>45717</v>
      </c>
      <c r="C460">
        <f t="shared" si="56"/>
        <v>2025</v>
      </c>
      <c r="D460" t="str">
        <f t="shared" si="57"/>
        <v>Mar</v>
      </c>
      <c r="E460" t="str">
        <f t="shared" si="58"/>
        <v>Q1</v>
      </c>
      <c r="F460" t="s">
        <v>51</v>
      </c>
      <c r="G460" t="s">
        <v>72</v>
      </c>
      <c r="H460" t="s">
        <v>34</v>
      </c>
      <c r="I460" t="s">
        <v>63</v>
      </c>
      <c r="J460" t="s">
        <v>73</v>
      </c>
      <c r="K460">
        <v>3</v>
      </c>
      <c r="L460" s="3">
        <v>134.88999999999999</v>
      </c>
      <c r="M460" s="4">
        <v>0.03</v>
      </c>
      <c r="N460" s="3">
        <v>33.75</v>
      </c>
      <c r="O460" s="3">
        <f t="shared" si="59"/>
        <v>392.52989999999994</v>
      </c>
      <c r="P460" s="3">
        <f t="shared" si="60"/>
        <v>101.25</v>
      </c>
      <c r="Q460" s="3">
        <v>1385.59</v>
      </c>
      <c r="R460" s="3">
        <f t="shared" si="61"/>
        <v>-1094.3100999999999</v>
      </c>
      <c r="S460" s="5">
        <f t="shared" si="62"/>
        <v>-2.7878388372452649</v>
      </c>
      <c r="T460" s="3">
        <v>394.91</v>
      </c>
      <c r="U460" s="3">
        <f t="shared" si="63"/>
        <v>-2.380100000000084</v>
      </c>
      <c r="V460" t="s">
        <v>36</v>
      </c>
      <c r="W460" t="s">
        <v>30</v>
      </c>
    </row>
    <row r="461" spans="1:23">
      <c r="A461" t="s">
        <v>520</v>
      </c>
      <c r="B461" s="2">
        <v>46275</v>
      </c>
      <c r="C461">
        <f t="shared" si="56"/>
        <v>2026</v>
      </c>
      <c r="D461" t="str">
        <f t="shared" si="57"/>
        <v>Sep</v>
      </c>
      <c r="E461" t="str">
        <f t="shared" si="58"/>
        <v>Q3</v>
      </c>
      <c r="F461" t="s">
        <v>32</v>
      </c>
      <c r="G461" t="s">
        <v>43</v>
      </c>
      <c r="H461" t="s">
        <v>34</v>
      </c>
      <c r="I461" t="s">
        <v>63</v>
      </c>
      <c r="J461" t="s">
        <v>73</v>
      </c>
      <c r="K461">
        <v>18</v>
      </c>
      <c r="L461" s="3">
        <v>203.63</v>
      </c>
      <c r="M461" s="4">
        <v>0.08</v>
      </c>
      <c r="N461" s="3">
        <v>53.89</v>
      </c>
      <c r="O461" s="3">
        <f t="shared" si="59"/>
        <v>3372.1128000000003</v>
      </c>
      <c r="P461" s="3">
        <f t="shared" si="60"/>
        <v>970.02</v>
      </c>
      <c r="Q461" s="3">
        <v>1326.05</v>
      </c>
      <c r="R461" s="3">
        <f t="shared" si="61"/>
        <v>1076.0428000000004</v>
      </c>
      <c r="S461" s="5">
        <f t="shared" si="62"/>
        <v>0.31910047611693187</v>
      </c>
      <c r="T461" s="3">
        <v>3128.72</v>
      </c>
      <c r="U461" s="3">
        <f t="shared" si="63"/>
        <v>243.39280000000053</v>
      </c>
      <c r="V461" t="s">
        <v>41</v>
      </c>
      <c r="W461" t="s">
        <v>46</v>
      </c>
    </row>
    <row r="462" spans="1:23">
      <c r="A462" t="s">
        <v>521</v>
      </c>
      <c r="B462" s="2">
        <v>45794</v>
      </c>
      <c r="C462">
        <f t="shared" si="56"/>
        <v>2025</v>
      </c>
      <c r="D462" t="str">
        <f t="shared" si="57"/>
        <v>May</v>
      </c>
      <c r="E462" t="str">
        <f t="shared" si="58"/>
        <v>Q2</v>
      </c>
      <c r="F462" t="s">
        <v>24</v>
      </c>
      <c r="G462" t="s">
        <v>66</v>
      </c>
      <c r="H462" t="s">
        <v>26</v>
      </c>
      <c r="I462" t="s">
        <v>53</v>
      </c>
      <c r="J462" t="s">
        <v>130</v>
      </c>
      <c r="K462">
        <v>37</v>
      </c>
      <c r="L462" s="3">
        <v>1962.63</v>
      </c>
      <c r="M462" s="4">
        <v>0.05</v>
      </c>
      <c r="N462" s="3">
        <v>749.52</v>
      </c>
      <c r="O462" s="3">
        <f t="shared" si="59"/>
        <v>68986.444499999998</v>
      </c>
      <c r="P462" s="3">
        <f t="shared" si="60"/>
        <v>27732.239999999998</v>
      </c>
      <c r="Q462" s="3">
        <v>2555.13</v>
      </c>
      <c r="R462" s="3">
        <f t="shared" si="61"/>
        <v>38699.074500000002</v>
      </c>
      <c r="S462" s="5">
        <f t="shared" si="62"/>
        <v>0.56096635767335423</v>
      </c>
      <c r="T462" s="3">
        <v>65677.899999999994</v>
      </c>
      <c r="U462" s="3">
        <f t="shared" si="63"/>
        <v>3308.5445000000036</v>
      </c>
      <c r="V462" t="s">
        <v>41</v>
      </c>
      <c r="W462" t="s">
        <v>30</v>
      </c>
    </row>
    <row r="463" spans="1:23">
      <c r="A463" t="s">
        <v>522</v>
      </c>
      <c r="B463" s="2">
        <v>45973</v>
      </c>
      <c r="C463">
        <f t="shared" si="56"/>
        <v>2025</v>
      </c>
      <c r="D463" t="str">
        <f t="shared" si="57"/>
        <v>Nov</v>
      </c>
      <c r="E463" t="str">
        <f t="shared" si="58"/>
        <v>Q4</v>
      </c>
      <c r="F463" t="s">
        <v>38</v>
      </c>
      <c r="G463" t="s">
        <v>66</v>
      </c>
      <c r="H463" t="s">
        <v>34</v>
      </c>
      <c r="I463" t="s">
        <v>27</v>
      </c>
      <c r="J463" t="s">
        <v>28</v>
      </c>
      <c r="K463">
        <v>9</v>
      </c>
      <c r="L463" s="3">
        <v>143.87</v>
      </c>
      <c r="M463" s="4">
        <v>0.08</v>
      </c>
      <c r="N463" s="3">
        <v>90.36</v>
      </c>
      <c r="O463" s="3">
        <f t="shared" si="59"/>
        <v>1191.2436</v>
      </c>
      <c r="P463" s="3">
        <f t="shared" si="60"/>
        <v>813.24</v>
      </c>
      <c r="Q463" s="3">
        <v>847.16</v>
      </c>
      <c r="R463" s="3">
        <f t="shared" si="61"/>
        <v>-469.15639999999996</v>
      </c>
      <c r="S463" s="5">
        <f t="shared" si="62"/>
        <v>-0.39383749889611158</v>
      </c>
      <c r="T463" s="3">
        <v>1151.72</v>
      </c>
      <c r="U463" s="3">
        <f t="shared" si="63"/>
        <v>39.523599999999988</v>
      </c>
      <c r="V463" t="s">
        <v>41</v>
      </c>
      <c r="W463" t="s">
        <v>46</v>
      </c>
    </row>
    <row r="464" spans="1:23">
      <c r="A464" t="s">
        <v>523</v>
      </c>
      <c r="B464" s="2">
        <v>46181</v>
      </c>
      <c r="C464">
        <f t="shared" si="56"/>
        <v>2026</v>
      </c>
      <c r="D464" t="str">
        <f t="shared" si="57"/>
        <v>Jun</v>
      </c>
      <c r="E464" t="str">
        <f t="shared" si="58"/>
        <v>Q2</v>
      </c>
      <c r="F464" t="s">
        <v>38</v>
      </c>
      <c r="G464" t="s">
        <v>66</v>
      </c>
      <c r="H464" t="s">
        <v>60</v>
      </c>
      <c r="I464" t="s">
        <v>39</v>
      </c>
      <c r="J464" t="s">
        <v>40</v>
      </c>
      <c r="K464">
        <v>85</v>
      </c>
      <c r="L464" s="3">
        <v>858.77</v>
      </c>
      <c r="M464" s="4">
        <v>0</v>
      </c>
      <c r="N464" s="3">
        <v>367.79</v>
      </c>
      <c r="O464" s="3">
        <f t="shared" si="59"/>
        <v>72995.45</v>
      </c>
      <c r="P464" s="3">
        <f t="shared" si="60"/>
        <v>31262.15</v>
      </c>
      <c r="Q464" s="3">
        <v>3062.81</v>
      </c>
      <c r="R464" s="3">
        <f t="shared" si="61"/>
        <v>38670.49</v>
      </c>
      <c r="S464" s="5">
        <f t="shared" si="62"/>
        <v>0.52976575937267323</v>
      </c>
      <c r="T464" s="3">
        <v>66796.160000000003</v>
      </c>
      <c r="U464" s="3">
        <f t="shared" si="63"/>
        <v>6199.2899999999936</v>
      </c>
      <c r="V464" t="s">
        <v>41</v>
      </c>
      <c r="W464" t="s">
        <v>77</v>
      </c>
    </row>
    <row r="465" spans="1:23">
      <c r="A465" t="s">
        <v>524</v>
      </c>
      <c r="B465" s="2">
        <v>45430</v>
      </c>
      <c r="C465">
        <f t="shared" si="56"/>
        <v>2024</v>
      </c>
      <c r="D465" t="str">
        <f t="shared" si="57"/>
        <v>May</v>
      </c>
      <c r="E465" t="str">
        <f t="shared" si="58"/>
        <v>Q2</v>
      </c>
      <c r="F465" t="s">
        <v>38</v>
      </c>
      <c r="G465" t="s">
        <v>25</v>
      </c>
      <c r="H465" t="s">
        <v>34</v>
      </c>
      <c r="I465" t="s">
        <v>53</v>
      </c>
      <c r="J465" t="s">
        <v>130</v>
      </c>
      <c r="K465">
        <v>12</v>
      </c>
      <c r="L465" s="3">
        <v>2108.87</v>
      </c>
      <c r="M465" s="4">
        <v>0</v>
      </c>
      <c r="N465" s="3">
        <v>740.21</v>
      </c>
      <c r="O465" s="3">
        <f t="shared" si="59"/>
        <v>25306.44</v>
      </c>
      <c r="P465" s="3">
        <f t="shared" si="60"/>
        <v>8882.52</v>
      </c>
      <c r="Q465" s="3">
        <v>2205.09</v>
      </c>
      <c r="R465" s="3">
        <f t="shared" si="61"/>
        <v>14218.829999999998</v>
      </c>
      <c r="S465" s="5">
        <f t="shared" si="62"/>
        <v>0.56186607045479331</v>
      </c>
      <c r="T465" s="3">
        <v>22736.28</v>
      </c>
      <c r="U465" s="3">
        <f t="shared" si="63"/>
        <v>2570.16</v>
      </c>
      <c r="V465" t="s">
        <v>61</v>
      </c>
      <c r="W465" t="s">
        <v>80</v>
      </c>
    </row>
    <row r="466" spans="1:23">
      <c r="A466" t="s">
        <v>525</v>
      </c>
      <c r="B466" s="2">
        <v>45479</v>
      </c>
      <c r="C466">
        <f t="shared" si="56"/>
        <v>2024</v>
      </c>
      <c r="D466" t="str">
        <f t="shared" si="57"/>
        <v>Jul</v>
      </c>
      <c r="E466" t="str">
        <f t="shared" si="58"/>
        <v>Q3</v>
      </c>
      <c r="F466" t="s">
        <v>24</v>
      </c>
      <c r="G466" t="s">
        <v>25</v>
      </c>
      <c r="H466" t="s">
        <v>44</v>
      </c>
      <c r="I466" t="s">
        <v>53</v>
      </c>
      <c r="J466" t="s">
        <v>130</v>
      </c>
      <c r="K466">
        <v>25</v>
      </c>
      <c r="L466" s="3">
        <v>1415.77</v>
      </c>
      <c r="M466" s="4">
        <v>0.1</v>
      </c>
      <c r="N466" s="3">
        <v>484.96</v>
      </c>
      <c r="O466" s="3">
        <f t="shared" si="59"/>
        <v>31854.825000000001</v>
      </c>
      <c r="P466" s="3">
        <f t="shared" si="60"/>
        <v>12124</v>
      </c>
      <c r="Q466" s="3">
        <v>2672.26</v>
      </c>
      <c r="R466" s="3">
        <f t="shared" si="61"/>
        <v>17058.565000000002</v>
      </c>
      <c r="S466" s="5">
        <f t="shared" si="62"/>
        <v>0.53550961275097264</v>
      </c>
      <c r="T466" s="3">
        <v>34326.620000000003</v>
      </c>
      <c r="U466" s="3">
        <f t="shared" si="63"/>
        <v>-2471.7950000000019</v>
      </c>
      <c r="V466" t="s">
        <v>29</v>
      </c>
      <c r="W466" t="s">
        <v>30</v>
      </c>
    </row>
    <row r="467" spans="1:23">
      <c r="A467" t="s">
        <v>526</v>
      </c>
      <c r="B467" s="2">
        <v>45580</v>
      </c>
      <c r="C467">
        <f t="shared" si="56"/>
        <v>2024</v>
      </c>
      <c r="D467" t="str">
        <f t="shared" si="57"/>
        <v>Oct</v>
      </c>
      <c r="E467" t="str">
        <f t="shared" si="58"/>
        <v>Q4</v>
      </c>
      <c r="F467" t="s">
        <v>38</v>
      </c>
      <c r="G467" t="s">
        <v>66</v>
      </c>
      <c r="H467" t="s">
        <v>44</v>
      </c>
      <c r="I467" t="s">
        <v>27</v>
      </c>
      <c r="J467" t="s">
        <v>28</v>
      </c>
      <c r="K467">
        <v>19</v>
      </c>
      <c r="L467" s="3">
        <v>163.58000000000001</v>
      </c>
      <c r="M467" s="4">
        <v>0.05</v>
      </c>
      <c r="N467" s="3">
        <v>91.33</v>
      </c>
      <c r="O467" s="3">
        <f t="shared" si="59"/>
        <v>2952.6190000000001</v>
      </c>
      <c r="P467" s="3">
        <f t="shared" si="60"/>
        <v>1735.27</v>
      </c>
      <c r="Q467" s="3">
        <v>1315.26</v>
      </c>
      <c r="R467" s="3">
        <f t="shared" si="61"/>
        <v>-97.910999999999831</v>
      </c>
      <c r="S467" s="5">
        <f t="shared" si="62"/>
        <v>-3.316072950827717E-2</v>
      </c>
      <c r="T467" s="3">
        <v>3033</v>
      </c>
      <c r="U467" s="3">
        <f t="shared" si="63"/>
        <v>-80.380999999999858</v>
      </c>
      <c r="V467" t="s">
        <v>29</v>
      </c>
      <c r="W467" t="s">
        <v>46</v>
      </c>
    </row>
    <row r="468" spans="1:23">
      <c r="A468" t="s">
        <v>527</v>
      </c>
      <c r="B468" s="2">
        <v>46230</v>
      </c>
      <c r="C468">
        <f t="shared" si="56"/>
        <v>2026</v>
      </c>
      <c r="D468" t="str">
        <f t="shared" si="57"/>
        <v>Jul</v>
      </c>
      <c r="E468" t="str">
        <f t="shared" si="58"/>
        <v>Q3</v>
      </c>
      <c r="F468" t="s">
        <v>24</v>
      </c>
      <c r="G468" t="s">
        <v>25</v>
      </c>
      <c r="H468" t="s">
        <v>26</v>
      </c>
      <c r="I468" t="s">
        <v>39</v>
      </c>
      <c r="J468" t="s">
        <v>40</v>
      </c>
      <c r="K468">
        <v>52</v>
      </c>
      <c r="L468" s="3">
        <v>743.75</v>
      </c>
      <c r="M468" s="4">
        <v>0.05</v>
      </c>
      <c r="N468" s="3">
        <v>340.47</v>
      </c>
      <c r="O468" s="3">
        <f t="shared" si="59"/>
        <v>36741.25</v>
      </c>
      <c r="P468" s="3">
        <f t="shared" si="60"/>
        <v>17704.440000000002</v>
      </c>
      <c r="Q468" s="3">
        <v>3525.33</v>
      </c>
      <c r="R468" s="3">
        <f t="shared" si="61"/>
        <v>15511.479999999998</v>
      </c>
      <c r="S468" s="5">
        <f t="shared" si="62"/>
        <v>0.42218160786581832</v>
      </c>
      <c r="T468" s="3">
        <v>37602.31</v>
      </c>
      <c r="U468" s="3">
        <f t="shared" si="63"/>
        <v>-861.05999999999767</v>
      </c>
      <c r="V468" t="s">
        <v>36</v>
      </c>
      <c r="W468" t="s">
        <v>30</v>
      </c>
    </row>
    <row r="469" spans="1:23">
      <c r="A469" t="s">
        <v>528</v>
      </c>
      <c r="B469" s="2">
        <v>45603</v>
      </c>
      <c r="C469">
        <f t="shared" si="56"/>
        <v>2024</v>
      </c>
      <c r="D469" t="str">
        <f t="shared" si="57"/>
        <v>Nov</v>
      </c>
      <c r="E469" t="str">
        <f t="shared" si="58"/>
        <v>Q4</v>
      </c>
      <c r="F469" t="s">
        <v>24</v>
      </c>
      <c r="G469" t="s">
        <v>25</v>
      </c>
      <c r="H469" t="s">
        <v>34</v>
      </c>
      <c r="I469" t="s">
        <v>27</v>
      </c>
      <c r="J469" t="s">
        <v>28</v>
      </c>
      <c r="K469">
        <v>7</v>
      </c>
      <c r="L469" s="3">
        <v>181.49</v>
      </c>
      <c r="M469" s="4">
        <v>0.03</v>
      </c>
      <c r="N469" s="3">
        <v>99.94</v>
      </c>
      <c r="O469" s="3">
        <f t="shared" si="59"/>
        <v>1232.3171</v>
      </c>
      <c r="P469" s="3">
        <f t="shared" si="60"/>
        <v>699.57999999999993</v>
      </c>
      <c r="Q469" s="3">
        <v>906.11</v>
      </c>
      <c r="R469" s="3">
        <f t="shared" si="61"/>
        <v>-373.37289999999996</v>
      </c>
      <c r="S469" s="5">
        <f t="shared" si="62"/>
        <v>-0.30298443476926512</v>
      </c>
      <c r="T469" s="3">
        <v>1316.32</v>
      </c>
      <c r="U469" s="3">
        <f t="shared" si="63"/>
        <v>-84.002899999999954</v>
      </c>
      <c r="V469" t="s">
        <v>29</v>
      </c>
      <c r="W469" t="s">
        <v>30</v>
      </c>
    </row>
    <row r="470" spans="1:23">
      <c r="A470" t="s">
        <v>529</v>
      </c>
      <c r="B470" s="2">
        <v>45787</v>
      </c>
      <c r="C470">
        <f t="shared" si="56"/>
        <v>2025</v>
      </c>
      <c r="D470" t="str">
        <f t="shared" si="57"/>
        <v>May</v>
      </c>
      <c r="E470" t="str">
        <f t="shared" si="58"/>
        <v>Q2</v>
      </c>
      <c r="F470" t="s">
        <v>51</v>
      </c>
      <c r="G470" t="s">
        <v>88</v>
      </c>
      <c r="H470" t="s">
        <v>34</v>
      </c>
      <c r="I470" t="s">
        <v>39</v>
      </c>
      <c r="J470" t="s">
        <v>57</v>
      </c>
      <c r="K470">
        <v>2</v>
      </c>
      <c r="L470" s="3">
        <v>608.09</v>
      </c>
      <c r="M470" s="4">
        <v>0.08</v>
      </c>
      <c r="N470" s="3">
        <v>313.85000000000002</v>
      </c>
      <c r="O470" s="3">
        <f t="shared" si="59"/>
        <v>1118.8856000000001</v>
      </c>
      <c r="P470" s="3">
        <f t="shared" si="60"/>
        <v>627.70000000000005</v>
      </c>
      <c r="Q470" s="3">
        <v>930.09</v>
      </c>
      <c r="R470" s="3">
        <f t="shared" si="61"/>
        <v>-438.90440000000001</v>
      </c>
      <c r="S470" s="5">
        <f t="shared" si="62"/>
        <v>-0.39226923646170797</v>
      </c>
      <c r="T470" s="3">
        <v>1065.6199999999999</v>
      </c>
      <c r="U470" s="3">
        <f t="shared" si="63"/>
        <v>53.265600000000177</v>
      </c>
      <c r="V470" t="s">
        <v>29</v>
      </c>
      <c r="W470" t="s">
        <v>80</v>
      </c>
    </row>
    <row r="471" spans="1:23">
      <c r="A471" t="s">
        <v>530</v>
      </c>
      <c r="B471" s="2">
        <v>46093</v>
      </c>
      <c r="C471">
        <f t="shared" si="56"/>
        <v>2026</v>
      </c>
      <c r="D471" t="str">
        <f t="shared" si="57"/>
        <v>Mar</v>
      </c>
      <c r="E471" t="str">
        <f t="shared" si="58"/>
        <v>Q1</v>
      </c>
      <c r="F471" t="s">
        <v>24</v>
      </c>
      <c r="G471" t="s">
        <v>25</v>
      </c>
      <c r="H471" t="s">
        <v>44</v>
      </c>
      <c r="I471" t="s">
        <v>27</v>
      </c>
      <c r="J471" t="s">
        <v>28</v>
      </c>
      <c r="K471">
        <v>3</v>
      </c>
      <c r="L471" s="3">
        <v>254.12</v>
      </c>
      <c r="M471" s="4">
        <v>0</v>
      </c>
      <c r="N471" s="3">
        <v>161.18</v>
      </c>
      <c r="O471" s="3">
        <f t="shared" si="59"/>
        <v>762.36</v>
      </c>
      <c r="P471" s="3">
        <f t="shared" si="60"/>
        <v>483.54</v>
      </c>
      <c r="Q471" s="3">
        <v>1351.64</v>
      </c>
      <c r="R471" s="3">
        <f t="shared" si="61"/>
        <v>-1072.8200000000002</v>
      </c>
      <c r="S471" s="5">
        <f t="shared" si="62"/>
        <v>-1.4072354268324678</v>
      </c>
      <c r="T471" s="3">
        <v>844.47</v>
      </c>
      <c r="U471" s="3">
        <f t="shared" si="63"/>
        <v>-82.110000000000014</v>
      </c>
      <c r="V471" t="s">
        <v>36</v>
      </c>
      <c r="W471" t="s">
        <v>46</v>
      </c>
    </row>
    <row r="472" spans="1:23">
      <c r="A472" t="s">
        <v>531</v>
      </c>
      <c r="B472" s="2">
        <v>46167</v>
      </c>
      <c r="C472">
        <f t="shared" si="56"/>
        <v>2026</v>
      </c>
      <c r="D472" t="str">
        <f t="shared" si="57"/>
        <v>May</v>
      </c>
      <c r="E472" t="str">
        <f t="shared" si="58"/>
        <v>Q2</v>
      </c>
      <c r="F472" t="s">
        <v>32</v>
      </c>
      <c r="G472" t="s">
        <v>33</v>
      </c>
      <c r="H472" t="s">
        <v>44</v>
      </c>
      <c r="I472" t="s">
        <v>39</v>
      </c>
      <c r="J472" t="s">
        <v>45</v>
      </c>
      <c r="K472">
        <v>27</v>
      </c>
      <c r="L472" s="3">
        <v>1373.71</v>
      </c>
      <c r="M472" s="4">
        <v>0</v>
      </c>
      <c r="N472" s="3">
        <v>640.97</v>
      </c>
      <c r="O472" s="3">
        <f t="shared" si="59"/>
        <v>37090.17</v>
      </c>
      <c r="P472" s="3">
        <f t="shared" si="60"/>
        <v>17306.190000000002</v>
      </c>
      <c r="Q472" s="3">
        <v>1406.29</v>
      </c>
      <c r="R472" s="3">
        <f t="shared" si="61"/>
        <v>18377.689999999995</v>
      </c>
      <c r="S472" s="5">
        <f t="shared" si="62"/>
        <v>0.49548680957784763</v>
      </c>
      <c r="T472" s="3">
        <v>35148.339999999997</v>
      </c>
      <c r="U472" s="3">
        <f t="shared" si="63"/>
        <v>1941.8300000000017</v>
      </c>
      <c r="V472" t="s">
        <v>29</v>
      </c>
      <c r="W472" t="s">
        <v>77</v>
      </c>
    </row>
    <row r="473" spans="1:23">
      <c r="A473" t="s">
        <v>532</v>
      </c>
      <c r="B473" s="2">
        <v>45393</v>
      </c>
      <c r="C473">
        <f t="shared" si="56"/>
        <v>2024</v>
      </c>
      <c r="D473" t="str">
        <f t="shared" si="57"/>
        <v>Apr</v>
      </c>
      <c r="E473" t="str">
        <f t="shared" si="58"/>
        <v>Q2</v>
      </c>
      <c r="F473" t="s">
        <v>68</v>
      </c>
      <c r="G473" t="s">
        <v>66</v>
      </c>
      <c r="H473" t="s">
        <v>34</v>
      </c>
      <c r="I473" t="s">
        <v>27</v>
      </c>
      <c r="J473" t="s">
        <v>35</v>
      </c>
      <c r="K473">
        <v>4</v>
      </c>
      <c r="L473" s="3">
        <v>887.79</v>
      </c>
      <c r="M473" s="4">
        <v>0.03</v>
      </c>
      <c r="N473" s="3">
        <v>593.17999999999995</v>
      </c>
      <c r="O473" s="3">
        <f t="shared" si="59"/>
        <v>3444.6251999999999</v>
      </c>
      <c r="P473" s="3">
        <f t="shared" si="60"/>
        <v>2372.7199999999998</v>
      </c>
      <c r="Q473" s="3">
        <v>706.55</v>
      </c>
      <c r="R473" s="3">
        <f t="shared" si="61"/>
        <v>365.3552000000002</v>
      </c>
      <c r="S473" s="5">
        <f t="shared" si="62"/>
        <v>0.1060652984829816</v>
      </c>
      <c r="T473" s="3">
        <v>3208.41</v>
      </c>
      <c r="U473" s="3">
        <f t="shared" si="63"/>
        <v>236.2152000000001</v>
      </c>
      <c r="V473" t="s">
        <v>61</v>
      </c>
      <c r="W473" t="s">
        <v>46</v>
      </c>
    </row>
    <row r="474" spans="1:23">
      <c r="A474" t="s">
        <v>533</v>
      </c>
      <c r="B474" s="2">
        <v>46071</v>
      </c>
      <c r="C474">
        <f t="shared" si="56"/>
        <v>2026</v>
      </c>
      <c r="D474" t="str">
        <f t="shared" si="57"/>
        <v>Feb</v>
      </c>
      <c r="E474" t="str">
        <f t="shared" si="58"/>
        <v>Q1</v>
      </c>
      <c r="F474" t="s">
        <v>38</v>
      </c>
      <c r="G474" t="s">
        <v>25</v>
      </c>
      <c r="H474" t="s">
        <v>44</v>
      </c>
      <c r="I474" t="s">
        <v>27</v>
      </c>
      <c r="J474" t="s">
        <v>35</v>
      </c>
      <c r="K474">
        <v>25</v>
      </c>
      <c r="L474" s="3">
        <v>945.48</v>
      </c>
      <c r="M474" s="4">
        <v>0.05</v>
      </c>
      <c r="N474" s="3">
        <v>693.07</v>
      </c>
      <c r="O474" s="3">
        <f t="shared" si="59"/>
        <v>22455.149999999998</v>
      </c>
      <c r="P474" s="3">
        <f t="shared" si="60"/>
        <v>17326.75</v>
      </c>
      <c r="Q474" s="3">
        <v>653.42999999999995</v>
      </c>
      <c r="R474" s="3">
        <f t="shared" si="61"/>
        <v>4474.9699999999975</v>
      </c>
      <c r="S474" s="5">
        <f t="shared" si="62"/>
        <v>0.19928479658341172</v>
      </c>
      <c r="T474" s="3">
        <v>22421.27</v>
      </c>
      <c r="U474" s="3">
        <f t="shared" si="63"/>
        <v>33.879999999997381</v>
      </c>
      <c r="V474" t="s">
        <v>41</v>
      </c>
      <c r="W474" t="s">
        <v>46</v>
      </c>
    </row>
    <row r="475" spans="1:23">
      <c r="A475" t="s">
        <v>534</v>
      </c>
      <c r="B475" s="2">
        <v>45906</v>
      </c>
      <c r="C475">
        <f t="shared" si="56"/>
        <v>2025</v>
      </c>
      <c r="D475" t="str">
        <f t="shared" si="57"/>
        <v>Sep</v>
      </c>
      <c r="E475" t="str">
        <f t="shared" si="58"/>
        <v>Q3</v>
      </c>
      <c r="F475" t="s">
        <v>38</v>
      </c>
      <c r="G475" t="s">
        <v>66</v>
      </c>
      <c r="H475" t="s">
        <v>34</v>
      </c>
      <c r="I475" t="s">
        <v>63</v>
      </c>
      <c r="J475" t="s">
        <v>73</v>
      </c>
      <c r="K475">
        <v>14</v>
      </c>
      <c r="L475" s="3">
        <v>346.24</v>
      </c>
      <c r="M475" s="4">
        <v>0.03</v>
      </c>
      <c r="N475" s="3">
        <v>84.14</v>
      </c>
      <c r="O475" s="3">
        <f t="shared" si="59"/>
        <v>4701.9392000000007</v>
      </c>
      <c r="P475" s="3">
        <f t="shared" si="60"/>
        <v>1177.96</v>
      </c>
      <c r="Q475" s="3">
        <v>1266.26</v>
      </c>
      <c r="R475" s="3">
        <f t="shared" si="61"/>
        <v>2257.7192000000005</v>
      </c>
      <c r="S475" s="5">
        <f t="shared" si="62"/>
        <v>0.48016767209580252</v>
      </c>
      <c r="T475" s="3">
        <v>4674.49</v>
      </c>
      <c r="U475" s="3">
        <f t="shared" si="63"/>
        <v>27.449200000000928</v>
      </c>
      <c r="V475" t="s">
        <v>36</v>
      </c>
      <c r="W475" t="s">
        <v>30</v>
      </c>
    </row>
    <row r="476" spans="1:23">
      <c r="A476" t="s">
        <v>535</v>
      </c>
      <c r="B476" s="2">
        <v>45982</v>
      </c>
      <c r="C476">
        <f t="shared" si="56"/>
        <v>2025</v>
      </c>
      <c r="D476" t="str">
        <f t="shared" si="57"/>
        <v>Nov</v>
      </c>
      <c r="E476" t="str">
        <f t="shared" si="58"/>
        <v>Q4</v>
      </c>
      <c r="F476" t="s">
        <v>51</v>
      </c>
      <c r="G476" t="s">
        <v>52</v>
      </c>
      <c r="H476" t="s">
        <v>34</v>
      </c>
      <c r="I476" t="s">
        <v>63</v>
      </c>
      <c r="J476" t="s">
        <v>64</v>
      </c>
      <c r="K476">
        <v>13</v>
      </c>
      <c r="L476" s="3">
        <v>303.64999999999998</v>
      </c>
      <c r="M476" s="4">
        <v>0.08</v>
      </c>
      <c r="N476" s="3">
        <v>88.09</v>
      </c>
      <c r="O476" s="3">
        <f t="shared" si="59"/>
        <v>3631.654</v>
      </c>
      <c r="P476" s="3">
        <f t="shared" si="60"/>
        <v>1145.17</v>
      </c>
      <c r="Q476" s="3">
        <v>667.39</v>
      </c>
      <c r="R476" s="3">
        <f t="shared" si="61"/>
        <v>1819.0940000000001</v>
      </c>
      <c r="S476" s="5">
        <f t="shared" si="62"/>
        <v>0.50089959010412333</v>
      </c>
      <c r="T476" s="3">
        <v>4002.34</v>
      </c>
      <c r="U476" s="3">
        <f t="shared" si="63"/>
        <v>-370.68600000000015</v>
      </c>
      <c r="V476" t="s">
        <v>61</v>
      </c>
      <c r="W476" t="s">
        <v>30</v>
      </c>
    </row>
    <row r="477" spans="1:23">
      <c r="A477" t="s">
        <v>536</v>
      </c>
      <c r="B477" s="2">
        <v>46290</v>
      </c>
      <c r="C477">
        <f t="shared" si="56"/>
        <v>2026</v>
      </c>
      <c r="D477" t="str">
        <f t="shared" si="57"/>
        <v>Sep</v>
      </c>
      <c r="E477" t="str">
        <f t="shared" si="58"/>
        <v>Q3</v>
      </c>
      <c r="F477" t="s">
        <v>68</v>
      </c>
      <c r="G477" t="s">
        <v>66</v>
      </c>
      <c r="H477" t="s">
        <v>34</v>
      </c>
      <c r="I477" t="s">
        <v>63</v>
      </c>
      <c r="J477" t="s">
        <v>64</v>
      </c>
      <c r="K477">
        <v>14</v>
      </c>
      <c r="L477" s="3">
        <v>354.79</v>
      </c>
      <c r="M477" s="4">
        <v>0.1</v>
      </c>
      <c r="N477" s="3">
        <v>101.54</v>
      </c>
      <c r="O477" s="3">
        <f t="shared" si="59"/>
        <v>4470.3540000000003</v>
      </c>
      <c r="P477" s="3">
        <f t="shared" si="60"/>
        <v>1421.5600000000002</v>
      </c>
      <c r="Q477" s="3">
        <v>1162.93</v>
      </c>
      <c r="R477" s="3">
        <f t="shared" si="61"/>
        <v>1885.8639999999998</v>
      </c>
      <c r="S477" s="5">
        <f t="shared" si="62"/>
        <v>0.42186010324909384</v>
      </c>
      <c r="T477" s="3">
        <v>4558.24</v>
      </c>
      <c r="U477" s="3">
        <f t="shared" si="63"/>
        <v>-87.885999999999513</v>
      </c>
      <c r="V477" t="s">
        <v>36</v>
      </c>
      <c r="W477" t="s">
        <v>80</v>
      </c>
    </row>
    <row r="478" spans="1:23">
      <c r="A478" t="s">
        <v>537</v>
      </c>
      <c r="B478" s="2">
        <v>46112</v>
      </c>
      <c r="C478">
        <f t="shared" si="56"/>
        <v>2026</v>
      </c>
      <c r="D478" t="str">
        <f t="shared" si="57"/>
        <v>Mar</v>
      </c>
      <c r="E478" t="str">
        <f t="shared" si="58"/>
        <v>Q1</v>
      </c>
      <c r="F478" t="s">
        <v>51</v>
      </c>
      <c r="G478" t="s">
        <v>72</v>
      </c>
      <c r="H478" t="s">
        <v>44</v>
      </c>
      <c r="I478" t="s">
        <v>63</v>
      </c>
      <c r="J478" t="s">
        <v>73</v>
      </c>
      <c r="K478">
        <v>7</v>
      </c>
      <c r="L478" s="3">
        <v>227.85</v>
      </c>
      <c r="M478" s="4">
        <v>0.12</v>
      </c>
      <c r="N478" s="3">
        <v>57</v>
      </c>
      <c r="O478" s="3">
        <f t="shared" si="59"/>
        <v>1403.556</v>
      </c>
      <c r="P478" s="3">
        <f t="shared" si="60"/>
        <v>399</v>
      </c>
      <c r="Q478" s="3">
        <v>998.21</v>
      </c>
      <c r="R478" s="3">
        <f t="shared" si="61"/>
        <v>6.3460000000000036</v>
      </c>
      <c r="S478" s="5">
        <f t="shared" si="62"/>
        <v>4.5213728558034048E-3</v>
      </c>
      <c r="T478" s="3">
        <v>1402.64</v>
      </c>
      <c r="U478" s="3">
        <f t="shared" si="63"/>
        <v>0.91599999999993997</v>
      </c>
      <c r="V478" t="s">
        <v>61</v>
      </c>
      <c r="W478" t="s">
        <v>30</v>
      </c>
    </row>
    <row r="479" spans="1:23">
      <c r="A479" t="s">
        <v>538</v>
      </c>
      <c r="B479" s="2">
        <v>46047</v>
      </c>
      <c r="C479">
        <f t="shared" si="56"/>
        <v>2026</v>
      </c>
      <c r="D479" t="str">
        <f t="shared" si="57"/>
        <v>Jan</v>
      </c>
      <c r="E479" t="str">
        <f t="shared" si="58"/>
        <v>Q1</v>
      </c>
      <c r="F479" t="s">
        <v>24</v>
      </c>
      <c r="G479" t="s">
        <v>25</v>
      </c>
      <c r="H479" t="s">
        <v>44</v>
      </c>
      <c r="I479" t="s">
        <v>39</v>
      </c>
      <c r="J479" t="s">
        <v>45</v>
      </c>
      <c r="K479">
        <v>24</v>
      </c>
      <c r="L479" s="3">
        <v>1067.8399999999999</v>
      </c>
      <c r="M479" s="4">
        <v>0.05</v>
      </c>
      <c r="N479" s="3">
        <v>503.56</v>
      </c>
      <c r="O479" s="3">
        <f t="shared" si="59"/>
        <v>24346.751999999997</v>
      </c>
      <c r="P479" s="3">
        <f t="shared" si="60"/>
        <v>12085.44</v>
      </c>
      <c r="Q479" s="3">
        <v>2070.66</v>
      </c>
      <c r="R479" s="3">
        <f t="shared" si="61"/>
        <v>10190.651999999996</v>
      </c>
      <c r="S479" s="5">
        <f t="shared" si="62"/>
        <v>0.41856310032648286</v>
      </c>
      <c r="T479" s="3">
        <v>25866.99</v>
      </c>
      <c r="U479" s="3">
        <f t="shared" si="63"/>
        <v>-1520.2380000000048</v>
      </c>
      <c r="V479" t="s">
        <v>41</v>
      </c>
      <c r="W479" t="s">
        <v>80</v>
      </c>
    </row>
    <row r="480" spans="1:23">
      <c r="A480" t="s">
        <v>539</v>
      </c>
      <c r="B480" s="2">
        <v>45498</v>
      </c>
      <c r="C480">
        <f t="shared" si="56"/>
        <v>2024</v>
      </c>
      <c r="D480" t="str">
        <f t="shared" si="57"/>
        <v>Jul</v>
      </c>
      <c r="E480" t="str">
        <f t="shared" si="58"/>
        <v>Q3</v>
      </c>
      <c r="F480" t="s">
        <v>38</v>
      </c>
      <c r="G480" t="s">
        <v>66</v>
      </c>
      <c r="H480" t="s">
        <v>44</v>
      </c>
      <c r="I480" t="s">
        <v>53</v>
      </c>
      <c r="J480" t="s">
        <v>130</v>
      </c>
      <c r="K480">
        <v>20</v>
      </c>
      <c r="L480" s="3">
        <v>2438.02</v>
      </c>
      <c r="M480" s="4">
        <v>0.08</v>
      </c>
      <c r="N480" s="3">
        <v>925.35</v>
      </c>
      <c r="O480" s="3">
        <f t="shared" si="59"/>
        <v>44859.568000000007</v>
      </c>
      <c r="P480" s="3">
        <f t="shared" si="60"/>
        <v>18507</v>
      </c>
      <c r="Q480" s="3">
        <v>1546.84</v>
      </c>
      <c r="R480" s="3">
        <f t="shared" si="61"/>
        <v>24805.728000000006</v>
      </c>
      <c r="S480" s="5">
        <f t="shared" si="62"/>
        <v>0.55296404102687757</v>
      </c>
      <c r="T480" s="3">
        <v>44110.3</v>
      </c>
      <c r="U480" s="3">
        <f t="shared" si="63"/>
        <v>749.26800000000367</v>
      </c>
      <c r="V480" t="s">
        <v>29</v>
      </c>
      <c r="W480" t="s">
        <v>46</v>
      </c>
    </row>
    <row r="481" spans="1:23">
      <c r="A481" t="s">
        <v>540</v>
      </c>
      <c r="B481" s="2">
        <v>45614</v>
      </c>
      <c r="C481">
        <f t="shared" si="56"/>
        <v>2024</v>
      </c>
      <c r="D481" t="str">
        <f t="shared" si="57"/>
        <v>Nov</v>
      </c>
      <c r="E481" t="str">
        <f t="shared" si="58"/>
        <v>Q4</v>
      </c>
      <c r="F481" t="s">
        <v>51</v>
      </c>
      <c r="G481" t="s">
        <v>72</v>
      </c>
      <c r="H481" t="s">
        <v>44</v>
      </c>
      <c r="I481" t="s">
        <v>39</v>
      </c>
      <c r="J481" t="s">
        <v>45</v>
      </c>
      <c r="K481">
        <v>30</v>
      </c>
      <c r="L481" s="3">
        <v>1189.67</v>
      </c>
      <c r="M481" s="4">
        <v>0.12</v>
      </c>
      <c r="N481" s="3">
        <v>572.51</v>
      </c>
      <c r="O481" s="3">
        <f t="shared" si="59"/>
        <v>31407.288000000004</v>
      </c>
      <c r="P481" s="3">
        <f t="shared" si="60"/>
        <v>17175.3</v>
      </c>
      <c r="Q481" s="3">
        <v>1364.12</v>
      </c>
      <c r="R481" s="3">
        <f t="shared" si="61"/>
        <v>12867.868000000006</v>
      </c>
      <c r="S481" s="5">
        <f t="shared" si="62"/>
        <v>0.40970961899034403</v>
      </c>
      <c r="T481" s="3">
        <v>30884.78</v>
      </c>
      <c r="U481" s="3">
        <f t="shared" si="63"/>
        <v>522.50800000000527</v>
      </c>
      <c r="V481" t="s">
        <v>36</v>
      </c>
      <c r="W481" t="s">
        <v>80</v>
      </c>
    </row>
    <row r="482" spans="1:23">
      <c r="A482" t="s">
        <v>541</v>
      </c>
      <c r="B482" s="2">
        <v>45791</v>
      </c>
      <c r="C482">
        <f t="shared" si="56"/>
        <v>2025</v>
      </c>
      <c r="D482" t="str">
        <f t="shared" si="57"/>
        <v>May</v>
      </c>
      <c r="E482" t="str">
        <f t="shared" si="58"/>
        <v>Q2</v>
      </c>
      <c r="F482" t="s">
        <v>24</v>
      </c>
      <c r="G482" t="s">
        <v>66</v>
      </c>
      <c r="H482" t="s">
        <v>26</v>
      </c>
      <c r="I482" t="s">
        <v>63</v>
      </c>
      <c r="J482" t="s">
        <v>73</v>
      </c>
      <c r="K482">
        <v>18</v>
      </c>
      <c r="L482" s="3">
        <v>240.56</v>
      </c>
      <c r="M482" s="4">
        <v>0.08</v>
      </c>
      <c r="N482" s="3">
        <v>60.84</v>
      </c>
      <c r="O482" s="3">
        <f t="shared" si="59"/>
        <v>3983.6736000000001</v>
      </c>
      <c r="P482" s="3">
        <f t="shared" si="60"/>
        <v>1095.1200000000001</v>
      </c>
      <c r="Q482" s="3">
        <v>1774.26</v>
      </c>
      <c r="R482" s="3">
        <f t="shared" si="61"/>
        <v>1114.2936000000002</v>
      </c>
      <c r="S482" s="5">
        <f t="shared" si="62"/>
        <v>0.27971508509130871</v>
      </c>
      <c r="T482" s="3">
        <v>4433.8599999999997</v>
      </c>
      <c r="U482" s="3">
        <f t="shared" si="63"/>
        <v>-450.18639999999959</v>
      </c>
      <c r="V482" t="s">
        <v>36</v>
      </c>
      <c r="W482" t="s">
        <v>80</v>
      </c>
    </row>
    <row r="483" spans="1:23">
      <c r="A483" t="s">
        <v>542</v>
      </c>
      <c r="B483" s="2">
        <v>45583</v>
      </c>
      <c r="C483">
        <f t="shared" si="56"/>
        <v>2024</v>
      </c>
      <c r="D483" t="str">
        <f t="shared" si="57"/>
        <v>Oct</v>
      </c>
      <c r="E483" t="str">
        <f t="shared" si="58"/>
        <v>Q4</v>
      </c>
      <c r="F483" t="s">
        <v>38</v>
      </c>
      <c r="G483" t="s">
        <v>25</v>
      </c>
      <c r="H483" t="s">
        <v>34</v>
      </c>
      <c r="I483" t="s">
        <v>39</v>
      </c>
      <c r="J483" t="s">
        <v>45</v>
      </c>
      <c r="K483">
        <v>12</v>
      </c>
      <c r="L483" s="3">
        <v>1385.85</v>
      </c>
      <c r="M483" s="4">
        <v>0.12</v>
      </c>
      <c r="N483" s="3">
        <v>643.91</v>
      </c>
      <c r="O483" s="3">
        <f t="shared" si="59"/>
        <v>14634.575999999997</v>
      </c>
      <c r="P483" s="3">
        <f t="shared" si="60"/>
        <v>7726.92</v>
      </c>
      <c r="Q483" s="3">
        <v>1807.21</v>
      </c>
      <c r="R483" s="3">
        <f t="shared" si="61"/>
        <v>5100.4459999999972</v>
      </c>
      <c r="S483" s="5">
        <f t="shared" si="62"/>
        <v>0.34852024411229943</v>
      </c>
      <c r="T483" s="3">
        <v>15074.15</v>
      </c>
      <c r="U483" s="3">
        <f t="shared" si="63"/>
        <v>-439.57400000000234</v>
      </c>
      <c r="V483" t="s">
        <v>41</v>
      </c>
      <c r="W483" t="s">
        <v>30</v>
      </c>
    </row>
    <row r="484" spans="1:23">
      <c r="A484" t="s">
        <v>543</v>
      </c>
      <c r="B484" s="2">
        <v>45645</v>
      </c>
      <c r="C484">
        <f t="shared" si="56"/>
        <v>2024</v>
      </c>
      <c r="D484" t="str">
        <f t="shared" si="57"/>
        <v>Dec</v>
      </c>
      <c r="E484" t="str">
        <f t="shared" si="58"/>
        <v>Q4</v>
      </c>
      <c r="F484" t="s">
        <v>38</v>
      </c>
      <c r="G484" t="s">
        <v>66</v>
      </c>
      <c r="H484" t="s">
        <v>34</v>
      </c>
      <c r="I484" t="s">
        <v>27</v>
      </c>
      <c r="J484" t="s">
        <v>28</v>
      </c>
      <c r="K484">
        <v>10</v>
      </c>
      <c r="L484" s="3">
        <v>166.92</v>
      </c>
      <c r="M484" s="4">
        <v>0.1</v>
      </c>
      <c r="N484" s="3">
        <v>101.58</v>
      </c>
      <c r="O484" s="3">
        <f t="shared" si="59"/>
        <v>1502.28</v>
      </c>
      <c r="P484" s="3">
        <f t="shared" si="60"/>
        <v>1015.8</v>
      </c>
      <c r="Q484" s="3">
        <v>505.13</v>
      </c>
      <c r="R484" s="3">
        <f t="shared" si="61"/>
        <v>-18.649999999999977</v>
      </c>
      <c r="S484" s="5">
        <f t="shared" si="62"/>
        <v>-1.2414463349042773E-2</v>
      </c>
      <c r="T484" s="3">
        <v>1431.94</v>
      </c>
      <c r="U484" s="3">
        <f t="shared" si="63"/>
        <v>70.339999999999918</v>
      </c>
      <c r="V484" t="s">
        <v>36</v>
      </c>
      <c r="W484" t="s">
        <v>30</v>
      </c>
    </row>
    <row r="485" spans="1:23">
      <c r="A485" t="s">
        <v>544</v>
      </c>
      <c r="B485" s="2">
        <v>45843</v>
      </c>
      <c r="C485">
        <f t="shared" si="56"/>
        <v>2025</v>
      </c>
      <c r="D485" t="str">
        <f t="shared" si="57"/>
        <v>Jul</v>
      </c>
      <c r="E485" t="str">
        <f t="shared" si="58"/>
        <v>Q3</v>
      </c>
      <c r="F485" t="s">
        <v>38</v>
      </c>
      <c r="G485" t="s">
        <v>25</v>
      </c>
      <c r="H485" t="s">
        <v>44</v>
      </c>
      <c r="I485" t="s">
        <v>63</v>
      </c>
      <c r="J485" t="s">
        <v>73</v>
      </c>
      <c r="K485">
        <v>25</v>
      </c>
      <c r="L485" s="3">
        <v>166.65</v>
      </c>
      <c r="M485" s="4">
        <v>0.08</v>
      </c>
      <c r="N485" s="3">
        <v>40.26</v>
      </c>
      <c r="O485" s="3">
        <f t="shared" si="59"/>
        <v>3832.9500000000003</v>
      </c>
      <c r="P485" s="3">
        <f t="shared" si="60"/>
        <v>1006.5</v>
      </c>
      <c r="Q485" s="3">
        <v>1065.74</v>
      </c>
      <c r="R485" s="3">
        <f t="shared" si="61"/>
        <v>1760.7100000000003</v>
      </c>
      <c r="S485" s="5">
        <f t="shared" si="62"/>
        <v>0.45936158833274637</v>
      </c>
      <c r="T485" s="3">
        <v>3897.67</v>
      </c>
      <c r="U485" s="3">
        <f t="shared" si="63"/>
        <v>-64.7199999999998</v>
      </c>
      <c r="V485" t="s">
        <v>36</v>
      </c>
      <c r="W485" t="s">
        <v>46</v>
      </c>
    </row>
    <row r="486" spans="1:23">
      <c r="A486" t="s">
        <v>545</v>
      </c>
      <c r="B486" s="2">
        <v>46119</v>
      </c>
      <c r="C486">
        <f t="shared" si="56"/>
        <v>2026</v>
      </c>
      <c r="D486" t="str">
        <f t="shared" si="57"/>
        <v>Apr</v>
      </c>
      <c r="E486" t="str">
        <f t="shared" si="58"/>
        <v>Q2</v>
      </c>
      <c r="F486" t="s">
        <v>51</v>
      </c>
      <c r="G486" t="s">
        <v>88</v>
      </c>
      <c r="H486" t="s">
        <v>26</v>
      </c>
      <c r="I486" t="s">
        <v>27</v>
      </c>
      <c r="J486" t="s">
        <v>35</v>
      </c>
      <c r="K486">
        <v>59</v>
      </c>
      <c r="L486" s="3">
        <v>772.88</v>
      </c>
      <c r="M486" s="4">
        <v>0.12</v>
      </c>
      <c r="N486" s="3">
        <v>541.21</v>
      </c>
      <c r="O486" s="3">
        <f t="shared" si="59"/>
        <v>40127.929599999996</v>
      </c>
      <c r="P486" s="3">
        <f t="shared" si="60"/>
        <v>31931.390000000003</v>
      </c>
      <c r="Q486" s="3">
        <v>1543.29</v>
      </c>
      <c r="R486" s="3">
        <f t="shared" si="61"/>
        <v>6653.2495999999928</v>
      </c>
      <c r="S486" s="5">
        <f t="shared" si="62"/>
        <v>0.1658009687098333</v>
      </c>
      <c r="T486" s="3">
        <v>38811.74</v>
      </c>
      <c r="U486" s="3">
        <f t="shared" si="63"/>
        <v>1316.1895999999979</v>
      </c>
      <c r="V486" t="s">
        <v>41</v>
      </c>
      <c r="W486" t="s">
        <v>30</v>
      </c>
    </row>
    <row r="487" spans="1:23">
      <c r="A487" t="s">
        <v>546</v>
      </c>
      <c r="B487" s="2">
        <v>45942</v>
      </c>
      <c r="C487">
        <f t="shared" si="56"/>
        <v>2025</v>
      </c>
      <c r="D487" t="str">
        <f t="shared" si="57"/>
        <v>Oct</v>
      </c>
      <c r="E487" t="str">
        <f t="shared" si="58"/>
        <v>Q4</v>
      </c>
      <c r="F487" t="s">
        <v>24</v>
      </c>
      <c r="G487" t="s">
        <v>25</v>
      </c>
      <c r="H487" t="s">
        <v>34</v>
      </c>
      <c r="I487" t="s">
        <v>39</v>
      </c>
      <c r="J487" t="s">
        <v>40</v>
      </c>
      <c r="K487">
        <v>13</v>
      </c>
      <c r="L487" s="3">
        <v>1197.3599999999999</v>
      </c>
      <c r="M487" s="4">
        <v>0.12</v>
      </c>
      <c r="N487" s="3">
        <v>523.16999999999996</v>
      </c>
      <c r="O487" s="3">
        <f t="shared" si="59"/>
        <v>13697.798399999998</v>
      </c>
      <c r="P487" s="3">
        <f t="shared" si="60"/>
        <v>6801.2099999999991</v>
      </c>
      <c r="Q487" s="3">
        <v>2041.4</v>
      </c>
      <c r="R487" s="3">
        <f t="shared" si="61"/>
        <v>4855.1883999999991</v>
      </c>
      <c r="S487" s="5">
        <f t="shared" si="62"/>
        <v>0.35445027428641379</v>
      </c>
      <c r="T487" s="3">
        <v>14413.5</v>
      </c>
      <c r="U487" s="3">
        <f t="shared" si="63"/>
        <v>-715.70160000000214</v>
      </c>
      <c r="V487" t="s">
        <v>29</v>
      </c>
      <c r="W487" t="s">
        <v>46</v>
      </c>
    </row>
    <row r="488" spans="1:23">
      <c r="A488" t="s">
        <v>547</v>
      </c>
      <c r="B488" s="2">
        <v>45571</v>
      </c>
      <c r="C488">
        <f t="shared" si="56"/>
        <v>2024</v>
      </c>
      <c r="D488" t="str">
        <f t="shared" si="57"/>
        <v>Oct</v>
      </c>
      <c r="E488" t="str">
        <f t="shared" si="58"/>
        <v>Q4</v>
      </c>
      <c r="F488" t="s">
        <v>24</v>
      </c>
      <c r="G488" t="s">
        <v>66</v>
      </c>
      <c r="H488" t="s">
        <v>44</v>
      </c>
      <c r="I488" t="s">
        <v>53</v>
      </c>
      <c r="J488" t="s">
        <v>54</v>
      </c>
      <c r="K488">
        <v>12</v>
      </c>
      <c r="L488" s="3">
        <v>2698.53</v>
      </c>
      <c r="M488" s="4">
        <v>0.08</v>
      </c>
      <c r="N488" s="3">
        <v>842.8</v>
      </c>
      <c r="O488" s="3">
        <f t="shared" si="59"/>
        <v>29791.771200000003</v>
      </c>
      <c r="P488" s="3">
        <f t="shared" si="60"/>
        <v>10113.599999999999</v>
      </c>
      <c r="Q488" s="3">
        <v>2843.41</v>
      </c>
      <c r="R488" s="3">
        <f t="shared" si="61"/>
        <v>16834.761200000004</v>
      </c>
      <c r="S488" s="5">
        <f t="shared" si="62"/>
        <v>0.56508091066435162</v>
      </c>
      <c r="T488" s="3">
        <v>28457.24</v>
      </c>
      <c r="U488" s="3">
        <f t="shared" si="63"/>
        <v>1334.5312000000013</v>
      </c>
      <c r="V488" t="s">
        <v>41</v>
      </c>
      <c r="W488" t="s">
        <v>46</v>
      </c>
    </row>
    <row r="489" spans="1:23">
      <c r="A489" t="s">
        <v>548</v>
      </c>
      <c r="B489" s="2">
        <v>45931</v>
      </c>
      <c r="C489">
        <f t="shared" si="56"/>
        <v>2025</v>
      </c>
      <c r="D489" t="str">
        <f t="shared" si="57"/>
        <v>Oct</v>
      </c>
      <c r="E489" t="str">
        <f t="shared" si="58"/>
        <v>Q4</v>
      </c>
      <c r="F489" t="s">
        <v>32</v>
      </c>
      <c r="G489" t="s">
        <v>43</v>
      </c>
      <c r="H489" t="s">
        <v>26</v>
      </c>
      <c r="I489" t="s">
        <v>27</v>
      </c>
      <c r="J489" t="s">
        <v>28</v>
      </c>
      <c r="K489">
        <v>41</v>
      </c>
      <c r="L489" s="3">
        <v>245.57</v>
      </c>
      <c r="M489" s="4">
        <v>0.15</v>
      </c>
      <c r="N489" s="3">
        <v>147.34</v>
      </c>
      <c r="O489" s="3">
        <f t="shared" si="59"/>
        <v>8558.1144999999997</v>
      </c>
      <c r="P489" s="3">
        <f t="shared" si="60"/>
        <v>6040.9400000000005</v>
      </c>
      <c r="Q489" s="3">
        <v>1079.43</v>
      </c>
      <c r="R489" s="3">
        <f t="shared" si="61"/>
        <v>1437.7444999999991</v>
      </c>
      <c r="S489" s="5">
        <f t="shared" si="62"/>
        <v>0.16799781073272613</v>
      </c>
      <c r="T489" s="3">
        <v>9507.2800000000007</v>
      </c>
      <c r="U489" s="3">
        <f t="shared" si="63"/>
        <v>-949.16550000000097</v>
      </c>
      <c r="V489" t="s">
        <v>41</v>
      </c>
      <c r="W489" t="s">
        <v>30</v>
      </c>
    </row>
    <row r="490" spans="1:23">
      <c r="A490" t="s">
        <v>549</v>
      </c>
      <c r="B490" s="2">
        <v>45945</v>
      </c>
      <c r="C490">
        <f t="shared" si="56"/>
        <v>2025</v>
      </c>
      <c r="D490" t="str">
        <f t="shared" si="57"/>
        <v>Oct</v>
      </c>
      <c r="E490" t="str">
        <f t="shared" si="58"/>
        <v>Q4</v>
      </c>
      <c r="F490" t="s">
        <v>32</v>
      </c>
      <c r="G490" t="s">
        <v>33</v>
      </c>
      <c r="H490" t="s">
        <v>26</v>
      </c>
      <c r="I490" t="s">
        <v>63</v>
      </c>
      <c r="J490" t="s">
        <v>64</v>
      </c>
      <c r="K490">
        <v>31</v>
      </c>
      <c r="L490" s="3">
        <v>485.02</v>
      </c>
      <c r="M490" s="4">
        <v>0.08</v>
      </c>
      <c r="N490" s="3">
        <v>134.86000000000001</v>
      </c>
      <c r="O490" s="3">
        <f t="shared" si="59"/>
        <v>13832.770399999999</v>
      </c>
      <c r="P490" s="3">
        <f t="shared" si="60"/>
        <v>4180.6600000000008</v>
      </c>
      <c r="Q490" s="3">
        <v>2141.3000000000002</v>
      </c>
      <c r="R490" s="3">
        <f t="shared" si="61"/>
        <v>7510.8103999999976</v>
      </c>
      <c r="S490" s="5">
        <f t="shared" si="62"/>
        <v>0.54297224509704856</v>
      </c>
      <c r="T490" s="3">
        <v>14714.29</v>
      </c>
      <c r="U490" s="3">
        <f t="shared" si="63"/>
        <v>-881.51960000000145</v>
      </c>
      <c r="V490" t="s">
        <v>41</v>
      </c>
      <c r="W490" t="s">
        <v>46</v>
      </c>
    </row>
    <row r="491" spans="1:23">
      <c r="A491" t="s">
        <v>550</v>
      </c>
      <c r="B491" s="2">
        <v>46172</v>
      </c>
      <c r="C491">
        <f t="shared" si="56"/>
        <v>2026</v>
      </c>
      <c r="D491" t="str">
        <f t="shared" si="57"/>
        <v>May</v>
      </c>
      <c r="E491" t="str">
        <f t="shared" si="58"/>
        <v>Q2</v>
      </c>
      <c r="F491" t="s">
        <v>24</v>
      </c>
      <c r="G491" t="s">
        <v>25</v>
      </c>
      <c r="H491" t="s">
        <v>26</v>
      </c>
      <c r="I491" t="s">
        <v>53</v>
      </c>
      <c r="J491" t="s">
        <v>130</v>
      </c>
      <c r="K491">
        <v>24</v>
      </c>
      <c r="L491" s="3">
        <v>2127.48</v>
      </c>
      <c r="M491" s="4">
        <v>0.1</v>
      </c>
      <c r="N491" s="3">
        <v>778.72</v>
      </c>
      <c r="O491" s="3">
        <f t="shared" si="59"/>
        <v>45953.568000000007</v>
      </c>
      <c r="P491" s="3">
        <f t="shared" si="60"/>
        <v>18689.28</v>
      </c>
      <c r="Q491" s="3">
        <v>2801.42</v>
      </c>
      <c r="R491" s="3">
        <f t="shared" si="61"/>
        <v>24462.868000000009</v>
      </c>
      <c r="S491" s="5">
        <f t="shared" si="62"/>
        <v>0.53233881643314418</v>
      </c>
      <c r="T491" s="3">
        <v>42093.05</v>
      </c>
      <c r="U491" s="3">
        <f t="shared" si="63"/>
        <v>3860.5180000000037</v>
      </c>
      <c r="V491" t="s">
        <v>29</v>
      </c>
      <c r="W491" t="s">
        <v>30</v>
      </c>
    </row>
    <row r="492" spans="1:23">
      <c r="A492" t="s">
        <v>551</v>
      </c>
      <c r="B492" s="2">
        <v>46139</v>
      </c>
      <c r="C492">
        <f t="shared" si="56"/>
        <v>2026</v>
      </c>
      <c r="D492" t="str">
        <f t="shared" si="57"/>
        <v>Apr</v>
      </c>
      <c r="E492" t="str">
        <f t="shared" si="58"/>
        <v>Q2</v>
      </c>
      <c r="F492" t="s">
        <v>38</v>
      </c>
      <c r="G492" t="s">
        <v>66</v>
      </c>
      <c r="H492" t="s">
        <v>44</v>
      </c>
      <c r="I492" t="s">
        <v>63</v>
      </c>
      <c r="J492" t="s">
        <v>73</v>
      </c>
      <c r="K492">
        <v>4</v>
      </c>
      <c r="L492" s="3">
        <v>261.73</v>
      </c>
      <c r="M492" s="4">
        <v>0.03</v>
      </c>
      <c r="N492" s="3">
        <v>66.83</v>
      </c>
      <c r="O492" s="3">
        <f t="shared" si="59"/>
        <v>1015.5124000000001</v>
      </c>
      <c r="P492" s="3">
        <f t="shared" si="60"/>
        <v>267.32</v>
      </c>
      <c r="Q492" s="3">
        <v>770.9</v>
      </c>
      <c r="R492" s="3">
        <f t="shared" si="61"/>
        <v>-22.707599999999843</v>
      </c>
      <c r="S492" s="5">
        <f t="shared" si="62"/>
        <v>-2.2360731390379716E-2</v>
      </c>
      <c r="T492" s="3">
        <v>1086.1099999999999</v>
      </c>
      <c r="U492" s="3">
        <f t="shared" si="63"/>
        <v>-70.597599999999829</v>
      </c>
      <c r="V492" t="s">
        <v>36</v>
      </c>
      <c r="W492" t="s">
        <v>80</v>
      </c>
    </row>
    <row r="493" spans="1:23">
      <c r="A493" t="s">
        <v>552</v>
      </c>
      <c r="B493" s="2">
        <v>45472</v>
      </c>
      <c r="C493">
        <f t="shared" si="56"/>
        <v>2024</v>
      </c>
      <c r="D493" t="str">
        <f t="shared" si="57"/>
        <v>Jun</v>
      </c>
      <c r="E493" t="str">
        <f t="shared" si="58"/>
        <v>Q2</v>
      </c>
      <c r="F493" t="s">
        <v>24</v>
      </c>
      <c r="G493" t="s">
        <v>66</v>
      </c>
      <c r="H493" t="s">
        <v>26</v>
      </c>
      <c r="I493" t="s">
        <v>39</v>
      </c>
      <c r="J493" t="s">
        <v>45</v>
      </c>
      <c r="K493">
        <v>27</v>
      </c>
      <c r="L493" s="3">
        <v>1019.73</v>
      </c>
      <c r="M493" s="4">
        <v>0.15</v>
      </c>
      <c r="N493" s="3">
        <v>491.62</v>
      </c>
      <c r="O493" s="3">
        <f t="shared" si="59"/>
        <v>23402.803499999998</v>
      </c>
      <c r="P493" s="3">
        <f t="shared" si="60"/>
        <v>13273.74</v>
      </c>
      <c r="Q493" s="3">
        <v>2469.62</v>
      </c>
      <c r="R493" s="3">
        <f t="shared" si="61"/>
        <v>7659.4434999999985</v>
      </c>
      <c r="S493" s="5">
        <f t="shared" si="62"/>
        <v>0.32728743374698671</v>
      </c>
      <c r="T493" s="3">
        <v>22635.759999999998</v>
      </c>
      <c r="U493" s="3">
        <f t="shared" si="63"/>
        <v>767.04349999999977</v>
      </c>
      <c r="V493" t="s">
        <v>29</v>
      </c>
      <c r="W493" t="s">
        <v>46</v>
      </c>
    </row>
    <row r="494" spans="1:23">
      <c r="A494" t="s">
        <v>553</v>
      </c>
      <c r="B494" s="2">
        <v>46151</v>
      </c>
      <c r="C494">
        <f t="shared" si="56"/>
        <v>2026</v>
      </c>
      <c r="D494" t="str">
        <f t="shared" si="57"/>
        <v>May</v>
      </c>
      <c r="E494" t="str">
        <f t="shared" si="58"/>
        <v>Q2</v>
      </c>
      <c r="F494" t="s">
        <v>68</v>
      </c>
      <c r="G494" t="s">
        <v>25</v>
      </c>
      <c r="H494" t="s">
        <v>34</v>
      </c>
      <c r="I494" t="s">
        <v>39</v>
      </c>
      <c r="J494" t="s">
        <v>57</v>
      </c>
      <c r="K494">
        <v>17</v>
      </c>
      <c r="L494" s="3">
        <v>698.53</v>
      </c>
      <c r="M494" s="4">
        <v>0.05</v>
      </c>
      <c r="N494" s="3">
        <v>368.31</v>
      </c>
      <c r="O494" s="3">
        <f t="shared" si="59"/>
        <v>11281.2595</v>
      </c>
      <c r="P494" s="3">
        <f t="shared" si="60"/>
        <v>6261.27</v>
      </c>
      <c r="Q494" s="3">
        <v>1166.76</v>
      </c>
      <c r="R494" s="3">
        <f t="shared" si="61"/>
        <v>3853.2294999999995</v>
      </c>
      <c r="S494" s="5">
        <f t="shared" si="62"/>
        <v>0.34156022206563014</v>
      </c>
      <c r="T494" s="3">
        <v>10258.57</v>
      </c>
      <c r="U494" s="3">
        <f t="shared" si="63"/>
        <v>1022.6895000000004</v>
      </c>
      <c r="V494" t="s">
        <v>36</v>
      </c>
      <c r="W494" t="s">
        <v>46</v>
      </c>
    </row>
    <row r="495" spans="1:23">
      <c r="A495" t="s">
        <v>554</v>
      </c>
      <c r="B495" s="2">
        <v>45890</v>
      </c>
      <c r="C495">
        <f t="shared" si="56"/>
        <v>2025</v>
      </c>
      <c r="D495" t="str">
        <f t="shared" si="57"/>
        <v>Aug</v>
      </c>
      <c r="E495" t="str">
        <f t="shared" si="58"/>
        <v>Q3</v>
      </c>
      <c r="F495" t="s">
        <v>51</v>
      </c>
      <c r="G495" t="s">
        <v>52</v>
      </c>
      <c r="H495" t="s">
        <v>26</v>
      </c>
      <c r="I495" t="s">
        <v>63</v>
      </c>
      <c r="J495" t="s">
        <v>64</v>
      </c>
      <c r="K495">
        <v>19</v>
      </c>
      <c r="L495" s="3">
        <v>314.93</v>
      </c>
      <c r="M495" s="4">
        <v>0.03</v>
      </c>
      <c r="N495" s="3">
        <v>87.94</v>
      </c>
      <c r="O495" s="3">
        <f t="shared" si="59"/>
        <v>5804.1598999999997</v>
      </c>
      <c r="P495" s="3">
        <f t="shared" si="60"/>
        <v>1670.86</v>
      </c>
      <c r="Q495" s="3">
        <v>1648.41</v>
      </c>
      <c r="R495" s="3">
        <f t="shared" si="61"/>
        <v>2484.8899000000001</v>
      </c>
      <c r="S495" s="5">
        <f t="shared" si="62"/>
        <v>0.42812223350359457</v>
      </c>
      <c r="T495" s="3">
        <v>6309.68</v>
      </c>
      <c r="U495" s="3">
        <f t="shared" si="63"/>
        <v>-505.52010000000064</v>
      </c>
      <c r="V495" t="s">
        <v>29</v>
      </c>
      <c r="W495" t="s">
        <v>46</v>
      </c>
    </row>
    <row r="496" spans="1:23">
      <c r="A496" t="s">
        <v>555</v>
      </c>
      <c r="B496" s="2">
        <v>45675</v>
      </c>
      <c r="C496">
        <f t="shared" si="56"/>
        <v>2025</v>
      </c>
      <c r="D496" t="str">
        <f t="shared" si="57"/>
        <v>Jan</v>
      </c>
      <c r="E496" t="str">
        <f t="shared" si="58"/>
        <v>Q1</v>
      </c>
      <c r="F496" t="s">
        <v>24</v>
      </c>
      <c r="G496" t="s">
        <v>66</v>
      </c>
      <c r="H496" t="s">
        <v>44</v>
      </c>
      <c r="I496" t="s">
        <v>63</v>
      </c>
      <c r="J496" t="s">
        <v>64</v>
      </c>
      <c r="K496">
        <v>28</v>
      </c>
      <c r="L496" s="3">
        <v>683.49</v>
      </c>
      <c r="M496" s="4">
        <v>0.15</v>
      </c>
      <c r="N496" s="3">
        <v>192.94</v>
      </c>
      <c r="O496" s="3">
        <f t="shared" si="59"/>
        <v>16267.062</v>
      </c>
      <c r="P496" s="3">
        <f t="shared" si="60"/>
        <v>5402.32</v>
      </c>
      <c r="Q496" s="3">
        <v>1475.28</v>
      </c>
      <c r="R496" s="3">
        <f t="shared" si="61"/>
        <v>9389.4619999999995</v>
      </c>
      <c r="S496" s="5">
        <f t="shared" si="62"/>
        <v>0.57720699656766539</v>
      </c>
      <c r="T496" s="3">
        <v>17521.7</v>
      </c>
      <c r="U496" s="3">
        <f t="shared" si="63"/>
        <v>-1254.6380000000008</v>
      </c>
      <c r="V496" t="s">
        <v>29</v>
      </c>
      <c r="W496" t="s">
        <v>80</v>
      </c>
    </row>
    <row r="497" spans="1:23">
      <c r="A497" t="s">
        <v>556</v>
      </c>
      <c r="B497" s="2">
        <v>46218</v>
      </c>
      <c r="C497">
        <f t="shared" si="56"/>
        <v>2026</v>
      </c>
      <c r="D497" t="str">
        <f t="shared" si="57"/>
        <v>Jul</v>
      </c>
      <c r="E497" t="str">
        <f t="shared" si="58"/>
        <v>Q3</v>
      </c>
      <c r="F497" t="s">
        <v>32</v>
      </c>
      <c r="G497" t="s">
        <v>49</v>
      </c>
      <c r="H497" t="s">
        <v>26</v>
      </c>
      <c r="I497" t="s">
        <v>39</v>
      </c>
      <c r="J497" t="s">
        <v>57</v>
      </c>
      <c r="K497">
        <v>50</v>
      </c>
      <c r="L497" s="3">
        <v>850.47</v>
      </c>
      <c r="M497" s="4">
        <v>0.05</v>
      </c>
      <c r="N497" s="3">
        <v>431.35</v>
      </c>
      <c r="O497" s="3">
        <f t="shared" si="59"/>
        <v>40397.324999999997</v>
      </c>
      <c r="P497" s="3">
        <f t="shared" si="60"/>
        <v>21567.5</v>
      </c>
      <c r="Q497" s="3">
        <v>2255.87</v>
      </c>
      <c r="R497" s="3">
        <f t="shared" si="61"/>
        <v>16573.954999999998</v>
      </c>
      <c r="S497" s="5">
        <f t="shared" si="62"/>
        <v>0.41027357628258798</v>
      </c>
      <c r="T497" s="3">
        <v>44842.49</v>
      </c>
      <c r="U497" s="3">
        <f t="shared" si="63"/>
        <v>-4445.1650000000009</v>
      </c>
      <c r="V497" t="s">
        <v>36</v>
      </c>
      <c r="W497" t="s">
        <v>77</v>
      </c>
    </row>
    <row r="498" spans="1:23">
      <c r="A498" t="s">
        <v>557</v>
      </c>
      <c r="B498" s="2">
        <v>45993</v>
      </c>
      <c r="C498">
        <f t="shared" si="56"/>
        <v>2025</v>
      </c>
      <c r="D498" t="str">
        <f t="shared" si="57"/>
        <v>Dec</v>
      </c>
      <c r="E498" t="str">
        <f t="shared" si="58"/>
        <v>Q4</v>
      </c>
      <c r="F498" t="s">
        <v>24</v>
      </c>
      <c r="G498" t="s">
        <v>25</v>
      </c>
      <c r="H498" t="s">
        <v>26</v>
      </c>
      <c r="I498" t="s">
        <v>63</v>
      </c>
      <c r="J498" t="s">
        <v>64</v>
      </c>
      <c r="K498">
        <v>33</v>
      </c>
      <c r="L498" s="3">
        <v>659.41</v>
      </c>
      <c r="M498" s="4">
        <v>0.15</v>
      </c>
      <c r="N498" s="3">
        <v>198.74</v>
      </c>
      <c r="O498" s="3">
        <f t="shared" si="59"/>
        <v>18496.450499999999</v>
      </c>
      <c r="P498" s="3">
        <f t="shared" si="60"/>
        <v>6558.42</v>
      </c>
      <c r="Q498" s="3">
        <v>1491.69</v>
      </c>
      <c r="R498" s="3">
        <f t="shared" si="61"/>
        <v>10446.340499999998</v>
      </c>
      <c r="S498" s="5">
        <f t="shared" si="62"/>
        <v>0.56477541461265768</v>
      </c>
      <c r="T498" s="3">
        <v>20433.349999999999</v>
      </c>
      <c r="U498" s="3">
        <f t="shared" si="63"/>
        <v>-1936.8994999999995</v>
      </c>
      <c r="V498" t="s">
        <v>61</v>
      </c>
      <c r="W498" t="s">
        <v>46</v>
      </c>
    </row>
    <row r="499" spans="1:23">
      <c r="A499" t="s">
        <v>558</v>
      </c>
      <c r="B499" s="2">
        <v>46172</v>
      </c>
      <c r="C499">
        <f t="shared" si="56"/>
        <v>2026</v>
      </c>
      <c r="D499" t="str">
        <f t="shared" si="57"/>
        <v>May</v>
      </c>
      <c r="E499" t="str">
        <f t="shared" si="58"/>
        <v>Q2</v>
      </c>
      <c r="F499" t="s">
        <v>68</v>
      </c>
      <c r="G499" t="s">
        <v>66</v>
      </c>
      <c r="H499" t="s">
        <v>44</v>
      </c>
      <c r="I499" t="s">
        <v>63</v>
      </c>
      <c r="J499" t="s">
        <v>64</v>
      </c>
      <c r="K499">
        <v>5</v>
      </c>
      <c r="L499" s="3">
        <v>373.32</v>
      </c>
      <c r="M499" s="4">
        <v>0.12</v>
      </c>
      <c r="N499" s="3">
        <v>115.56</v>
      </c>
      <c r="O499" s="3">
        <f t="shared" si="59"/>
        <v>1642.6079999999999</v>
      </c>
      <c r="P499" s="3">
        <f t="shared" si="60"/>
        <v>577.79999999999995</v>
      </c>
      <c r="Q499" s="3">
        <v>1224.3399999999999</v>
      </c>
      <c r="R499" s="3">
        <f t="shared" si="61"/>
        <v>-159.53199999999993</v>
      </c>
      <c r="S499" s="5">
        <f t="shared" si="62"/>
        <v>-9.7121163418173978E-2</v>
      </c>
      <c r="T499" s="3">
        <v>1608.3</v>
      </c>
      <c r="U499" s="3">
        <f t="shared" si="63"/>
        <v>34.307999999999993</v>
      </c>
      <c r="V499" t="s">
        <v>36</v>
      </c>
      <c r="W499" t="s">
        <v>80</v>
      </c>
    </row>
    <row r="500" spans="1:23">
      <c r="A500" t="s">
        <v>559</v>
      </c>
      <c r="B500" s="2">
        <v>46189</v>
      </c>
      <c r="C500">
        <f t="shared" si="56"/>
        <v>2026</v>
      </c>
      <c r="D500" t="str">
        <f t="shared" si="57"/>
        <v>Jun</v>
      </c>
      <c r="E500" t="str">
        <f t="shared" si="58"/>
        <v>Q2</v>
      </c>
      <c r="F500" t="s">
        <v>24</v>
      </c>
      <c r="G500" t="s">
        <v>25</v>
      </c>
      <c r="H500" t="s">
        <v>26</v>
      </c>
      <c r="I500" t="s">
        <v>39</v>
      </c>
      <c r="J500" t="s">
        <v>40</v>
      </c>
      <c r="K500">
        <v>54</v>
      </c>
      <c r="L500" s="3">
        <v>794.61</v>
      </c>
      <c r="M500" s="4">
        <v>0.12</v>
      </c>
      <c r="N500" s="3">
        <v>360.42</v>
      </c>
      <c r="O500" s="3">
        <f t="shared" si="59"/>
        <v>37759.867200000001</v>
      </c>
      <c r="P500" s="3">
        <f t="shared" si="60"/>
        <v>19462.68</v>
      </c>
      <c r="Q500" s="3">
        <v>2570.7800000000002</v>
      </c>
      <c r="R500" s="3">
        <f t="shared" si="61"/>
        <v>15726.4072</v>
      </c>
      <c r="S500" s="5">
        <f t="shared" si="62"/>
        <v>0.41648470628095852</v>
      </c>
      <c r="T500" s="3">
        <v>33476.550000000003</v>
      </c>
      <c r="U500" s="3">
        <f t="shared" si="63"/>
        <v>4283.3171999999977</v>
      </c>
      <c r="V500" t="s">
        <v>29</v>
      </c>
      <c r="W500" t="s">
        <v>80</v>
      </c>
    </row>
    <row r="501" spans="1:23">
      <c r="A501" t="s">
        <v>560</v>
      </c>
      <c r="B501" s="2">
        <v>45480</v>
      </c>
      <c r="C501">
        <f t="shared" si="56"/>
        <v>2024</v>
      </c>
      <c r="D501" t="str">
        <f t="shared" si="57"/>
        <v>Jul</v>
      </c>
      <c r="E501" t="str">
        <f t="shared" si="58"/>
        <v>Q3</v>
      </c>
      <c r="F501" t="s">
        <v>51</v>
      </c>
      <c r="G501" t="s">
        <v>52</v>
      </c>
      <c r="H501" t="s">
        <v>34</v>
      </c>
      <c r="I501" t="s">
        <v>63</v>
      </c>
      <c r="J501" t="s">
        <v>64</v>
      </c>
      <c r="K501">
        <v>11</v>
      </c>
      <c r="L501" s="3">
        <v>532.73</v>
      </c>
      <c r="M501" s="4">
        <v>0.1</v>
      </c>
      <c r="N501" s="3">
        <v>142.19999999999999</v>
      </c>
      <c r="O501" s="3">
        <f t="shared" si="59"/>
        <v>5274.027000000001</v>
      </c>
      <c r="P501" s="3">
        <f t="shared" si="60"/>
        <v>1564.1999999999998</v>
      </c>
      <c r="Q501" s="3">
        <v>787.18</v>
      </c>
      <c r="R501" s="3">
        <f t="shared" si="61"/>
        <v>2922.6470000000013</v>
      </c>
      <c r="S501" s="5">
        <f t="shared" si="62"/>
        <v>0.55415852061432391</v>
      </c>
      <c r="T501" s="3">
        <v>5544.35</v>
      </c>
      <c r="U501" s="3">
        <f t="shared" si="63"/>
        <v>-270.32299999999941</v>
      </c>
      <c r="V501" t="s">
        <v>61</v>
      </c>
      <c r="W501" t="s">
        <v>77</v>
      </c>
    </row>
    <row r="502" spans="1:23">
      <c r="A502" t="s">
        <v>561</v>
      </c>
      <c r="B502" s="2">
        <v>45994</v>
      </c>
      <c r="C502">
        <f t="shared" si="56"/>
        <v>2025</v>
      </c>
      <c r="D502" t="str">
        <f t="shared" si="57"/>
        <v>Dec</v>
      </c>
      <c r="E502" t="str">
        <f t="shared" si="58"/>
        <v>Q4</v>
      </c>
      <c r="F502" t="s">
        <v>51</v>
      </c>
      <c r="G502" t="s">
        <v>72</v>
      </c>
      <c r="H502" t="s">
        <v>44</v>
      </c>
      <c r="I502" t="s">
        <v>27</v>
      </c>
      <c r="J502" t="s">
        <v>35</v>
      </c>
      <c r="K502">
        <v>21</v>
      </c>
      <c r="L502" s="3">
        <v>562.76</v>
      </c>
      <c r="M502" s="4">
        <v>0.12</v>
      </c>
      <c r="N502" s="3">
        <v>406.34</v>
      </c>
      <c r="O502" s="3">
        <f t="shared" si="59"/>
        <v>10399.8048</v>
      </c>
      <c r="P502" s="3">
        <f t="shared" si="60"/>
        <v>8533.14</v>
      </c>
      <c r="Q502" s="3">
        <v>747.99</v>
      </c>
      <c r="R502" s="3">
        <f t="shared" si="61"/>
        <v>1118.6748000000005</v>
      </c>
      <c r="S502" s="5">
        <f t="shared" si="62"/>
        <v>0.10756690356342077</v>
      </c>
      <c r="T502" s="3">
        <v>10186.39</v>
      </c>
      <c r="U502" s="3">
        <f t="shared" si="63"/>
        <v>213.41480000000047</v>
      </c>
      <c r="V502" t="s">
        <v>61</v>
      </c>
      <c r="W502" t="s">
        <v>46</v>
      </c>
    </row>
    <row r="503" spans="1:23">
      <c r="A503" t="s">
        <v>562</v>
      </c>
      <c r="B503" s="2">
        <v>45678</v>
      </c>
      <c r="C503">
        <f t="shared" si="56"/>
        <v>2025</v>
      </c>
      <c r="D503" t="str">
        <f t="shared" si="57"/>
        <v>Jan</v>
      </c>
      <c r="E503" t="str">
        <f t="shared" si="58"/>
        <v>Q1</v>
      </c>
      <c r="F503" t="s">
        <v>32</v>
      </c>
      <c r="G503" t="s">
        <v>49</v>
      </c>
      <c r="H503" t="s">
        <v>34</v>
      </c>
      <c r="I503" t="s">
        <v>39</v>
      </c>
      <c r="J503" t="s">
        <v>57</v>
      </c>
      <c r="K503">
        <v>8</v>
      </c>
      <c r="L503" s="3">
        <v>688.26</v>
      </c>
      <c r="M503" s="4">
        <v>0.15</v>
      </c>
      <c r="N503" s="3">
        <v>357.89</v>
      </c>
      <c r="O503" s="3">
        <f t="shared" si="59"/>
        <v>4680.1679999999997</v>
      </c>
      <c r="P503" s="3">
        <f t="shared" si="60"/>
        <v>2863.12</v>
      </c>
      <c r="Q503" s="3">
        <v>1118.3900000000001</v>
      </c>
      <c r="R503" s="3">
        <f t="shared" si="61"/>
        <v>698.65799999999967</v>
      </c>
      <c r="S503" s="5">
        <f t="shared" si="62"/>
        <v>0.14928053864733054</v>
      </c>
      <c r="T503" s="3">
        <v>4906.2299999999996</v>
      </c>
      <c r="U503" s="3">
        <f t="shared" si="63"/>
        <v>-226.0619999999999</v>
      </c>
      <c r="V503" t="s">
        <v>61</v>
      </c>
      <c r="W503" t="s">
        <v>30</v>
      </c>
    </row>
    <row r="504" spans="1:23">
      <c r="A504" t="s">
        <v>563</v>
      </c>
      <c r="B504" s="2">
        <v>45924</v>
      </c>
      <c r="C504">
        <f t="shared" si="56"/>
        <v>2025</v>
      </c>
      <c r="D504" t="str">
        <f t="shared" si="57"/>
        <v>Sep</v>
      </c>
      <c r="E504" t="str">
        <f t="shared" si="58"/>
        <v>Q3</v>
      </c>
      <c r="F504" t="s">
        <v>51</v>
      </c>
      <c r="G504" t="s">
        <v>52</v>
      </c>
      <c r="H504" t="s">
        <v>34</v>
      </c>
      <c r="I504" t="s">
        <v>39</v>
      </c>
      <c r="J504" t="s">
        <v>40</v>
      </c>
      <c r="K504">
        <v>4</v>
      </c>
      <c r="L504" s="3">
        <v>619.09</v>
      </c>
      <c r="M504" s="4">
        <v>0</v>
      </c>
      <c r="N504" s="3">
        <v>267.33999999999997</v>
      </c>
      <c r="O504" s="3">
        <f t="shared" si="59"/>
        <v>2476.36</v>
      </c>
      <c r="P504" s="3">
        <f t="shared" si="60"/>
        <v>1069.3599999999999</v>
      </c>
      <c r="Q504" s="3">
        <v>1817.13</v>
      </c>
      <c r="R504" s="3">
        <f t="shared" si="61"/>
        <v>-410.12999999999988</v>
      </c>
      <c r="S504" s="5">
        <f t="shared" si="62"/>
        <v>-0.16561808460805369</v>
      </c>
      <c r="T504" s="3">
        <v>2730.9</v>
      </c>
      <c r="U504" s="3">
        <f t="shared" si="63"/>
        <v>-254.53999999999996</v>
      </c>
      <c r="V504" t="s">
        <v>41</v>
      </c>
      <c r="W504" t="s">
        <v>30</v>
      </c>
    </row>
    <row r="505" spans="1:23">
      <c r="A505" t="s">
        <v>564</v>
      </c>
      <c r="B505" s="2">
        <v>46022</v>
      </c>
      <c r="C505">
        <f t="shared" si="56"/>
        <v>2025</v>
      </c>
      <c r="D505" t="str">
        <f t="shared" si="57"/>
        <v>Dec</v>
      </c>
      <c r="E505" t="str">
        <f t="shared" si="58"/>
        <v>Q4</v>
      </c>
      <c r="F505" t="s">
        <v>68</v>
      </c>
      <c r="G505" t="s">
        <v>25</v>
      </c>
      <c r="H505" t="s">
        <v>60</v>
      </c>
      <c r="I505" t="s">
        <v>53</v>
      </c>
      <c r="J505" t="s">
        <v>130</v>
      </c>
      <c r="K505">
        <v>60</v>
      </c>
      <c r="L505" s="3">
        <v>2318.2399999999998</v>
      </c>
      <c r="M505" s="4">
        <v>0.03</v>
      </c>
      <c r="N505" s="3">
        <v>892.01</v>
      </c>
      <c r="O505" s="3">
        <f t="shared" si="59"/>
        <v>134921.568</v>
      </c>
      <c r="P505" s="3">
        <f t="shared" si="60"/>
        <v>53520.6</v>
      </c>
      <c r="Q505" s="3">
        <v>4141.46</v>
      </c>
      <c r="R505" s="3">
        <f t="shared" si="61"/>
        <v>77259.507999999987</v>
      </c>
      <c r="S505" s="5">
        <f t="shared" si="62"/>
        <v>0.5726253344461576</v>
      </c>
      <c r="T505" s="3">
        <v>150956.97</v>
      </c>
      <c r="U505" s="3">
        <f t="shared" si="63"/>
        <v>-16035.402000000002</v>
      </c>
      <c r="V505" t="s">
        <v>36</v>
      </c>
      <c r="W505" t="s">
        <v>80</v>
      </c>
    </row>
    <row r="506" spans="1:23">
      <c r="A506" t="s">
        <v>565</v>
      </c>
      <c r="B506" s="2">
        <v>45485</v>
      </c>
      <c r="C506">
        <f t="shared" si="56"/>
        <v>2024</v>
      </c>
      <c r="D506" t="str">
        <f t="shared" si="57"/>
        <v>Jul</v>
      </c>
      <c r="E506" t="str">
        <f t="shared" si="58"/>
        <v>Q3</v>
      </c>
      <c r="F506" t="s">
        <v>51</v>
      </c>
      <c r="G506" t="s">
        <v>88</v>
      </c>
      <c r="H506" t="s">
        <v>44</v>
      </c>
      <c r="I506" t="s">
        <v>27</v>
      </c>
      <c r="J506" t="s">
        <v>28</v>
      </c>
      <c r="K506">
        <v>11</v>
      </c>
      <c r="L506" s="3">
        <v>178.04</v>
      </c>
      <c r="M506" s="4">
        <v>0.05</v>
      </c>
      <c r="N506" s="3">
        <v>102.66</v>
      </c>
      <c r="O506" s="3">
        <f t="shared" si="59"/>
        <v>1860.5179999999998</v>
      </c>
      <c r="P506" s="3">
        <f t="shared" si="60"/>
        <v>1129.26</v>
      </c>
      <c r="Q506" s="3">
        <v>788.32</v>
      </c>
      <c r="R506" s="3">
        <f t="shared" si="61"/>
        <v>-57.062000000000239</v>
      </c>
      <c r="S506" s="5">
        <f t="shared" si="62"/>
        <v>-3.0669953206580235E-2</v>
      </c>
      <c r="T506" s="3">
        <v>1897.54</v>
      </c>
      <c r="U506" s="3">
        <f t="shared" si="63"/>
        <v>-37.022000000000162</v>
      </c>
      <c r="V506" t="s">
        <v>41</v>
      </c>
      <c r="W506" t="s">
        <v>30</v>
      </c>
    </row>
    <row r="507" spans="1:23">
      <c r="A507" t="s">
        <v>566</v>
      </c>
      <c r="B507" s="2">
        <v>45772</v>
      </c>
      <c r="C507">
        <f t="shared" si="56"/>
        <v>2025</v>
      </c>
      <c r="D507" t="str">
        <f t="shared" si="57"/>
        <v>Apr</v>
      </c>
      <c r="E507" t="str">
        <f t="shared" si="58"/>
        <v>Q2</v>
      </c>
      <c r="F507" t="s">
        <v>68</v>
      </c>
      <c r="G507" t="s">
        <v>66</v>
      </c>
      <c r="H507" t="s">
        <v>60</v>
      </c>
      <c r="I507" t="s">
        <v>63</v>
      </c>
      <c r="J507" t="s">
        <v>64</v>
      </c>
      <c r="K507">
        <v>66</v>
      </c>
      <c r="L507" s="3">
        <v>571</v>
      </c>
      <c r="M507" s="4">
        <v>0.12</v>
      </c>
      <c r="N507" s="3">
        <v>159.08000000000001</v>
      </c>
      <c r="O507" s="3">
        <f t="shared" si="59"/>
        <v>33163.68</v>
      </c>
      <c r="P507" s="3">
        <f t="shared" si="60"/>
        <v>10499.28</v>
      </c>
      <c r="Q507" s="3">
        <v>1280.21</v>
      </c>
      <c r="R507" s="3">
        <f t="shared" si="61"/>
        <v>21384.190000000002</v>
      </c>
      <c r="S507" s="5">
        <f t="shared" si="62"/>
        <v>0.64480751231467681</v>
      </c>
      <c r="T507" s="3">
        <v>29651.66</v>
      </c>
      <c r="U507" s="3">
        <f t="shared" si="63"/>
        <v>3512.0200000000004</v>
      </c>
      <c r="V507" t="s">
        <v>36</v>
      </c>
      <c r="W507" t="s">
        <v>77</v>
      </c>
    </row>
    <row r="508" spans="1:23">
      <c r="A508" t="s">
        <v>567</v>
      </c>
      <c r="B508" s="2">
        <v>45774</v>
      </c>
      <c r="C508">
        <f t="shared" si="56"/>
        <v>2025</v>
      </c>
      <c r="D508" t="str">
        <f t="shared" si="57"/>
        <v>Apr</v>
      </c>
      <c r="E508" t="str">
        <f t="shared" si="58"/>
        <v>Q2</v>
      </c>
      <c r="F508" t="s">
        <v>38</v>
      </c>
      <c r="G508" t="s">
        <v>25</v>
      </c>
      <c r="H508" t="s">
        <v>34</v>
      </c>
      <c r="I508" t="s">
        <v>63</v>
      </c>
      <c r="J508" t="s">
        <v>73</v>
      </c>
      <c r="K508">
        <v>12</v>
      </c>
      <c r="L508" s="3">
        <v>344.38</v>
      </c>
      <c r="M508" s="4">
        <v>0.03</v>
      </c>
      <c r="N508" s="3">
        <v>92.4</v>
      </c>
      <c r="O508" s="3">
        <f t="shared" si="59"/>
        <v>4008.5831999999996</v>
      </c>
      <c r="P508" s="3">
        <f t="shared" si="60"/>
        <v>1108.8000000000002</v>
      </c>
      <c r="Q508" s="3">
        <v>618.30999999999995</v>
      </c>
      <c r="R508" s="3">
        <f t="shared" si="61"/>
        <v>2281.4731999999995</v>
      </c>
      <c r="S508" s="5">
        <f t="shared" si="62"/>
        <v>0.56914702431522435</v>
      </c>
      <c r="T508" s="3">
        <v>3700.12</v>
      </c>
      <c r="U508" s="3">
        <f t="shared" si="63"/>
        <v>308.46319999999969</v>
      </c>
      <c r="V508" t="s">
        <v>61</v>
      </c>
      <c r="W508" t="s">
        <v>46</v>
      </c>
    </row>
    <row r="509" spans="1:23">
      <c r="A509" t="s">
        <v>568</v>
      </c>
      <c r="B509" s="2">
        <v>46244</v>
      </c>
      <c r="C509">
        <f t="shared" si="56"/>
        <v>2026</v>
      </c>
      <c r="D509" t="str">
        <f t="shared" si="57"/>
        <v>Aug</v>
      </c>
      <c r="E509" t="str">
        <f t="shared" si="58"/>
        <v>Q3</v>
      </c>
      <c r="F509" t="s">
        <v>38</v>
      </c>
      <c r="G509" t="s">
        <v>66</v>
      </c>
      <c r="H509" t="s">
        <v>34</v>
      </c>
      <c r="I509" t="s">
        <v>53</v>
      </c>
      <c r="J509" t="s">
        <v>130</v>
      </c>
      <c r="K509">
        <v>4</v>
      </c>
      <c r="L509" s="3">
        <v>1169.4100000000001</v>
      </c>
      <c r="M509" s="4">
        <v>0.05</v>
      </c>
      <c r="N509" s="3">
        <v>467.42</v>
      </c>
      <c r="O509" s="3">
        <f t="shared" si="59"/>
        <v>4443.7579999999998</v>
      </c>
      <c r="P509" s="3">
        <f t="shared" si="60"/>
        <v>1869.68</v>
      </c>
      <c r="Q509" s="3">
        <v>1978.72</v>
      </c>
      <c r="R509" s="3">
        <f t="shared" si="61"/>
        <v>595.35799999999949</v>
      </c>
      <c r="S509" s="5">
        <f t="shared" si="62"/>
        <v>0.1339762426306742</v>
      </c>
      <c r="T509" s="3">
        <v>4948.6099999999997</v>
      </c>
      <c r="U509" s="3">
        <f t="shared" si="63"/>
        <v>-504.85199999999986</v>
      </c>
      <c r="V509" t="s">
        <v>36</v>
      </c>
      <c r="W509" t="s">
        <v>80</v>
      </c>
    </row>
    <row r="510" spans="1:23">
      <c r="A510" t="s">
        <v>569</v>
      </c>
      <c r="B510" s="2">
        <v>46240</v>
      </c>
      <c r="C510">
        <f t="shared" si="56"/>
        <v>2026</v>
      </c>
      <c r="D510" t="str">
        <f t="shared" si="57"/>
        <v>Aug</v>
      </c>
      <c r="E510" t="str">
        <f t="shared" si="58"/>
        <v>Q3</v>
      </c>
      <c r="F510" t="s">
        <v>51</v>
      </c>
      <c r="G510" t="s">
        <v>72</v>
      </c>
      <c r="H510" t="s">
        <v>60</v>
      </c>
      <c r="I510" t="s">
        <v>53</v>
      </c>
      <c r="J510" t="s">
        <v>130</v>
      </c>
      <c r="K510">
        <v>67</v>
      </c>
      <c r="L510" s="3">
        <v>1882.25</v>
      </c>
      <c r="M510" s="4">
        <v>0.15</v>
      </c>
      <c r="N510" s="3">
        <v>695.74</v>
      </c>
      <c r="O510" s="3">
        <f t="shared" si="59"/>
        <v>107194.1375</v>
      </c>
      <c r="P510" s="3">
        <f t="shared" si="60"/>
        <v>46614.58</v>
      </c>
      <c r="Q510" s="3">
        <v>5376.98</v>
      </c>
      <c r="R510" s="3">
        <f t="shared" si="61"/>
        <v>55202.577499999999</v>
      </c>
      <c r="S510" s="5">
        <f t="shared" si="62"/>
        <v>0.51497757981400805</v>
      </c>
      <c r="T510" s="3">
        <v>113977.61</v>
      </c>
      <c r="U510" s="3">
        <f t="shared" si="63"/>
        <v>-6783.4725000000035</v>
      </c>
      <c r="V510" t="s">
        <v>61</v>
      </c>
      <c r="W510" t="s">
        <v>46</v>
      </c>
    </row>
    <row r="511" spans="1:23">
      <c r="A511" t="s">
        <v>570</v>
      </c>
      <c r="B511" s="2">
        <v>46237</v>
      </c>
      <c r="C511">
        <f t="shared" si="56"/>
        <v>2026</v>
      </c>
      <c r="D511" t="str">
        <f t="shared" si="57"/>
        <v>Aug</v>
      </c>
      <c r="E511" t="str">
        <f t="shared" si="58"/>
        <v>Q3</v>
      </c>
      <c r="F511" t="s">
        <v>51</v>
      </c>
      <c r="G511" t="s">
        <v>88</v>
      </c>
      <c r="H511" t="s">
        <v>34</v>
      </c>
      <c r="I511" t="s">
        <v>39</v>
      </c>
      <c r="J511" t="s">
        <v>45</v>
      </c>
      <c r="K511">
        <v>16</v>
      </c>
      <c r="L511" s="3">
        <v>928.2</v>
      </c>
      <c r="M511" s="4">
        <v>0.05</v>
      </c>
      <c r="N511" s="3">
        <v>459.4</v>
      </c>
      <c r="O511" s="3">
        <f t="shared" si="59"/>
        <v>14108.64</v>
      </c>
      <c r="P511" s="3">
        <f t="shared" si="60"/>
        <v>7350.4</v>
      </c>
      <c r="Q511" s="3">
        <v>1407.76</v>
      </c>
      <c r="R511" s="3">
        <f t="shared" si="61"/>
        <v>5350.48</v>
      </c>
      <c r="S511" s="5">
        <f t="shared" si="62"/>
        <v>0.37923428480704019</v>
      </c>
      <c r="T511" s="3">
        <v>15785.43</v>
      </c>
      <c r="U511" s="3">
        <f t="shared" si="63"/>
        <v>-1676.7900000000009</v>
      </c>
      <c r="V511" t="s">
        <v>41</v>
      </c>
      <c r="W511" t="s">
        <v>30</v>
      </c>
    </row>
    <row r="512" spans="1:23">
      <c r="A512" t="s">
        <v>571</v>
      </c>
      <c r="B512" s="2">
        <v>45657</v>
      </c>
      <c r="C512">
        <f t="shared" si="56"/>
        <v>2024</v>
      </c>
      <c r="D512" t="str">
        <f t="shared" si="57"/>
        <v>Dec</v>
      </c>
      <c r="E512" t="str">
        <f t="shared" si="58"/>
        <v>Q4</v>
      </c>
      <c r="F512" t="s">
        <v>32</v>
      </c>
      <c r="G512" t="s">
        <v>43</v>
      </c>
      <c r="H512" t="s">
        <v>44</v>
      </c>
      <c r="I512" t="s">
        <v>39</v>
      </c>
      <c r="J512" t="s">
        <v>57</v>
      </c>
      <c r="K512">
        <v>6</v>
      </c>
      <c r="L512" s="3">
        <v>820.13</v>
      </c>
      <c r="M512" s="4">
        <v>0.05</v>
      </c>
      <c r="N512" s="3">
        <v>379.67</v>
      </c>
      <c r="O512" s="3">
        <f t="shared" si="59"/>
        <v>4674.741</v>
      </c>
      <c r="P512" s="3">
        <f t="shared" si="60"/>
        <v>2278.02</v>
      </c>
      <c r="Q512" s="3">
        <v>1548.76</v>
      </c>
      <c r="R512" s="3">
        <f t="shared" si="61"/>
        <v>847.96100000000001</v>
      </c>
      <c r="S512" s="5">
        <f t="shared" si="62"/>
        <v>0.18139208140087335</v>
      </c>
      <c r="T512" s="3">
        <v>5050.54</v>
      </c>
      <c r="U512" s="3">
        <f t="shared" si="63"/>
        <v>-375.79899999999998</v>
      </c>
      <c r="V512" t="s">
        <v>36</v>
      </c>
      <c r="W512" t="s">
        <v>46</v>
      </c>
    </row>
    <row r="513" spans="1:23">
      <c r="A513" t="s">
        <v>572</v>
      </c>
      <c r="B513" s="2">
        <v>45971</v>
      </c>
      <c r="C513">
        <f t="shared" si="56"/>
        <v>2025</v>
      </c>
      <c r="D513" t="str">
        <f t="shared" si="57"/>
        <v>Nov</v>
      </c>
      <c r="E513" t="str">
        <f t="shared" si="58"/>
        <v>Q4</v>
      </c>
      <c r="F513" t="s">
        <v>32</v>
      </c>
      <c r="G513" t="s">
        <v>49</v>
      </c>
      <c r="H513" t="s">
        <v>44</v>
      </c>
      <c r="I513" t="s">
        <v>39</v>
      </c>
      <c r="J513" t="s">
        <v>57</v>
      </c>
      <c r="K513">
        <v>8</v>
      </c>
      <c r="L513" s="3">
        <v>760.11</v>
      </c>
      <c r="M513" s="4">
        <v>0.08</v>
      </c>
      <c r="N513" s="3">
        <v>354.98</v>
      </c>
      <c r="O513" s="3">
        <f t="shared" si="59"/>
        <v>5594.4096</v>
      </c>
      <c r="P513" s="3">
        <f t="shared" si="60"/>
        <v>2839.84</v>
      </c>
      <c r="Q513" s="3">
        <v>2293.84</v>
      </c>
      <c r="R513" s="3">
        <f t="shared" si="61"/>
        <v>460.72959999999966</v>
      </c>
      <c r="S513" s="5">
        <f t="shared" si="62"/>
        <v>8.2355357033564308E-2</v>
      </c>
      <c r="T513" s="3">
        <v>5831.94</v>
      </c>
      <c r="U513" s="3">
        <f t="shared" si="63"/>
        <v>-237.53039999999964</v>
      </c>
      <c r="V513" t="s">
        <v>36</v>
      </c>
      <c r="W513" t="s">
        <v>30</v>
      </c>
    </row>
    <row r="514" spans="1:23">
      <c r="A514" t="s">
        <v>573</v>
      </c>
      <c r="B514" s="2">
        <v>45989</v>
      </c>
      <c r="C514">
        <f t="shared" ref="C514:C577" si="64">YEAR(B514)</f>
        <v>2025</v>
      </c>
      <c r="D514" t="str">
        <f t="shared" ref="D514:D577" si="65">TEXT(B514,"mmm")</f>
        <v>Nov</v>
      </c>
      <c r="E514" t="str">
        <f t="shared" ref="E514:E577" si="66">"Q"&amp;ROUNDUP(MONTH(B514)/3,0)</f>
        <v>Q4</v>
      </c>
      <c r="F514" t="s">
        <v>24</v>
      </c>
      <c r="G514" t="s">
        <v>66</v>
      </c>
      <c r="H514" t="s">
        <v>34</v>
      </c>
      <c r="I514" t="s">
        <v>39</v>
      </c>
      <c r="J514" t="s">
        <v>40</v>
      </c>
      <c r="K514">
        <v>3</v>
      </c>
      <c r="L514" s="3">
        <v>607.64</v>
      </c>
      <c r="M514" s="4">
        <v>0.08</v>
      </c>
      <c r="N514" s="3">
        <v>268.11</v>
      </c>
      <c r="O514" s="3">
        <f t="shared" ref="O514:O577" si="67">K514*L514*(1-M514)</f>
        <v>1677.0864000000001</v>
      </c>
      <c r="P514" s="3">
        <f t="shared" ref="P514:P577" si="68">K514*N514</f>
        <v>804.33</v>
      </c>
      <c r="Q514" s="3">
        <v>1460.52</v>
      </c>
      <c r="R514" s="3">
        <f t="shared" ref="R514:R577" si="69">O514-P514-Q514</f>
        <v>-587.76359999999988</v>
      </c>
      <c r="S514" s="5">
        <f t="shared" ref="S514:S577" si="70">IFERROR(R514/O514,0)</f>
        <v>-0.3504670957918446</v>
      </c>
      <c r="T514" s="3">
        <v>1728.75</v>
      </c>
      <c r="U514" s="3">
        <f t="shared" ref="U514:U577" si="71">O514-T514</f>
        <v>-51.66359999999986</v>
      </c>
      <c r="V514" t="s">
        <v>36</v>
      </c>
      <c r="W514" t="s">
        <v>46</v>
      </c>
    </row>
    <row r="515" spans="1:23">
      <c r="A515" t="s">
        <v>574</v>
      </c>
      <c r="B515" s="2">
        <v>45297</v>
      </c>
      <c r="C515">
        <f t="shared" si="64"/>
        <v>2024</v>
      </c>
      <c r="D515" t="str">
        <f t="shared" si="65"/>
        <v>Jan</v>
      </c>
      <c r="E515" t="str">
        <f t="shared" si="66"/>
        <v>Q1</v>
      </c>
      <c r="F515" t="s">
        <v>38</v>
      </c>
      <c r="G515" t="s">
        <v>25</v>
      </c>
      <c r="H515" t="s">
        <v>44</v>
      </c>
      <c r="I515" t="s">
        <v>63</v>
      </c>
      <c r="J515" t="s">
        <v>73</v>
      </c>
      <c r="K515">
        <v>26</v>
      </c>
      <c r="L515" s="3">
        <v>336.85</v>
      </c>
      <c r="M515" s="4">
        <v>0.15</v>
      </c>
      <c r="N515" s="3">
        <v>87.21</v>
      </c>
      <c r="O515" s="3">
        <f t="shared" si="67"/>
        <v>7444.3850000000002</v>
      </c>
      <c r="P515" s="3">
        <f t="shared" si="68"/>
        <v>2267.46</v>
      </c>
      <c r="Q515" s="3">
        <v>873.68</v>
      </c>
      <c r="R515" s="3">
        <f t="shared" si="69"/>
        <v>4303.2449999999999</v>
      </c>
      <c r="S515" s="5">
        <f t="shared" si="70"/>
        <v>0.5780524516128599</v>
      </c>
      <c r="T515" s="3">
        <v>8093.44</v>
      </c>
      <c r="U515" s="3">
        <f t="shared" si="71"/>
        <v>-649.05499999999938</v>
      </c>
      <c r="V515" t="s">
        <v>36</v>
      </c>
      <c r="W515" t="s">
        <v>46</v>
      </c>
    </row>
    <row r="516" spans="1:23">
      <c r="A516" t="s">
        <v>575</v>
      </c>
      <c r="B516" s="2">
        <v>45348</v>
      </c>
      <c r="C516">
        <f t="shared" si="64"/>
        <v>2024</v>
      </c>
      <c r="D516" t="str">
        <f t="shared" si="65"/>
        <v>Feb</v>
      </c>
      <c r="E516" t="str">
        <f t="shared" si="66"/>
        <v>Q1</v>
      </c>
      <c r="F516" t="s">
        <v>24</v>
      </c>
      <c r="G516" t="s">
        <v>66</v>
      </c>
      <c r="H516" t="s">
        <v>34</v>
      </c>
      <c r="I516" t="s">
        <v>53</v>
      </c>
      <c r="J516" t="s">
        <v>54</v>
      </c>
      <c r="K516">
        <v>13</v>
      </c>
      <c r="L516" s="3">
        <v>1752.18</v>
      </c>
      <c r="M516" s="4">
        <v>0</v>
      </c>
      <c r="N516" s="3">
        <v>584.4</v>
      </c>
      <c r="O516" s="3">
        <f t="shared" si="67"/>
        <v>22778.34</v>
      </c>
      <c r="P516" s="3">
        <f t="shared" si="68"/>
        <v>7597.2</v>
      </c>
      <c r="Q516" s="3">
        <v>1433.96</v>
      </c>
      <c r="R516" s="3">
        <f t="shared" si="69"/>
        <v>13747.18</v>
      </c>
      <c r="S516" s="5">
        <f t="shared" si="70"/>
        <v>0.60351983507138796</v>
      </c>
      <c r="T516" s="3">
        <v>24306.27</v>
      </c>
      <c r="U516" s="3">
        <f t="shared" si="71"/>
        <v>-1527.9300000000003</v>
      </c>
      <c r="V516" t="s">
        <v>36</v>
      </c>
      <c r="W516" t="s">
        <v>80</v>
      </c>
    </row>
    <row r="517" spans="1:23">
      <c r="A517" t="s">
        <v>576</v>
      </c>
      <c r="B517" s="2">
        <v>46269</v>
      </c>
      <c r="C517">
        <f t="shared" si="64"/>
        <v>2026</v>
      </c>
      <c r="D517" t="str">
        <f t="shared" si="65"/>
        <v>Sep</v>
      </c>
      <c r="E517" t="str">
        <f t="shared" si="66"/>
        <v>Q3</v>
      </c>
      <c r="F517" t="s">
        <v>68</v>
      </c>
      <c r="G517" t="s">
        <v>25</v>
      </c>
      <c r="H517" t="s">
        <v>34</v>
      </c>
      <c r="I517" t="s">
        <v>63</v>
      </c>
      <c r="J517" t="s">
        <v>73</v>
      </c>
      <c r="K517">
        <v>5</v>
      </c>
      <c r="L517" s="3">
        <v>325.93</v>
      </c>
      <c r="M517" s="4">
        <v>0.05</v>
      </c>
      <c r="N517" s="3">
        <v>81.41</v>
      </c>
      <c r="O517" s="3">
        <f t="shared" si="67"/>
        <v>1548.1675</v>
      </c>
      <c r="P517" s="3">
        <f t="shared" si="68"/>
        <v>407.04999999999995</v>
      </c>
      <c r="Q517" s="3">
        <v>882.64</v>
      </c>
      <c r="R517" s="3">
        <f t="shared" si="69"/>
        <v>258.47750000000008</v>
      </c>
      <c r="S517" s="5">
        <f t="shared" si="70"/>
        <v>0.16695706375440647</v>
      </c>
      <c r="T517" s="3">
        <v>1436.65</v>
      </c>
      <c r="U517" s="3">
        <f t="shared" si="71"/>
        <v>111.51749999999993</v>
      </c>
      <c r="V517" t="s">
        <v>41</v>
      </c>
      <c r="W517" t="s">
        <v>77</v>
      </c>
    </row>
    <row r="518" spans="1:23">
      <c r="A518" t="s">
        <v>577</v>
      </c>
      <c r="B518" s="2">
        <v>45779</v>
      </c>
      <c r="C518">
        <f t="shared" si="64"/>
        <v>2025</v>
      </c>
      <c r="D518" t="str">
        <f t="shared" si="65"/>
        <v>May</v>
      </c>
      <c r="E518" t="str">
        <f t="shared" si="66"/>
        <v>Q2</v>
      </c>
      <c r="F518" t="s">
        <v>38</v>
      </c>
      <c r="G518" t="s">
        <v>66</v>
      </c>
      <c r="H518" t="s">
        <v>34</v>
      </c>
      <c r="I518" t="s">
        <v>63</v>
      </c>
      <c r="J518" t="s">
        <v>73</v>
      </c>
      <c r="K518">
        <v>14</v>
      </c>
      <c r="L518" s="3">
        <v>253.47</v>
      </c>
      <c r="M518" s="4">
        <v>0.1</v>
      </c>
      <c r="N518" s="3">
        <v>61.78</v>
      </c>
      <c r="O518" s="3">
        <f t="shared" si="67"/>
        <v>3193.7220000000002</v>
      </c>
      <c r="P518" s="3">
        <f t="shared" si="68"/>
        <v>864.92000000000007</v>
      </c>
      <c r="Q518" s="3">
        <v>1000.81</v>
      </c>
      <c r="R518" s="3">
        <f t="shared" si="69"/>
        <v>1327.9920000000002</v>
      </c>
      <c r="S518" s="5">
        <f t="shared" si="70"/>
        <v>0.41581327366627407</v>
      </c>
      <c r="T518" s="3">
        <v>3556.48</v>
      </c>
      <c r="U518" s="3">
        <f t="shared" si="71"/>
        <v>-362.75799999999981</v>
      </c>
      <c r="V518" t="s">
        <v>61</v>
      </c>
      <c r="W518" t="s">
        <v>80</v>
      </c>
    </row>
    <row r="519" spans="1:23">
      <c r="A519" t="s">
        <v>578</v>
      </c>
      <c r="B519" s="2">
        <v>46022</v>
      </c>
      <c r="C519">
        <f t="shared" si="64"/>
        <v>2025</v>
      </c>
      <c r="D519" t="str">
        <f t="shared" si="65"/>
        <v>Dec</v>
      </c>
      <c r="E519" t="str">
        <f t="shared" si="66"/>
        <v>Q4</v>
      </c>
      <c r="F519" t="s">
        <v>68</v>
      </c>
      <c r="G519" t="s">
        <v>66</v>
      </c>
      <c r="H519" t="s">
        <v>44</v>
      </c>
      <c r="I519" t="s">
        <v>39</v>
      </c>
      <c r="J519" t="s">
        <v>40</v>
      </c>
      <c r="K519">
        <v>5</v>
      </c>
      <c r="L519" s="3">
        <v>827.75</v>
      </c>
      <c r="M519" s="4">
        <v>0.15</v>
      </c>
      <c r="N519" s="3">
        <v>355.39</v>
      </c>
      <c r="O519" s="3">
        <f t="shared" si="67"/>
        <v>3517.9375</v>
      </c>
      <c r="P519" s="3">
        <f t="shared" si="68"/>
        <v>1776.9499999999998</v>
      </c>
      <c r="Q519" s="3">
        <v>1340.21</v>
      </c>
      <c r="R519" s="3">
        <f t="shared" si="69"/>
        <v>400.77750000000015</v>
      </c>
      <c r="S519" s="5">
        <f t="shared" si="70"/>
        <v>0.11392399665997481</v>
      </c>
      <c r="T519" s="3">
        <v>3203.68</v>
      </c>
      <c r="U519" s="3">
        <f t="shared" si="71"/>
        <v>314.25750000000016</v>
      </c>
      <c r="V519" t="s">
        <v>36</v>
      </c>
      <c r="W519" t="s">
        <v>77</v>
      </c>
    </row>
    <row r="520" spans="1:23">
      <c r="A520" t="s">
        <v>579</v>
      </c>
      <c r="B520" s="2">
        <v>45827</v>
      </c>
      <c r="C520">
        <f t="shared" si="64"/>
        <v>2025</v>
      </c>
      <c r="D520" t="str">
        <f t="shared" si="65"/>
        <v>Jun</v>
      </c>
      <c r="E520" t="str">
        <f t="shared" si="66"/>
        <v>Q2</v>
      </c>
      <c r="F520" t="s">
        <v>51</v>
      </c>
      <c r="G520" t="s">
        <v>72</v>
      </c>
      <c r="H520" t="s">
        <v>44</v>
      </c>
      <c r="I520" t="s">
        <v>39</v>
      </c>
      <c r="J520" t="s">
        <v>45</v>
      </c>
      <c r="K520">
        <v>19</v>
      </c>
      <c r="L520" s="3">
        <v>1159.3900000000001</v>
      </c>
      <c r="M520" s="4">
        <v>0.08</v>
      </c>
      <c r="N520" s="3">
        <v>520.04999999999995</v>
      </c>
      <c r="O520" s="3">
        <f t="shared" si="67"/>
        <v>20266.137200000005</v>
      </c>
      <c r="P520" s="3">
        <f t="shared" si="68"/>
        <v>9880.9499999999989</v>
      </c>
      <c r="Q520" s="3">
        <v>2128.56</v>
      </c>
      <c r="R520" s="3">
        <f t="shared" si="69"/>
        <v>8256.6272000000063</v>
      </c>
      <c r="S520" s="5">
        <f t="shared" si="70"/>
        <v>0.40741001200761656</v>
      </c>
      <c r="T520" s="3">
        <v>20599.21</v>
      </c>
      <c r="U520" s="3">
        <f t="shared" si="71"/>
        <v>-333.07279999999446</v>
      </c>
      <c r="V520" t="s">
        <v>36</v>
      </c>
      <c r="W520" t="s">
        <v>46</v>
      </c>
    </row>
    <row r="521" spans="1:23">
      <c r="A521" t="s">
        <v>580</v>
      </c>
      <c r="B521" s="2">
        <v>45891</v>
      </c>
      <c r="C521">
        <f t="shared" si="64"/>
        <v>2025</v>
      </c>
      <c r="D521" t="str">
        <f t="shared" si="65"/>
        <v>Aug</v>
      </c>
      <c r="E521" t="str">
        <f t="shared" si="66"/>
        <v>Q3</v>
      </c>
      <c r="F521" t="s">
        <v>24</v>
      </c>
      <c r="G521" t="s">
        <v>25</v>
      </c>
      <c r="H521" t="s">
        <v>34</v>
      </c>
      <c r="I521" t="s">
        <v>63</v>
      </c>
      <c r="J521" t="s">
        <v>64</v>
      </c>
      <c r="K521">
        <v>13</v>
      </c>
      <c r="L521" s="3">
        <v>603.78</v>
      </c>
      <c r="M521" s="4">
        <v>0</v>
      </c>
      <c r="N521" s="3">
        <v>171.54</v>
      </c>
      <c r="O521" s="3">
        <f t="shared" si="67"/>
        <v>7849.1399999999994</v>
      </c>
      <c r="P521" s="3">
        <f t="shared" si="68"/>
        <v>2230.02</v>
      </c>
      <c r="Q521" s="3">
        <v>1155.55</v>
      </c>
      <c r="R521" s="3">
        <f t="shared" si="69"/>
        <v>4463.5699999999988</v>
      </c>
      <c r="S521" s="5">
        <f t="shared" si="70"/>
        <v>0.56866994345877375</v>
      </c>
      <c r="T521" s="3">
        <v>7498.65</v>
      </c>
      <c r="U521" s="3">
        <f t="shared" si="71"/>
        <v>350.48999999999978</v>
      </c>
      <c r="V521" t="s">
        <v>41</v>
      </c>
      <c r="W521" t="s">
        <v>80</v>
      </c>
    </row>
    <row r="522" spans="1:23">
      <c r="A522" t="s">
        <v>581</v>
      </c>
      <c r="B522" s="2">
        <v>45752</v>
      </c>
      <c r="C522">
        <f t="shared" si="64"/>
        <v>2025</v>
      </c>
      <c r="D522" t="str">
        <f t="shared" si="65"/>
        <v>Apr</v>
      </c>
      <c r="E522" t="str">
        <f t="shared" si="66"/>
        <v>Q2</v>
      </c>
      <c r="F522" t="s">
        <v>32</v>
      </c>
      <c r="G522" t="s">
        <v>43</v>
      </c>
      <c r="H522" t="s">
        <v>34</v>
      </c>
      <c r="I522" t="s">
        <v>27</v>
      </c>
      <c r="J522" t="s">
        <v>28</v>
      </c>
      <c r="K522">
        <v>9</v>
      </c>
      <c r="L522" s="3">
        <v>157.02000000000001</v>
      </c>
      <c r="M522" s="4">
        <v>0.15</v>
      </c>
      <c r="N522" s="3">
        <v>88.94</v>
      </c>
      <c r="O522" s="3">
        <f t="shared" si="67"/>
        <v>1201.203</v>
      </c>
      <c r="P522" s="3">
        <f t="shared" si="68"/>
        <v>800.46</v>
      </c>
      <c r="Q522" s="3">
        <v>805.79</v>
      </c>
      <c r="R522" s="3">
        <f t="shared" si="69"/>
        <v>-405.04700000000003</v>
      </c>
      <c r="S522" s="5">
        <f t="shared" si="70"/>
        <v>-0.33720112254131901</v>
      </c>
      <c r="T522" s="3">
        <v>1058.74</v>
      </c>
      <c r="U522" s="3">
        <f t="shared" si="71"/>
        <v>142.46299999999997</v>
      </c>
      <c r="V522" t="s">
        <v>29</v>
      </c>
      <c r="W522" t="s">
        <v>30</v>
      </c>
    </row>
    <row r="523" spans="1:23">
      <c r="A523" t="s">
        <v>582</v>
      </c>
      <c r="B523" s="2">
        <v>45963</v>
      </c>
      <c r="C523">
        <f t="shared" si="64"/>
        <v>2025</v>
      </c>
      <c r="D523" t="str">
        <f t="shared" si="65"/>
        <v>Nov</v>
      </c>
      <c r="E523" t="str">
        <f t="shared" si="66"/>
        <v>Q4</v>
      </c>
      <c r="F523" t="s">
        <v>51</v>
      </c>
      <c r="G523" t="s">
        <v>72</v>
      </c>
      <c r="H523" t="s">
        <v>26</v>
      </c>
      <c r="I523" t="s">
        <v>63</v>
      </c>
      <c r="J523" t="s">
        <v>73</v>
      </c>
      <c r="K523">
        <v>47</v>
      </c>
      <c r="L523" s="3">
        <v>254.62</v>
      </c>
      <c r="M523" s="4">
        <v>0.05</v>
      </c>
      <c r="N523" s="3">
        <v>66.61</v>
      </c>
      <c r="O523" s="3">
        <f t="shared" si="67"/>
        <v>11368.782999999999</v>
      </c>
      <c r="P523" s="3">
        <f t="shared" si="68"/>
        <v>3130.67</v>
      </c>
      <c r="Q523" s="3">
        <v>2059.4499999999998</v>
      </c>
      <c r="R523" s="3">
        <f t="shared" si="69"/>
        <v>6178.6629999999996</v>
      </c>
      <c r="S523" s="5">
        <f t="shared" si="70"/>
        <v>0.54347620145445641</v>
      </c>
      <c r="T523" s="3">
        <v>11082.28</v>
      </c>
      <c r="U523" s="3">
        <f t="shared" si="71"/>
        <v>286.50299999999879</v>
      </c>
      <c r="V523" t="s">
        <v>36</v>
      </c>
      <c r="W523" t="s">
        <v>30</v>
      </c>
    </row>
    <row r="524" spans="1:23">
      <c r="A524" t="s">
        <v>583</v>
      </c>
      <c r="B524" s="2">
        <v>45430</v>
      </c>
      <c r="C524">
        <f t="shared" si="64"/>
        <v>2024</v>
      </c>
      <c r="D524" t="str">
        <f t="shared" si="65"/>
        <v>May</v>
      </c>
      <c r="E524" t="str">
        <f t="shared" si="66"/>
        <v>Q2</v>
      </c>
      <c r="F524" t="s">
        <v>24</v>
      </c>
      <c r="G524" t="s">
        <v>25</v>
      </c>
      <c r="H524" t="s">
        <v>34</v>
      </c>
      <c r="I524" t="s">
        <v>39</v>
      </c>
      <c r="J524" t="s">
        <v>57</v>
      </c>
      <c r="K524">
        <v>1</v>
      </c>
      <c r="L524" s="3">
        <v>882.31</v>
      </c>
      <c r="M524" s="4">
        <v>0.03</v>
      </c>
      <c r="N524" s="3">
        <v>431.06</v>
      </c>
      <c r="O524" s="3">
        <f t="shared" si="67"/>
        <v>855.84069999999997</v>
      </c>
      <c r="P524" s="3">
        <f t="shared" si="68"/>
        <v>431.06</v>
      </c>
      <c r="Q524" s="3">
        <v>1666.93</v>
      </c>
      <c r="R524" s="3">
        <f t="shared" si="69"/>
        <v>-1242.1493</v>
      </c>
      <c r="S524" s="5">
        <f t="shared" si="70"/>
        <v>-1.4513790942636873</v>
      </c>
      <c r="T524" s="3">
        <v>842.65</v>
      </c>
      <c r="U524" s="3">
        <f t="shared" si="71"/>
        <v>13.190699999999993</v>
      </c>
      <c r="V524" t="s">
        <v>61</v>
      </c>
      <c r="W524" t="s">
        <v>30</v>
      </c>
    </row>
    <row r="525" spans="1:23">
      <c r="A525" t="s">
        <v>584</v>
      </c>
      <c r="B525" s="2">
        <v>46080</v>
      </c>
      <c r="C525">
        <f t="shared" si="64"/>
        <v>2026</v>
      </c>
      <c r="D525" t="str">
        <f t="shared" si="65"/>
        <v>Feb</v>
      </c>
      <c r="E525" t="str">
        <f t="shared" si="66"/>
        <v>Q1</v>
      </c>
      <c r="F525" t="s">
        <v>51</v>
      </c>
      <c r="G525" t="s">
        <v>88</v>
      </c>
      <c r="H525" t="s">
        <v>44</v>
      </c>
      <c r="I525" t="s">
        <v>39</v>
      </c>
      <c r="J525" t="s">
        <v>45</v>
      </c>
      <c r="K525">
        <v>7</v>
      </c>
      <c r="L525" s="3">
        <v>916.27</v>
      </c>
      <c r="M525" s="4">
        <v>0.12</v>
      </c>
      <c r="N525" s="3">
        <v>439.65</v>
      </c>
      <c r="O525" s="3">
        <f t="shared" si="67"/>
        <v>5644.2231999999995</v>
      </c>
      <c r="P525" s="3">
        <f t="shared" si="68"/>
        <v>3077.5499999999997</v>
      </c>
      <c r="Q525" s="3">
        <v>1857.99</v>
      </c>
      <c r="R525" s="3">
        <f t="shared" si="69"/>
        <v>708.68319999999972</v>
      </c>
      <c r="S525" s="5">
        <f t="shared" si="70"/>
        <v>0.12555903175480371</v>
      </c>
      <c r="T525" s="3">
        <v>4993.5</v>
      </c>
      <c r="U525" s="3">
        <f t="shared" si="71"/>
        <v>650.72319999999945</v>
      </c>
      <c r="V525" t="s">
        <v>41</v>
      </c>
      <c r="W525" t="s">
        <v>46</v>
      </c>
    </row>
    <row r="526" spans="1:23">
      <c r="A526" t="s">
        <v>585</v>
      </c>
      <c r="B526" s="2">
        <v>45498</v>
      </c>
      <c r="C526">
        <f t="shared" si="64"/>
        <v>2024</v>
      </c>
      <c r="D526" t="str">
        <f t="shared" si="65"/>
        <v>Jul</v>
      </c>
      <c r="E526" t="str">
        <f t="shared" si="66"/>
        <v>Q3</v>
      </c>
      <c r="F526" t="s">
        <v>38</v>
      </c>
      <c r="G526" t="s">
        <v>66</v>
      </c>
      <c r="H526" t="s">
        <v>34</v>
      </c>
      <c r="I526" t="s">
        <v>39</v>
      </c>
      <c r="J526" t="s">
        <v>45</v>
      </c>
      <c r="K526">
        <v>14</v>
      </c>
      <c r="L526" s="3">
        <v>1241.29</v>
      </c>
      <c r="M526" s="4">
        <v>0.2</v>
      </c>
      <c r="N526" s="3">
        <v>594.88</v>
      </c>
      <c r="O526" s="3">
        <f t="shared" si="67"/>
        <v>13902.447999999999</v>
      </c>
      <c r="P526" s="3">
        <f t="shared" si="68"/>
        <v>8328.32</v>
      </c>
      <c r="Q526" s="3">
        <v>1773.05</v>
      </c>
      <c r="R526" s="3">
        <f t="shared" si="69"/>
        <v>3801.0779999999986</v>
      </c>
      <c r="S526" s="5">
        <f t="shared" si="70"/>
        <v>0.27341069716642702</v>
      </c>
      <c r="T526" s="3">
        <v>14222.23</v>
      </c>
      <c r="U526" s="3">
        <f t="shared" si="71"/>
        <v>-319.78200000000106</v>
      </c>
      <c r="V526" t="s">
        <v>36</v>
      </c>
      <c r="W526" t="s">
        <v>30</v>
      </c>
    </row>
    <row r="527" spans="1:23">
      <c r="A527" t="s">
        <v>586</v>
      </c>
      <c r="B527" s="2">
        <v>45701</v>
      </c>
      <c r="C527">
        <f t="shared" si="64"/>
        <v>2025</v>
      </c>
      <c r="D527" t="str">
        <f t="shared" si="65"/>
        <v>Feb</v>
      </c>
      <c r="E527" t="str">
        <f t="shared" si="66"/>
        <v>Q1</v>
      </c>
      <c r="F527" t="s">
        <v>51</v>
      </c>
      <c r="G527" t="s">
        <v>52</v>
      </c>
      <c r="H527" t="s">
        <v>44</v>
      </c>
      <c r="I527" t="s">
        <v>63</v>
      </c>
      <c r="J527" t="s">
        <v>64</v>
      </c>
      <c r="K527">
        <v>19</v>
      </c>
      <c r="L527" s="3">
        <v>571.42999999999995</v>
      </c>
      <c r="M527" s="4">
        <v>0</v>
      </c>
      <c r="N527" s="3">
        <v>165.5</v>
      </c>
      <c r="O527" s="3">
        <f t="shared" si="67"/>
        <v>10857.169999999998</v>
      </c>
      <c r="P527" s="3">
        <f t="shared" si="68"/>
        <v>3144.5</v>
      </c>
      <c r="Q527" s="3">
        <v>1308.6400000000001</v>
      </c>
      <c r="R527" s="3">
        <f t="shared" si="69"/>
        <v>6404.0299999999979</v>
      </c>
      <c r="S527" s="5">
        <f t="shared" si="70"/>
        <v>0.58984339381256801</v>
      </c>
      <c r="T527" s="3">
        <v>10252.25</v>
      </c>
      <c r="U527" s="3">
        <f t="shared" si="71"/>
        <v>604.91999999999825</v>
      </c>
      <c r="V527" t="s">
        <v>41</v>
      </c>
      <c r="W527" t="s">
        <v>77</v>
      </c>
    </row>
    <row r="528" spans="1:23">
      <c r="A528" t="s">
        <v>587</v>
      </c>
      <c r="B528" s="2">
        <v>45411</v>
      </c>
      <c r="C528">
        <f t="shared" si="64"/>
        <v>2024</v>
      </c>
      <c r="D528" t="str">
        <f t="shared" si="65"/>
        <v>Apr</v>
      </c>
      <c r="E528" t="str">
        <f t="shared" si="66"/>
        <v>Q2</v>
      </c>
      <c r="F528" t="s">
        <v>51</v>
      </c>
      <c r="G528" t="s">
        <v>52</v>
      </c>
      <c r="H528" t="s">
        <v>60</v>
      </c>
      <c r="I528" t="s">
        <v>53</v>
      </c>
      <c r="J528" t="s">
        <v>130</v>
      </c>
      <c r="K528">
        <v>14</v>
      </c>
      <c r="L528" s="3">
        <v>2225.2800000000002</v>
      </c>
      <c r="M528" s="4">
        <v>0.03</v>
      </c>
      <c r="N528" s="3">
        <v>822.85</v>
      </c>
      <c r="O528" s="3">
        <f t="shared" si="67"/>
        <v>30219.3024</v>
      </c>
      <c r="P528" s="3">
        <f t="shared" si="68"/>
        <v>11519.9</v>
      </c>
      <c r="Q528" s="3">
        <v>3731.66</v>
      </c>
      <c r="R528" s="3">
        <f t="shared" si="69"/>
        <v>14967.742399999999</v>
      </c>
      <c r="S528" s="5">
        <f t="shared" si="70"/>
        <v>0.49530403454978494</v>
      </c>
      <c r="T528" s="3">
        <v>29770.44</v>
      </c>
      <c r="U528" s="3">
        <f t="shared" si="71"/>
        <v>448.8624000000018</v>
      </c>
      <c r="V528" t="s">
        <v>61</v>
      </c>
      <c r="W528" t="s">
        <v>46</v>
      </c>
    </row>
    <row r="529" spans="1:23">
      <c r="A529" t="s">
        <v>588</v>
      </c>
      <c r="B529" s="2">
        <v>45993</v>
      </c>
      <c r="C529">
        <f t="shared" si="64"/>
        <v>2025</v>
      </c>
      <c r="D529" t="str">
        <f t="shared" si="65"/>
        <v>Dec</v>
      </c>
      <c r="E529" t="str">
        <f t="shared" si="66"/>
        <v>Q4</v>
      </c>
      <c r="F529" t="s">
        <v>38</v>
      </c>
      <c r="G529" t="s">
        <v>66</v>
      </c>
      <c r="H529" t="s">
        <v>34</v>
      </c>
      <c r="I529" t="s">
        <v>53</v>
      </c>
      <c r="J529" t="s">
        <v>130</v>
      </c>
      <c r="K529">
        <v>12</v>
      </c>
      <c r="L529" s="3">
        <v>2723.63</v>
      </c>
      <c r="M529" s="4">
        <v>0.12</v>
      </c>
      <c r="N529" s="3">
        <v>1041.17</v>
      </c>
      <c r="O529" s="3">
        <f t="shared" si="67"/>
        <v>28761.532800000001</v>
      </c>
      <c r="P529" s="3">
        <f t="shared" si="68"/>
        <v>12494.04</v>
      </c>
      <c r="Q529" s="3">
        <v>2538.14</v>
      </c>
      <c r="R529" s="3">
        <f t="shared" si="69"/>
        <v>13729.352800000001</v>
      </c>
      <c r="S529" s="5">
        <f t="shared" si="70"/>
        <v>0.47735122100307531</v>
      </c>
      <c r="T529" s="3">
        <v>29602.58</v>
      </c>
      <c r="U529" s="3">
        <f t="shared" si="71"/>
        <v>-841.04720000000088</v>
      </c>
      <c r="V529" t="s">
        <v>36</v>
      </c>
      <c r="W529" t="s">
        <v>80</v>
      </c>
    </row>
    <row r="530" spans="1:23">
      <c r="A530" t="s">
        <v>589</v>
      </c>
      <c r="B530" s="2">
        <v>45380</v>
      </c>
      <c r="C530">
        <f t="shared" si="64"/>
        <v>2024</v>
      </c>
      <c r="D530" t="str">
        <f t="shared" si="65"/>
        <v>Mar</v>
      </c>
      <c r="E530" t="str">
        <f t="shared" si="66"/>
        <v>Q1</v>
      </c>
      <c r="F530" t="s">
        <v>51</v>
      </c>
      <c r="G530" t="s">
        <v>88</v>
      </c>
      <c r="H530" t="s">
        <v>34</v>
      </c>
      <c r="I530" t="s">
        <v>27</v>
      </c>
      <c r="J530" t="s">
        <v>35</v>
      </c>
      <c r="K530">
        <v>14</v>
      </c>
      <c r="L530" s="3">
        <v>515.59</v>
      </c>
      <c r="M530" s="4">
        <v>0.15</v>
      </c>
      <c r="N530" s="3">
        <v>350.34</v>
      </c>
      <c r="O530" s="3">
        <f t="shared" si="67"/>
        <v>6135.5209999999997</v>
      </c>
      <c r="P530" s="3">
        <f t="shared" si="68"/>
        <v>4904.7599999999993</v>
      </c>
      <c r="Q530" s="3">
        <v>613.64</v>
      </c>
      <c r="R530" s="3">
        <f t="shared" si="69"/>
        <v>617.12100000000044</v>
      </c>
      <c r="S530" s="5">
        <f t="shared" si="70"/>
        <v>0.10058167839373387</v>
      </c>
      <c r="T530" s="3">
        <v>6219.21</v>
      </c>
      <c r="U530" s="3">
        <f t="shared" si="71"/>
        <v>-83.689000000000306</v>
      </c>
      <c r="V530" t="s">
        <v>29</v>
      </c>
      <c r="W530" t="s">
        <v>46</v>
      </c>
    </row>
    <row r="531" spans="1:23">
      <c r="A531" t="s">
        <v>590</v>
      </c>
      <c r="B531" s="2">
        <v>45559</v>
      </c>
      <c r="C531">
        <f t="shared" si="64"/>
        <v>2024</v>
      </c>
      <c r="D531" t="str">
        <f t="shared" si="65"/>
        <v>Sep</v>
      </c>
      <c r="E531" t="str">
        <f t="shared" si="66"/>
        <v>Q3</v>
      </c>
      <c r="F531" t="s">
        <v>38</v>
      </c>
      <c r="G531" t="s">
        <v>25</v>
      </c>
      <c r="H531" t="s">
        <v>34</v>
      </c>
      <c r="I531" t="s">
        <v>39</v>
      </c>
      <c r="J531" t="s">
        <v>45</v>
      </c>
      <c r="K531">
        <v>4</v>
      </c>
      <c r="L531" s="3">
        <v>1036.4100000000001</v>
      </c>
      <c r="M531" s="4">
        <v>0.1</v>
      </c>
      <c r="N531" s="3">
        <v>455.05</v>
      </c>
      <c r="O531" s="3">
        <f t="shared" si="67"/>
        <v>3731.0760000000005</v>
      </c>
      <c r="P531" s="3">
        <f t="shared" si="68"/>
        <v>1820.2</v>
      </c>
      <c r="Q531" s="3">
        <v>1149.78</v>
      </c>
      <c r="R531" s="3">
        <f t="shared" si="69"/>
        <v>761.09600000000046</v>
      </c>
      <c r="S531" s="5">
        <f t="shared" si="70"/>
        <v>0.20398834009277761</v>
      </c>
      <c r="T531" s="3">
        <v>3514.22</v>
      </c>
      <c r="U531" s="3">
        <f t="shared" si="71"/>
        <v>216.85600000000068</v>
      </c>
      <c r="V531" t="s">
        <v>36</v>
      </c>
      <c r="W531" t="s">
        <v>80</v>
      </c>
    </row>
    <row r="532" spans="1:23">
      <c r="A532" t="s">
        <v>591</v>
      </c>
      <c r="B532" s="2">
        <v>46079</v>
      </c>
      <c r="C532">
        <f t="shared" si="64"/>
        <v>2026</v>
      </c>
      <c r="D532" t="str">
        <f t="shared" si="65"/>
        <v>Feb</v>
      </c>
      <c r="E532" t="str">
        <f t="shared" si="66"/>
        <v>Q1</v>
      </c>
      <c r="F532" t="s">
        <v>24</v>
      </c>
      <c r="G532" t="s">
        <v>66</v>
      </c>
      <c r="H532" t="s">
        <v>60</v>
      </c>
      <c r="I532" t="s">
        <v>39</v>
      </c>
      <c r="J532" t="s">
        <v>57</v>
      </c>
      <c r="K532">
        <v>68</v>
      </c>
      <c r="L532" s="3">
        <v>330.25</v>
      </c>
      <c r="M532" s="4">
        <v>0.12</v>
      </c>
      <c r="N532" s="3">
        <v>175.69</v>
      </c>
      <c r="O532" s="3">
        <f t="shared" si="67"/>
        <v>19762.16</v>
      </c>
      <c r="P532" s="3">
        <f t="shared" si="68"/>
        <v>11946.92</v>
      </c>
      <c r="Q532" s="3">
        <v>3471.79</v>
      </c>
      <c r="R532" s="3">
        <f t="shared" si="69"/>
        <v>4343.45</v>
      </c>
      <c r="S532" s="5">
        <f t="shared" si="70"/>
        <v>0.21978619746019665</v>
      </c>
      <c r="T532" s="3">
        <v>22013.43</v>
      </c>
      <c r="U532" s="3">
        <f t="shared" si="71"/>
        <v>-2251.2700000000004</v>
      </c>
      <c r="V532" t="s">
        <v>29</v>
      </c>
      <c r="W532" t="s">
        <v>80</v>
      </c>
    </row>
    <row r="533" spans="1:23">
      <c r="A533" t="s">
        <v>592</v>
      </c>
      <c r="B533" s="2">
        <v>45334</v>
      </c>
      <c r="C533">
        <f t="shared" si="64"/>
        <v>2024</v>
      </c>
      <c r="D533" t="str">
        <f t="shared" si="65"/>
        <v>Feb</v>
      </c>
      <c r="E533" t="str">
        <f t="shared" si="66"/>
        <v>Q1</v>
      </c>
      <c r="F533" t="s">
        <v>32</v>
      </c>
      <c r="G533" t="s">
        <v>49</v>
      </c>
      <c r="H533" t="s">
        <v>34</v>
      </c>
      <c r="I533" t="s">
        <v>39</v>
      </c>
      <c r="J533" t="s">
        <v>45</v>
      </c>
      <c r="K533">
        <v>6</v>
      </c>
      <c r="L533" s="3">
        <v>1437.69</v>
      </c>
      <c r="M533" s="4">
        <v>0.1</v>
      </c>
      <c r="N533" s="3">
        <v>677.86</v>
      </c>
      <c r="O533" s="3">
        <f t="shared" si="67"/>
        <v>7763.5259999999998</v>
      </c>
      <c r="P533" s="3">
        <f t="shared" si="68"/>
        <v>4067.16</v>
      </c>
      <c r="Q533" s="3">
        <v>1803.29</v>
      </c>
      <c r="R533" s="3">
        <f t="shared" si="69"/>
        <v>1893.076</v>
      </c>
      <c r="S533" s="5">
        <f t="shared" si="70"/>
        <v>0.24384229536939789</v>
      </c>
      <c r="T533" s="3">
        <v>7760.53</v>
      </c>
      <c r="U533" s="3">
        <f t="shared" si="71"/>
        <v>2.9960000000000946</v>
      </c>
      <c r="V533" t="s">
        <v>29</v>
      </c>
      <c r="W533" t="s">
        <v>30</v>
      </c>
    </row>
    <row r="534" spans="1:23">
      <c r="A534" t="s">
        <v>593</v>
      </c>
      <c r="B534" s="2">
        <v>45664</v>
      </c>
      <c r="C534">
        <f t="shared" si="64"/>
        <v>2025</v>
      </c>
      <c r="D534" t="str">
        <f t="shared" si="65"/>
        <v>Jan</v>
      </c>
      <c r="E534" t="str">
        <f t="shared" si="66"/>
        <v>Q1</v>
      </c>
      <c r="F534" t="s">
        <v>38</v>
      </c>
      <c r="G534" t="s">
        <v>25</v>
      </c>
      <c r="H534" t="s">
        <v>34</v>
      </c>
      <c r="I534" t="s">
        <v>27</v>
      </c>
      <c r="J534" t="s">
        <v>35</v>
      </c>
      <c r="K534">
        <v>1</v>
      </c>
      <c r="L534" s="3">
        <v>1080.26</v>
      </c>
      <c r="M534" s="4">
        <v>0.05</v>
      </c>
      <c r="N534" s="3">
        <v>780.87</v>
      </c>
      <c r="O534" s="3">
        <f t="shared" si="67"/>
        <v>1026.2469999999998</v>
      </c>
      <c r="P534" s="3">
        <f t="shared" si="68"/>
        <v>780.87</v>
      </c>
      <c r="Q534" s="3">
        <v>682</v>
      </c>
      <c r="R534" s="3">
        <f t="shared" si="69"/>
        <v>-436.62300000000016</v>
      </c>
      <c r="S534" s="5">
        <f t="shared" si="70"/>
        <v>-0.42545605492634836</v>
      </c>
      <c r="T534" s="3">
        <v>1027.48</v>
      </c>
      <c r="U534" s="3">
        <f t="shared" si="71"/>
        <v>-1.2330000000001746</v>
      </c>
      <c r="V534" t="s">
        <v>29</v>
      </c>
      <c r="W534" t="s">
        <v>30</v>
      </c>
    </row>
    <row r="535" spans="1:23">
      <c r="A535" t="s">
        <v>594</v>
      </c>
      <c r="B535" s="2">
        <v>46024</v>
      </c>
      <c r="C535">
        <f t="shared" si="64"/>
        <v>2026</v>
      </c>
      <c r="D535" t="str">
        <f t="shared" si="65"/>
        <v>Jan</v>
      </c>
      <c r="E535" t="str">
        <f t="shared" si="66"/>
        <v>Q1</v>
      </c>
      <c r="F535" t="s">
        <v>51</v>
      </c>
      <c r="G535" t="s">
        <v>72</v>
      </c>
      <c r="H535" t="s">
        <v>44</v>
      </c>
      <c r="I535" t="s">
        <v>27</v>
      </c>
      <c r="J535" t="s">
        <v>28</v>
      </c>
      <c r="K535">
        <v>19</v>
      </c>
      <c r="L535" s="3">
        <v>270.64</v>
      </c>
      <c r="M535" s="4">
        <v>0.08</v>
      </c>
      <c r="N535" s="3">
        <v>159.44</v>
      </c>
      <c r="O535" s="3">
        <f t="shared" si="67"/>
        <v>4730.7871999999998</v>
      </c>
      <c r="P535" s="3">
        <f t="shared" si="68"/>
        <v>3029.36</v>
      </c>
      <c r="Q535" s="3">
        <v>1237.8599999999999</v>
      </c>
      <c r="R535" s="3">
        <f t="shared" si="69"/>
        <v>463.56719999999973</v>
      </c>
      <c r="S535" s="5">
        <f t="shared" si="70"/>
        <v>9.7989442433597473E-2</v>
      </c>
      <c r="T535" s="3">
        <v>4632.47</v>
      </c>
      <c r="U535" s="3">
        <f t="shared" si="71"/>
        <v>98.317199999999502</v>
      </c>
      <c r="V535" t="s">
        <v>41</v>
      </c>
      <c r="W535" t="s">
        <v>77</v>
      </c>
    </row>
    <row r="536" spans="1:23">
      <c r="A536" t="s">
        <v>595</v>
      </c>
      <c r="B536" s="2">
        <v>46266</v>
      </c>
      <c r="C536">
        <f t="shared" si="64"/>
        <v>2026</v>
      </c>
      <c r="D536" t="str">
        <f t="shared" si="65"/>
        <v>Sep</v>
      </c>
      <c r="E536" t="str">
        <f t="shared" si="66"/>
        <v>Q3</v>
      </c>
      <c r="F536" t="s">
        <v>32</v>
      </c>
      <c r="G536" t="s">
        <v>33</v>
      </c>
      <c r="H536" t="s">
        <v>34</v>
      </c>
      <c r="I536" t="s">
        <v>39</v>
      </c>
      <c r="J536" t="s">
        <v>40</v>
      </c>
      <c r="K536">
        <v>1</v>
      </c>
      <c r="L536" s="3">
        <v>601.91</v>
      </c>
      <c r="M536" s="4">
        <v>0.1</v>
      </c>
      <c r="N536" s="3">
        <v>265.99</v>
      </c>
      <c r="O536" s="3">
        <f t="shared" si="67"/>
        <v>541.71899999999994</v>
      </c>
      <c r="P536" s="3">
        <f t="shared" si="68"/>
        <v>265.99</v>
      </c>
      <c r="Q536" s="3">
        <v>962.04</v>
      </c>
      <c r="R536" s="3">
        <f t="shared" si="69"/>
        <v>-686.31100000000004</v>
      </c>
      <c r="S536" s="5">
        <f t="shared" si="70"/>
        <v>-1.2669132889930022</v>
      </c>
      <c r="T536" s="3">
        <v>520.70000000000005</v>
      </c>
      <c r="U536" s="3">
        <f t="shared" si="71"/>
        <v>21.018999999999892</v>
      </c>
      <c r="V536" t="s">
        <v>41</v>
      </c>
      <c r="W536" t="s">
        <v>77</v>
      </c>
    </row>
    <row r="537" spans="1:23">
      <c r="A537" t="s">
        <v>596</v>
      </c>
      <c r="B537" s="2">
        <v>45460</v>
      </c>
      <c r="C537">
        <f t="shared" si="64"/>
        <v>2024</v>
      </c>
      <c r="D537" t="str">
        <f t="shared" si="65"/>
        <v>Jun</v>
      </c>
      <c r="E537" t="str">
        <f t="shared" si="66"/>
        <v>Q2</v>
      </c>
      <c r="F537" t="s">
        <v>51</v>
      </c>
      <c r="G537" t="s">
        <v>88</v>
      </c>
      <c r="H537" t="s">
        <v>44</v>
      </c>
      <c r="I537" t="s">
        <v>39</v>
      </c>
      <c r="J537" t="s">
        <v>57</v>
      </c>
      <c r="K537">
        <v>7</v>
      </c>
      <c r="L537" s="3">
        <v>853.51</v>
      </c>
      <c r="M537" s="4">
        <v>0.15</v>
      </c>
      <c r="N537" s="3">
        <v>387.95</v>
      </c>
      <c r="O537" s="3">
        <f t="shared" si="67"/>
        <v>5078.3844999999992</v>
      </c>
      <c r="P537" s="3">
        <f t="shared" si="68"/>
        <v>2715.65</v>
      </c>
      <c r="Q537" s="3">
        <v>2083.54</v>
      </c>
      <c r="R537" s="3">
        <f t="shared" si="69"/>
        <v>279.19449999999915</v>
      </c>
      <c r="S537" s="5">
        <f t="shared" si="70"/>
        <v>5.4977030589156692E-2</v>
      </c>
      <c r="T537" s="3">
        <v>5338.44</v>
      </c>
      <c r="U537" s="3">
        <f t="shared" si="71"/>
        <v>-260.05550000000039</v>
      </c>
      <c r="V537" t="s">
        <v>36</v>
      </c>
      <c r="W537" t="s">
        <v>46</v>
      </c>
    </row>
    <row r="538" spans="1:23">
      <c r="A538" t="s">
        <v>597</v>
      </c>
      <c r="B538" s="2">
        <v>46199</v>
      </c>
      <c r="C538">
        <f t="shared" si="64"/>
        <v>2026</v>
      </c>
      <c r="D538" t="str">
        <f t="shared" si="65"/>
        <v>Jun</v>
      </c>
      <c r="E538" t="str">
        <f t="shared" si="66"/>
        <v>Q2</v>
      </c>
      <c r="F538" t="s">
        <v>32</v>
      </c>
      <c r="G538" t="s">
        <v>43</v>
      </c>
      <c r="H538" t="s">
        <v>26</v>
      </c>
      <c r="I538" t="s">
        <v>53</v>
      </c>
      <c r="J538" t="s">
        <v>130</v>
      </c>
      <c r="K538">
        <v>25</v>
      </c>
      <c r="L538" s="3">
        <v>915.01</v>
      </c>
      <c r="M538" s="4">
        <v>0.15</v>
      </c>
      <c r="N538" s="3">
        <v>350.46</v>
      </c>
      <c r="O538" s="3">
        <f t="shared" si="67"/>
        <v>19443.962499999998</v>
      </c>
      <c r="P538" s="3">
        <f t="shared" si="68"/>
        <v>8761.5</v>
      </c>
      <c r="Q538" s="3">
        <v>2534.25</v>
      </c>
      <c r="R538" s="3">
        <f t="shared" si="69"/>
        <v>8148.2124999999978</v>
      </c>
      <c r="S538" s="5">
        <f t="shared" si="70"/>
        <v>0.41906131530545787</v>
      </c>
      <c r="T538" s="3">
        <v>18995.68</v>
      </c>
      <c r="U538" s="3">
        <f t="shared" si="71"/>
        <v>448.28249999999753</v>
      </c>
      <c r="V538" t="s">
        <v>61</v>
      </c>
      <c r="W538" t="s">
        <v>77</v>
      </c>
    </row>
    <row r="539" spans="1:23">
      <c r="A539" t="s">
        <v>598</v>
      </c>
      <c r="B539" s="2">
        <v>45931</v>
      </c>
      <c r="C539">
        <f t="shared" si="64"/>
        <v>2025</v>
      </c>
      <c r="D539" t="str">
        <f t="shared" si="65"/>
        <v>Oct</v>
      </c>
      <c r="E539" t="str">
        <f t="shared" si="66"/>
        <v>Q4</v>
      </c>
      <c r="F539" t="s">
        <v>32</v>
      </c>
      <c r="G539" t="s">
        <v>33</v>
      </c>
      <c r="H539" t="s">
        <v>44</v>
      </c>
      <c r="I539" t="s">
        <v>53</v>
      </c>
      <c r="J539" t="s">
        <v>130</v>
      </c>
      <c r="K539">
        <v>12</v>
      </c>
      <c r="L539" s="3">
        <v>2373.2600000000002</v>
      </c>
      <c r="M539" s="4">
        <v>0</v>
      </c>
      <c r="N539" s="3">
        <v>879.67</v>
      </c>
      <c r="O539" s="3">
        <f t="shared" si="67"/>
        <v>28479.120000000003</v>
      </c>
      <c r="P539" s="3">
        <f t="shared" si="68"/>
        <v>10556.039999999999</v>
      </c>
      <c r="Q539" s="3">
        <v>2282.27</v>
      </c>
      <c r="R539" s="3">
        <f t="shared" si="69"/>
        <v>15640.810000000001</v>
      </c>
      <c r="S539" s="5">
        <f t="shared" si="70"/>
        <v>0.54920271412880739</v>
      </c>
      <c r="T539" s="3">
        <v>29975.17</v>
      </c>
      <c r="U539" s="3">
        <f t="shared" si="71"/>
        <v>-1496.0499999999956</v>
      </c>
      <c r="V539" t="s">
        <v>61</v>
      </c>
      <c r="W539" t="s">
        <v>46</v>
      </c>
    </row>
    <row r="540" spans="1:23">
      <c r="A540" t="s">
        <v>599</v>
      </c>
      <c r="B540" s="2">
        <v>45845</v>
      </c>
      <c r="C540">
        <f t="shared" si="64"/>
        <v>2025</v>
      </c>
      <c r="D540" t="str">
        <f t="shared" si="65"/>
        <v>Jul</v>
      </c>
      <c r="E540" t="str">
        <f t="shared" si="66"/>
        <v>Q3</v>
      </c>
      <c r="F540" t="s">
        <v>38</v>
      </c>
      <c r="G540" t="s">
        <v>25</v>
      </c>
      <c r="H540" t="s">
        <v>34</v>
      </c>
      <c r="I540" t="s">
        <v>53</v>
      </c>
      <c r="J540" t="s">
        <v>130</v>
      </c>
      <c r="K540">
        <v>6</v>
      </c>
      <c r="L540" s="3">
        <v>2338.39</v>
      </c>
      <c r="M540" s="4">
        <v>0</v>
      </c>
      <c r="N540" s="3">
        <v>903.28</v>
      </c>
      <c r="O540" s="3">
        <f t="shared" si="67"/>
        <v>14030.34</v>
      </c>
      <c r="P540" s="3">
        <f t="shared" si="68"/>
        <v>5419.68</v>
      </c>
      <c r="Q540" s="3">
        <v>2044.69</v>
      </c>
      <c r="R540" s="3">
        <f t="shared" si="69"/>
        <v>6565.9699999999993</v>
      </c>
      <c r="S540" s="5">
        <f t="shared" si="70"/>
        <v>0.46798366967585953</v>
      </c>
      <c r="T540" s="3">
        <v>13217.78</v>
      </c>
      <c r="U540" s="3">
        <f t="shared" si="71"/>
        <v>812.55999999999949</v>
      </c>
      <c r="V540" t="s">
        <v>36</v>
      </c>
      <c r="W540" t="s">
        <v>80</v>
      </c>
    </row>
    <row r="541" spans="1:23">
      <c r="A541" t="s">
        <v>600</v>
      </c>
      <c r="B541" s="2">
        <v>45809</v>
      </c>
      <c r="C541">
        <f t="shared" si="64"/>
        <v>2025</v>
      </c>
      <c r="D541" t="str">
        <f t="shared" si="65"/>
        <v>Jun</v>
      </c>
      <c r="E541" t="str">
        <f t="shared" si="66"/>
        <v>Q2</v>
      </c>
      <c r="F541" t="s">
        <v>24</v>
      </c>
      <c r="G541" t="s">
        <v>25</v>
      </c>
      <c r="H541" t="s">
        <v>26</v>
      </c>
      <c r="I541" t="s">
        <v>53</v>
      </c>
      <c r="J541" t="s">
        <v>130</v>
      </c>
      <c r="K541">
        <v>56</v>
      </c>
      <c r="L541" s="3">
        <v>1135.24</v>
      </c>
      <c r="M541" s="4">
        <v>0.1</v>
      </c>
      <c r="N541" s="3">
        <v>400.04</v>
      </c>
      <c r="O541" s="3">
        <f t="shared" si="67"/>
        <v>57216.096000000005</v>
      </c>
      <c r="P541" s="3">
        <f t="shared" si="68"/>
        <v>22402.240000000002</v>
      </c>
      <c r="Q541" s="3">
        <v>2974.85</v>
      </c>
      <c r="R541" s="3">
        <f t="shared" si="69"/>
        <v>31839.006000000001</v>
      </c>
      <c r="S541" s="5">
        <f t="shared" si="70"/>
        <v>0.55646938931310519</v>
      </c>
      <c r="T541" s="3">
        <v>60468.61</v>
      </c>
      <c r="U541" s="3">
        <f t="shared" si="71"/>
        <v>-3252.5139999999956</v>
      </c>
      <c r="V541" t="s">
        <v>41</v>
      </c>
      <c r="W541" t="s">
        <v>46</v>
      </c>
    </row>
    <row r="542" spans="1:23">
      <c r="A542" t="s">
        <v>601</v>
      </c>
      <c r="B542" s="2">
        <v>45533</v>
      </c>
      <c r="C542">
        <f t="shared" si="64"/>
        <v>2024</v>
      </c>
      <c r="D542" t="str">
        <f t="shared" si="65"/>
        <v>Aug</v>
      </c>
      <c r="E542" t="str">
        <f t="shared" si="66"/>
        <v>Q3</v>
      </c>
      <c r="F542" t="s">
        <v>32</v>
      </c>
      <c r="G542" t="s">
        <v>33</v>
      </c>
      <c r="H542" t="s">
        <v>26</v>
      </c>
      <c r="I542" t="s">
        <v>27</v>
      </c>
      <c r="J542" t="s">
        <v>35</v>
      </c>
      <c r="K542">
        <v>50</v>
      </c>
      <c r="L542" s="3">
        <v>644.48</v>
      </c>
      <c r="M542" s="4">
        <v>0.12</v>
      </c>
      <c r="N542" s="3">
        <v>449.55</v>
      </c>
      <c r="O542" s="3">
        <f t="shared" si="67"/>
        <v>28357.119999999999</v>
      </c>
      <c r="P542" s="3">
        <f t="shared" si="68"/>
        <v>22477.5</v>
      </c>
      <c r="Q542" s="3">
        <v>1609.78</v>
      </c>
      <c r="R542" s="3">
        <f t="shared" si="69"/>
        <v>4269.8399999999992</v>
      </c>
      <c r="S542" s="5">
        <f t="shared" si="70"/>
        <v>0.15057382414011011</v>
      </c>
      <c r="T542" s="3">
        <v>29815.93</v>
      </c>
      <c r="U542" s="3">
        <f t="shared" si="71"/>
        <v>-1458.8100000000013</v>
      </c>
      <c r="V542" t="s">
        <v>61</v>
      </c>
      <c r="W542" t="s">
        <v>30</v>
      </c>
    </row>
    <row r="543" spans="1:23">
      <c r="A543" t="s">
        <v>602</v>
      </c>
      <c r="B543" s="2">
        <v>45820</v>
      </c>
      <c r="C543">
        <f t="shared" si="64"/>
        <v>2025</v>
      </c>
      <c r="D543" t="str">
        <f t="shared" si="65"/>
        <v>Jun</v>
      </c>
      <c r="E543" t="str">
        <f t="shared" si="66"/>
        <v>Q2</v>
      </c>
      <c r="F543" t="s">
        <v>32</v>
      </c>
      <c r="G543" t="s">
        <v>49</v>
      </c>
      <c r="H543" t="s">
        <v>26</v>
      </c>
      <c r="I543" t="s">
        <v>53</v>
      </c>
      <c r="J543" t="s">
        <v>130</v>
      </c>
      <c r="K543">
        <v>53</v>
      </c>
      <c r="L543" s="3">
        <v>1086.18</v>
      </c>
      <c r="M543" s="4">
        <v>0.08</v>
      </c>
      <c r="N543" s="3">
        <v>396.57</v>
      </c>
      <c r="O543" s="3">
        <f t="shared" si="67"/>
        <v>52962.1368</v>
      </c>
      <c r="P543" s="3">
        <f t="shared" si="68"/>
        <v>21018.21</v>
      </c>
      <c r="Q543" s="3">
        <v>2375</v>
      </c>
      <c r="R543" s="3">
        <f t="shared" si="69"/>
        <v>29568.926800000001</v>
      </c>
      <c r="S543" s="5">
        <f t="shared" si="70"/>
        <v>0.55830313100207096</v>
      </c>
      <c r="T543" s="3">
        <v>52007.38</v>
      </c>
      <c r="U543" s="3">
        <f t="shared" si="71"/>
        <v>954.75680000000284</v>
      </c>
      <c r="V543" t="s">
        <v>61</v>
      </c>
      <c r="W543" t="s">
        <v>46</v>
      </c>
    </row>
    <row r="544" spans="1:23">
      <c r="A544" t="s">
        <v>603</v>
      </c>
      <c r="B544" s="2">
        <v>45748</v>
      </c>
      <c r="C544">
        <f t="shared" si="64"/>
        <v>2025</v>
      </c>
      <c r="D544" t="str">
        <f t="shared" si="65"/>
        <v>Apr</v>
      </c>
      <c r="E544" t="str">
        <f t="shared" si="66"/>
        <v>Q2</v>
      </c>
      <c r="F544" t="s">
        <v>24</v>
      </c>
      <c r="G544" t="s">
        <v>66</v>
      </c>
      <c r="H544" t="s">
        <v>26</v>
      </c>
      <c r="I544" t="s">
        <v>63</v>
      </c>
      <c r="J544" t="s">
        <v>73</v>
      </c>
      <c r="K544">
        <v>45</v>
      </c>
      <c r="L544" s="3">
        <v>318</v>
      </c>
      <c r="M544" s="4">
        <v>0.08</v>
      </c>
      <c r="N544" s="3">
        <v>80.739999999999995</v>
      </c>
      <c r="O544" s="3">
        <f t="shared" si="67"/>
        <v>13165.2</v>
      </c>
      <c r="P544" s="3">
        <f t="shared" si="68"/>
        <v>3633.2999999999997</v>
      </c>
      <c r="Q544" s="3">
        <v>1694.64</v>
      </c>
      <c r="R544" s="3">
        <f t="shared" si="69"/>
        <v>7837.2600000000011</v>
      </c>
      <c r="S544" s="5">
        <f t="shared" si="70"/>
        <v>0.59530124874669588</v>
      </c>
      <c r="T544" s="3">
        <v>14527.12</v>
      </c>
      <c r="U544" s="3">
        <f t="shared" si="71"/>
        <v>-1361.92</v>
      </c>
      <c r="V544" t="s">
        <v>41</v>
      </c>
      <c r="W544" t="s">
        <v>80</v>
      </c>
    </row>
    <row r="545" spans="1:23">
      <c r="A545" t="s">
        <v>604</v>
      </c>
      <c r="B545" s="2">
        <v>45718</v>
      </c>
      <c r="C545">
        <f t="shared" si="64"/>
        <v>2025</v>
      </c>
      <c r="D545" t="str">
        <f t="shared" si="65"/>
        <v>Mar</v>
      </c>
      <c r="E545" t="str">
        <f t="shared" si="66"/>
        <v>Q1</v>
      </c>
      <c r="F545" t="s">
        <v>68</v>
      </c>
      <c r="G545" t="s">
        <v>25</v>
      </c>
      <c r="H545" t="s">
        <v>44</v>
      </c>
      <c r="I545" t="s">
        <v>63</v>
      </c>
      <c r="J545" t="s">
        <v>73</v>
      </c>
      <c r="K545">
        <v>25</v>
      </c>
      <c r="L545" s="3">
        <v>132.35</v>
      </c>
      <c r="M545" s="4">
        <v>0.08</v>
      </c>
      <c r="N545" s="3">
        <v>34.03</v>
      </c>
      <c r="O545" s="3">
        <f t="shared" si="67"/>
        <v>3044.05</v>
      </c>
      <c r="P545" s="3">
        <f t="shared" si="68"/>
        <v>850.75</v>
      </c>
      <c r="Q545" s="3">
        <v>1453.53</v>
      </c>
      <c r="R545" s="3">
        <f t="shared" si="69"/>
        <v>739.77000000000021</v>
      </c>
      <c r="S545" s="5">
        <f t="shared" si="70"/>
        <v>0.24302163236477725</v>
      </c>
      <c r="T545" s="3">
        <v>3011.49</v>
      </c>
      <c r="U545" s="3">
        <f t="shared" si="71"/>
        <v>32.5600000000004</v>
      </c>
      <c r="V545" t="s">
        <v>29</v>
      </c>
      <c r="W545" t="s">
        <v>80</v>
      </c>
    </row>
    <row r="546" spans="1:23">
      <c r="A546" t="s">
        <v>605</v>
      </c>
      <c r="B546" s="2">
        <v>46258</v>
      </c>
      <c r="C546">
        <f t="shared" si="64"/>
        <v>2026</v>
      </c>
      <c r="D546" t="str">
        <f t="shared" si="65"/>
        <v>Aug</v>
      </c>
      <c r="E546" t="str">
        <f t="shared" si="66"/>
        <v>Q3</v>
      </c>
      <c r="F546" t="s">
        <v>32</v>
      </c>
      <c r="G546" t="s">
        <v>43</v>
      </c>
      <c r="H546" t="s">
        <v>60</v>
      </c>
      <c r="I546" t="s">
        <v>39</v>
      </c>
      <c r="J546" t="s">
        <v>57</v>
      </c>
      <c r="K546">
        <v>26</v>
      </c>
      <c r="L546" s="3">
        <v>811.39</v>
      </c>
      <c r="M546" s="4">
        <v>0.03</v>
      </c>
      <c r="N546" s="3">
        <v>412.46</v>
      </c>
      <c r="O546" s="3">
        <f t="shared" si="67"/>
        <v>20463.255799999999</v>
      </c>
      <c r="P546" s="3">
        <f t="shared" si="68"/>
        <v>10723.96</v>
      </c>
      <c r="Q546" s="3">
        <v>1791.12</v>
      </c>
      <c r="R546" s="3">
        <f t="shared" si="69"/>
        <v>7948.1758</v>
      </c>
      <c r="S546" s="5">
        <f t="shared" si="70"/>
        <v>0.38841208249959913</v>
      </c>
      <c r="T546" s="3">
        <v>18760.57</v>
      </c>
      <c r="U546" s="3">
        <f t="shared" si="71"/>
        <v>1702.6857999999993</v>
      </c>
      <c r="V546" t="s">
        <v>36</v>
      </c>
      <c r="W546" t="s">
        <v>46</v>
      </c>
    </row>
    <row r="547" spans="1:23">
      <c r="A547" t="s">
        <v>606</v>
      </c>
      <c r="B547" s="2">
        <v>45675</v>
      </c>
      <c r="C547">
        <f t="shared" si="64"/>
        <v>2025</v>
      </c>
      <c r="D547" t="str">
        <f t="shared" si="65"/>
        <v>Jan</v>
      </c>
      <c r="E547" t="str">
        <f t="shared" si="66"/>
        <v>Q1</v>
      </c>
      <c r="F547" t="s">
        <v>38</v>
      </c>
      <c r="G547" t="s">
        <v>66</v>
      </c>
      <c r="H547" t="s">
        <v>44</v>
      </c>
      <c r="I547" t="s">
        <v>27</v>
      </c>
      <c r="J547" t="s">
        <v>28</v>
      </c>
      <c r="K547">
        <v>16</v>
      </c>
      <c r="L547" s="3">
        <v>276.76</v>
      </c>
      <c r="M547" s="4">
        <v>0</v>
      </c>
      <c r="N547" s="3">
        <v>172.32</v>
      </c>
      <c r="O547" s="3">
        <f t="shared" si="67"/>
        <v>4428.16</v>
      </c>
      <c r="P547" s="3">
        <f t="shared" si="68"/>
        <v>2757.12</v>
      </c>
      <c r="Q547" s="3">
        <v>1308.76</v>
      </c>
      <c r="R547" s="3">
        <f t="shared" si="69"/>
        <v>362.28</v>
      </c>
      <c r="S547" s="5">
        <f t="shared" si="70"/>
        <v>8.1812761959820776E-2</v>
      </c>
      <c r="T547" s="3">
        <v>4125.8900000000003</v>
      </c>
      <c r="U547" s="3">
        <f t="shared" si="71"/>
        <v>302.26999999999953</v>
      </c>
      <c r="V547" t="s">
        <v>41</v>
      </c>
      <c r="W547" t="s">
        <v>30</v>
      </c>
    </row>
    <row r="548" spans="1:23">
      <c r="A548" t="s">
        <v>607</v>
      </c>
      <c r="B548" s="2">
        <v>45852</v>
      </c>
      <c r="C548">
        <f t="shared" si="64"/>
        <v>2025</v>
      </c>
      <c r="D548" t="str">
        <f t="shared" si="65"/>
        <v>Jul</v>
      </c>
      <c r="E548" t="str">
        <f t="shared" si="66"/>
        <v>Q3</v>
      </c>
      <c r="F548" t="s">
        <v>38</v>
      </c>
      <c r="G548" t="s">
        <v>25</v>
      </c>
      <c r="H548" t="s">
        <v>26</v>
      </c>
      <c r="I548" t="s">
        <v>63</v>
      </c>
      <c r="J548" t="s">
        <v>73</v>
      </c>
      <c r="K548">
        <v>44</v>
      </c>
      <c r="L548" s="3">
        <v>243.26</v>
      </c>
      <c r="M548" s="4">
        <v>0.08</v>
      </c>
      <c r="N548" s="3">
        <v>61.12</v>
      </c>
      <c r="O548" s="3">
        <f t="shared" si="67"/>
        <v>9847.1647999999986</v>
      </c>
      <c r="P548" s="3">
        <f t="shared" si="68"/>
        <v>2689.2799999999997</v>
      </c>
      <c r="Q548" s="3">
        <v>1603.11</v>
      </c>
      <c r="R548" s="3">
        <f t="shared" si="69"/>
        <v>5554.7747999999992</v>
      </c>
      <c r="S548" s="5">
        <f t="shared" si="70"/>
        <v>0.56409889677077407</v>
      </c>
      <c r="T548" s="3">
        <v>10637.6</v>
      </c>
      <c r="U548" s="3">
        <f t="shared" si="71"/>
        <v>-790.43520000000171</v>
      </c>
      <c r="V548" t="s">
        <v>61</v>
      </c>
      <c r="W548" t="s">
        <v>80</v>
      </c>
    </row>
    <row r="549" spans="1:23">
      <c r="A549" t="s">
        <v>608</v>
      </c>
      <c r="B549" s="2">
        <v>45808</v>
      </c>
      <c r="C549">
        <f t="shared" si="64"/>
        <v>2025</v>
      </c>
      <c r="D549" t="str">
        <f t="shared" si="65"/>
        <v>May</v>
      </c>
      <c r="E549" t="str">
        <f t="shared" si="66"/>
        <v>Q2</v>
      </c>
      <c r="F549" t="s">
        <v>51</v>
      </c>
      <c r="G549" t="s">
        <v>72</v>
      </c>
      <c r="H549" t="s">
        <v>26</v>
      </c>
      <c r="I549" t="s">
        <v>27</v>
      </c>
      <c r="J549" t="s">
        <v>35</v>
      </c>
      <c r="K549">
        <v>47</v>
      </c>
      <c r="L549" s="3">
        <v>508.05</v>
      </c>
      <c r="M549" s="4">
        <v>0.1</v>
      </c>
      <c r="N549" s="3">
        <v>350.27</v>
      </c>
      <c r="O549" s="3">
        <f t="shared" si="67"/>
        <v>21490.515000000003</v>
      </c>
      <c r="P549" s="3">
        <f t="shared" si="68"/>
        <v>16462.689999999999</v>
      </c>
      <c r="Q549" s="3">
        <v>1102.3599999999999</v>
      </c>
      <c r="R549" s="3">
        <f t="shared" si="69"/>
        <v>3925.4650000000047</v>
      </c>
      <c r="S549" s="5">
        <f t="shared" si="70"/>
        <v>0.18266035039178932</v>
      </c>
      <c r="T549" s="3">
        <v>20951</v>
      </c>
      <c r="U549" s="3">
        <f t="shared" si="71"/>
        <v>539.51500000000306</v>
      </c>
      <c r="V549" t="s">
        <v>29</v>
      </c>
      <c r="W549" t="s">
        <v>77</v>
      </c>
    </row>
    <row r="550" spans="1:23">
      <c r="A550" t="s">
        <v>609</v>
      </c>
      <c r="B550" s="2">
        <v>46203</v>
      </c>
      <c r="C550">
        <f t="shared" si="64"/>
        <v>2026</v>
      </c>
      <c r="D550" t="str">
        <f t="shared" si="65"/>
        <v>Jun</v>
      </c>
      <c r="E550" t="str">
        <f t="shared" si="66"/>
        <v>Q2</v>
      </c>
      <c r="F550" t="s">
        <v>51</v>
      </c>
      <c r="G550" t="s">
        <v>52</v>
      </c>
      <c r="H550" t="s">
        <v>34</v>
      </c>
      <c r="I550" t="s">
        <v>39</v>
      </c>
      <c r="J550" t="s">
        <v>45</v>
      </c>
      <c r="K550">
        <v>10</v>
      </c>
      <c r="L550" s="3">
        <v>1295.05</v>
      </c>
      <c r="M550" s="4">
        <v>0.1</v>
      </c>
      <c r="N550" s="3">
        <v>597.27</v>
      </c>
      <c r="O550" s="3">
        <f t="shared" si="67"/>
        <v>11655.45</v>
      </c>
      <c r="P550" s="3">
        <f t="shared" si="68"/>
        <v>5972.7</v>
      </c>
      <c r="Q550" s="3">
        <v>1557.11</v>
      </c>
      <c r="R550" s="3">
        <f t="shared" si="69"/>
        <v>4125.6400000000012</v>
      </c>
      <c r="S550" s="5">
        <f t="shared" si="70"/>
        <v>0.35396659931619978</v>
      </c>
      <c r="T550" s="3">
        <v>10795.07</v>
      </c>
      <c r="U550" s="3">
        <f t="shared" si="71"/>
        <v>860.38000000000102</v>
      </c>
      <c r="V550" t="s">
        <v>29</v>
      </c>
      <c r="W550" t="s">
        <v>77</v>
      </c>
    </row>
    <row r="551" spans="1:23">
      <c r="A551" t="s">
        <v>610</v>
      </c>
      <c r="B551" s="2">
        <v>45826</v>
      </c>
      <c r="C551">
        <f t="shared" si="64"/>
        <v>2025</v>
      </c>
      <c r="D551" t="str">
        <f t="shared" si="65"/>
        <v>Jun</v>
      </c>
      <c r="E551" t="str">
        <f t="shared" si="66"/>
        <v>Q2</v>
      </c>
      <c r="F551" t="s">
        <v>68</v>
      </c>
      <c r="G551" t="s">
        <v>66</v>
      </c>
      <c r="H551" t="s">
        <v>44</v>
      </c>
      <c r="I551" t="s">
        <v>39</v>
      </c>
      <c r="J551" t="s">
        <v>45</v>
      </c>
      <c r="K551">
        <v>20</v>
      </c>
      <c r="L551" s="3">
        <v>1260.78</v>
      </c>
      <c r="M551" s="4">
        <v>0.03</v>
      </c>
      <c r="N551" s="3">
        <v>560.14</v>
      </c>
      <c r="O551" s="3">
        <f t="shared" si="67"/>
        <v>24459.131999999998</v>
      </c>
      <c r="P551" s="3">
        <f t="shared" si="68"/>
        <v>11202.8</v>
      </c>
      <c r="Q551" s="3">
        <v>2322.3200000000002</v>
      </c>
      <c r="R551" s="3">
        <f t="shared" si="69"/>
        <v>10934.011999999999</v>
      </c>
      <c r="S551" s="5">
        <f t="shared" si="70"/>
        <v>0.44703188976616176</v>
      </c>
      <c r="T551" s="3">
        <v>22963.919999999998</v>
      </c>
      <c r="U551" s="3">
        <f t="shared" si="71"/>
        <v>1495.2119999999995</v>
      </c>
      <c r="V551" t="s">
        <v>41</v>
      </c>
      <c r="W551" t="s">
        <v>30</v>
      </c>
    </row>
    <row r="552" spans="1:23">
      <c r="A552" t="s">
        <v>611</v>
      </c>
      <c r="B552" s="2">
        <v>45838</v>
      </c>
      <c r="C552">
        <f t="shared" si="64"/>
        <v>2025</v>
      </c>
      <c r="D552" t="str">
        <f t="shared" si="65"/>
        <v>Jun</v>
      </c>
      <c r="E552" t="str">
        <f t="shared" si="66"/>
        <v>Q2</v>
      </c>
      <c r="F552" t="s">
        <v>32</v>
      </c>
      <c r="G552" t="s">
        <v>43</v>
      </c>
      <c r="H552" t="s">
        <v>44</v>
      </c>
      <c r="I552" t="s">
        <v>39</v>
      </c>
      <c r="J552" t="s">
        <v>40</v>
      </c>
      <c r="K552">
        <v>3</v>
      </c>
      <c r="L552" s="3">
        <v>1103.3800000000001</v>
      </c>
      <c r="M552" s="4">
        <v>0.05</v>
      </c>
      <c r="N552" s="3">
        <v>456.79</v>
      </c>
      <c r="O552" s="3">
        <f t="shared" si="67"/>
        <v>3144.6330000000003</v>
      </c>
      <c r="P552" s="3">
        <f t="shared" si="68"/>
        <v>1370.3700000000001</v>
      </c>
      <c r="Q552" s="3">
        <v>1148.52</v>
      </c>
      <c r="R552" s="3">
        <f t="shared" si="69"/>
        <v>625.74300000000017</v>
      </c>
      <c r="S552" s="5">
        <f t="shared" si="70"/>
        <v>0.19898760841090204</v>
      </c>
      <c r="T552" s="3">
        <v>3165.69</v>
      </c>
      <c r="U552" s="3">
        <f t="shared" si="71"/>
        <v>-21.056999999999789</v>
      </c>
      <c r="V552" t="s">
        <v>41</v>
      </c>
      <c r="W552" t="s">
        <v>30</v>
      </c>
    </row>
    <row r="553" spans="1:23">
      <c r="A553" t="s">
        <v>612</v>
      </c>
      <c r="B553" s="2">
        <v>45409</v>
      </c>
      <c r="C553">
        <f t="shared" si="64"/>
        <v>2024</v>
      </c>
      <c r="D553" t="str">
        <f t="shared" si="65"/>
        <v>Apr</v>
      </c>
      <c r="E553" t="str">
        <f t="shared" si="66"/>
        <v>Q2</v>
      </c>
      <c r="F553" t="s">
        <v>24</v>
      </c>
      <c r="G553" t="s">
        <v>25</v>
      </c>
      <c r="H553" t="s">
        <v>34</v>
      </c>
      <c r="I553" t="s">
        <v>27</v>
      </c>
      <c r="J553" t="s">
        <v>35</v>
      </c>
      <c r="K553">
        <v>5</v>
      </c>
      <c r="L553" s="3">
        <v>949.4</v>
      </c>
      <c r="M553" s="4">
        <v>0.05</v>
      </c>
      <c r="N553" s="3">
        <v>638.41</v>
      </c>
      <c r="O553" s="3">
        <f t="shared" si="67"/>
        <v>4509.6499999999996</v>
      </c>
      <c r="P553" s="3">
        <f t="shared" si="68"/>
        <v>3192.0499999999997</v>
      </c>
      <c r="Q553" s="3">
        <v>571.62</v>
      </c>
      <c r="R553" s="3">
        <f t="shared" si="69"/>
        <v>745.9799999999999</v>
      </c>
      <c r="S553" s="5">
        <f t="shared" si="70"/>
        <v>0.1654186023305578</v>
      </c>
      <c r="T553" s="3">
        <v>4633.55</v>
      </c>
      <c r="U553" s="3">
        <f t="shared" si="71"/>
        <v>-123.90000000000055</v>
      </c>
      <c r="V553" t="s">
        <v>36</v>
      </c>
      <c r="W553" t="s">
        <v>30</v>
      </c>
    </row>
    <row r="554" spans="1:23">
      <c r="A554" t="s">
        <v>613</v>
      </c>
      <c r="B554" s="2">
        <v>46022</v>
      </c>
      <c r="C554">
        <f t="shared" si="64"/>
        <v>2025</v>
      </c>
      <c r="D554" t="str">
        <f t="shared" si="65"/>
        <v>Dec</v>
      </c>
      <c r="E554" t="str">
        <f t="shared" si="66"/>
        <v>Q4</v>
      </c>
      <c r="F554" t="s">
        <v>24</v>
      </c>
      <c r="G554" t="s">
        <v>66</v>
      </c>
      <c r="H554" t="s">
        <v>44</v>
      </c>
      <c r="I554" t="s">
        <v>53</v>
      </c>
      <c r="J554" t="s">
        <v>54</v>
      </c>
      <c r="K554">
        <v>13</v>
      </c>
      <c r="L554" s="3">
        <v>2149.4899999999998</v>
      </c>
      <c r="M554" s="4">
        <v>0.05</v>
      </c>
      <c r="N554" s="3">
        <v>742.39</v>
      </c>
      <c r="O554" s="3">
        <f t="shared" si="67"/>
        <v>26546.201499999996</v>
      </c>
      <c r="P554" s="3">
        <f t="shared" si="68"/>
        <v>9651.07</v>
      </c>
      <c r="Q554" s="3">
        <v>3327.78</v>
      </c>
      <c r="R554" s="3">
        <f t="shared" si="69"/>
        <v>13567.351499999995</v>
      </c>
      <c r="S554" s="5">
        <f t="shared" si="70"/>
        <v>0.51108447662464995</v>
      </c>
      <c r="T554" s="3">
        <v>23691.18</v>
      </c>
      <c r="U554" s="3">
        <f t="shared" si="71"/>
        <v>2855.0214999999953</v>
      </c>
      <c r="V554" t="s">
        <v>61</v>
      </c>
      <c r="W554" t="s">
        <v>80</v>
      </c>
    </row>
    <row r="555" spans="1:23">
      <c r="A555" t="s">
        <v>614</v>
      </c>
      <c r="B555" s="2">
        <v>45892</v>
      </c>
      <c r="C555">
        <f t="shared" si="64"/>
        <v>2025</v>
      </c>
      <c r="D555" t="str">
        <f t="shared" si="65"/>
        <v>Aug</v>
      </c>
      <c r="E555" t="str">
        <f t="shared" si="66"/>
        <v>Q3</v>
      </c>
      <c r="F555" t="s">
        <v>68</v>
      </c>
      <c r="G555" t="s">
        <v>66</v>
      </c>
      <c r="H555" t="s">
        <v>44</v>
      </c>
      <c r="I555" t="s">
        <v>63</v>
      </c>
      <c r="J555" t="s">
        <v>64</v>
      </c>
      <c r="K555">
        <v>13</v>
      </c>
      <c r="L555" s="3">
        <v>371.18</v>
      </c>
      <c r="M555" s="4">
        <v>0.08</v>
      </c>
      <c r="N555" s="3">
        <v>105.34</v>
      </c>
      <c r="O555" s="3">
        <f t="shared" si="67"/>
        <v>4439.3128000000006</v>
      </c>
      <c r="P555" s="3">
        <f t="shared" si="68"/>
        <v>1369.42</v>
      </c>
      <c r="Q555" s="3">
        <v>1237.76</v>
      </c>
      <c r="R555" s="3">
        <f t="shared" si="69"/>
        <v>1832.1328000000005</v>
      </c>
      <c r="S555" s="5">
        <f t="shared" si="70"/>
        <v>0.41270639906248557</v>
      </c>
      <c r="T555" s="3">
        <v>4340.75</v>
      </c>
      <c r="U555" s="3">
        <f t="shared" si="71"/>
        <v>98.562800000000607</v>
      </c>
      <c r="V555" t="s">
        <v>61</v>
      </c>
      <c r="W555" t="s">
        <v>77</v>
      </c>
    </row>
    <row r="556" spans="1:23">
      <c r="A556" t="s">
        <v>615</v>
      </c>
      <c r="B556" s="2">
        <v>45311</v>
      </c>
      <c r="C556">
        <f t="shared" si="64"/>
        <v>2024</v>
      </c>
      <c r="D556" t="str">
        <f t="shared" si="65"/>
        <v>Jan</v>
      </c>
      <c r="E556" t="str">
        <f t="shared" si="66"/>
        <v>Q1</v>
      </c>
      <c r="F556" t="s">
        <v>38</v>
      </c>
      <c r="G556" t="s">
        <v>25</v>
      </c>
      <c r="H556" t="s">
        <v>34</v>
      </c>
      <c r="I556" t="s">
        <v>27</v>
      </c>
      <c r="J556" t="s">
        <v>35</v>
      </c>
      <c r="K556">
        <v>15</v>
      </c>
      <c r="L556" s="3">
        <v>819.36</v>
      </c>
      <c r="M556" s="4">
        <v>0</v>
      </c>
      <c r="N556" s="3">
        <v>566.24</v>
      </c>
      <c r="O556" s="3">
        <f t="shared" si="67"/>
        <v>12290.4</v>
      </c>
      <c r="P556" s="3">
        <f t="shared" si="68"/>
        <v>8493.6</v>
      </c>
      <c r="Q556" s="3">
        <v>593.59</v>
      </c>
      <c r="R556" s="3">
        <f t="shared" si="69"/>
        <v>3203.2099999999991</v>
      </c>
      <c r="S556" s="5">
        <f t="shared" si="70"/>
        <v>0.26062699342576312</v>
      </c>
      <c r="T556" s="3">
        <v>13670.6</v>
      </c>
      <c r="U556" s="3">
        <f t="shared" si="71"/>
        <v>-1380.2000000000007</v>
      </c>
      <c r="V556" t="s">
        <v>36</v>
      </c>
      <c r="W556" t="s">
        <v>46</v>
      </c>
    </row>
    <row r="557" spans="1:23">
      <c r="A557" t="s">
        <v>616</v>
      </c>
      <c r="B557" s="2">
        <v>45464</v>
      </c>
      <c r="C557">
        <f t="shared" si="64"/>
        <v>2024</v>
      </c>
      <c r="D557" t="str">
        <f t="shared" si="65"/>
        <v>Jun</v>
      </c>
      <c r="E557" t="str">
        <f t="shared" si="66"/>
        <v>Q2</v>
      </c>
      <c r="F557" t="s">
        <v>68</v>
      </c>
      <c r="G557" t="s">
        <v>66</v>
      </c>
      <c r="H557" t="s">
        <v>60</v>
      </c>
      <c r="I557" t="s">
        <v>63</v>
      </c>
      <c r="J557" t="s">
        <v>64</v>
      </c>
      <c r="K557">
        <v>71</v>
      </c>
      <c r="L557" s="3">
        <v>250.45</v>
      </c>
      <c r="M557" s="4">
        <v>0.2</v>
      </c>
      <c r="N557" s="3">
        <v>71.14</v>
      </c>
      <c r="O557" s="3">
        <f t="shared" si="67"/>
        <v>14225.560000000001</v>
      </c>
      <c r="P557" s="3">
        <f t="shared" si="68"/>
        <v>5050.9399999999996</v>
      </c>
      <c r="Q557" s="3">
        <v>2153.69</v>
      </c>
      <c r="R557" s="3">
        <f t="shared" si="69"/>
        <v>7020.9300000000021</v>
      </c>
      <c r="S557" s="5">
        <f t="shared" si="70"/>
        <v>0.49354331217892311</v>
      </c>
      <c r="T557" s="3">
        <v>13089.96</v>
      </c>
      <c r="U557" s="3">
        <f t="shared" si="71"/>
        <v>1135.6000000000022</v>
      </c>
      <c r="V557" t="s">
        <v>29</v>
      </c>
      <c r="W557" t="s">
        <v>77</v>
      </c>
    </row>
    <row r="558" spans="1:23">
      <c r="A558" t="s">
        <v>617</v>
      </c>
      <c r="B558" s="2">
        <v>45785</v>
      </c>
      <c r="C558">
        <f t="shared" si="64"/>
        <v>2025</v>
      </c>
      <c r="D558" t="str">
        <f t="shared" si="65"/>
        <v>May</v>
      </c>
      <c r="E558" t="str">
        <f t="shared" si="66"/>
        <v>Q2</v>
      </c>
      <c r="F558" t="s">
        <v>38</v>
      </c>
      <c r="G558" t="s">
        <v>66</v>
      </c>
      <c r="H558" t="s">
        <v>26</v>
      </c>
      <c r="I558" t="s">
        <v>63</v>
      </c>
      <c r="J558" t="s">
        <v>73</v>
      </c>
      <c r="K558">
        <v>21</v>
      </c>
      <c r="L558" s="3">
        <v>310.61</v>
      </c>
      <c r="M558" s="4">
        <v>0.1</v>
      </c>
      <c r="N558" s="3">
        <v>79.69</v>
      </c>
      <c r="O558" s="3">
        <f t="shared" si="67"/>
        <v>5870.5290000000005</v>
      </c>
      <c r="P558" s="3">
        <f t="shared" si="68"/>
        <v>1673.49</v>
      </c>
      <c r="Q558" s="3">
        <v>1119.32</v>
      </c>
      <c r="R558" s="3">
        <f t="shared" si="69"/>
        <v>3077.719000000001</v>
      </c>
      <c r="S558" s="5">
        <f t="shared" si="70"/>
        <v>0.52426604144192124</v>
      </c>
      <c r="T558" s="3">
        <v>6207.52</v>
      </c>
      <c r="U558" s="3">
        <f t="shared" si="71"/>
        <v>-336.99099999999999</v>
      </c>
      <c r="V558" t="s">
        <v>29</v>
      </c>
      <c r="W558" t="s">
        <v>46</v>
      </c>
    </row>
    <row r="559" spans="1:23">
      <c r="A559" t="s">
        <v>618</v>
      </c>
      <c r="B559" s="2">
        <v>45696</v>
      </c>
      <c r="C559">
        <f t="shared" si="64"/>
        <v>2025</v>
      </c>
      <c r="D559" t="str">
        <f t="shared" si="65"/>
        <v>Feb</v>
      </c>
      <c r="E559" t="str">
        <f t="shared" si="66"/>
        <v>Q1</v>
      </c>
      <c r="F559" t="s">
        <v>24</v>
      </c>
      <c r="G559" t="s">
        <v>25</v>
      </c>
      <c r="H559" t="s">
        <v>26</v>
      </c>
      <c r="I559" t="s">
        <v>53</v>
      </c>
      <c r="J559" t="s">
        <v>130</v>
      </c>
      <c r="K559">
        <v>40</v>
      </c>
      <c r="L559" s="3">
        <v>1300.6199999999999</v>
      </c>
      <c r="M559" s="4">
        <v>0.2</v>
      </c>
      <c r="N559" s="3">
        <v>469.46</v>
      </c>
      <c r="O559" s="3">
        <f t="shared" si="67"/>
        <v>41619.839999999997</v>
      </c>
      <c r="P559" s="3">
        <f t="shared" si="68"/>
        <v>18778.399999999998</v>
      </c>
      <c r="Q559" s="3">
        <v>4095.01</v>
      </c>
      <c r="R559" s="3">
        <f t="shared" si="69"/>
        <v>18746.43</v>
      </c>
      <c r="S559" s="5">
        <f t="shared" si="70"/>
        <v>0.45042052059786875</v>
      </c>
      <c r="T559" s="3">
        <v>40047.96</v>
      </c>
      <c r="U559" s="3">
        <f t="shared" si="71"/>
        <v>1571.8799999999974</v>
      </c>
      <c r="V559" t="s">
        <v>36</v>
      </c>
      <c r="W559" t="s">
        <v>77</v>
      </c>
    </row>
    <row r="560" spans="1:23">
      <c r="A560" t="s">
        <v>619</v>
      </c>
      <c r="B560" s="2">
        <v>46016</v>
      </c>
      <c r="C560">
        <f t="shared" si="64"/>
        <v>2025</v>
      </c>
      <c r="D560" t="str">
        <f t="shared" si="65"/>
        <v>Dec</v>
      </c>
      <c r="E560" t="str">
        <f t="shared" si="66"/>
        <v>Q4</v>
      </c>
      <c r="F560" t="s">
        <v>51</v>
      </c>
      <c r="G560" t="s">
        <v>72</v>
      </c>
      <c r="H560" t="s">
        <v>34</v>
      </c>
      <c r="I560" t="s">
        <v>53</v>
      </c>
      <c r="J560" t="s">
        <v>130</v>
      </c>
      <c r="K560">
        <v>11</v>
      </c>
      <c r="L560" s="3">
        <v>1300.19</v>
      </c>
      <c r="M560" s="4">
        <v>0</v>
      </c>
      <c r="N560" s="3">
        <v>490.82</v>
      </c>
      <c r="O560" s="3">
        <f t="shared" si="67"/>
        <v>14302.09</v>
      </c>
      <c r="P560" s="3">
        <f t="shared" si="68"/>
        <v>5399.0199999999995</v>
      </c>
      <c r="Q560" s="3">
        <v>2217.2399999999998</v>
      </c>
      <c r="R560" s="3">
        <f t="shared" si="69"/>
        <v>6685.83</v>
      </c>
      <c r="S560" s="5">
        <f t="shared" si="70"/>
        <v>0.46747223657521381</v>
      </c>
      <c r="T560" s="3">
        <v>12592.87</v>
      </c>
      <c r="U560" s="3">
        <f t="shared" si="71"/>
        <v>1709.2199999999993</v>
      </c>
      <c r="V560" t="s">
        <v>41</v>
      </c>
      <c r="W560" t="s">
        <v>30</v>
      </c>
    </row>
    <row r="561" spans="1:23">
      <c r="A561" t="s">
        <v>620</v>
      </c>
      <c r="B561" s="2">
        <v>45301</v>
      </c>
      <c r="C561">
        <f t="shared" si="64"/>
        <v>2024</v>
      </c>
      <c r="D561" t="str">
        <f t="shared" si="65"/>
        <v>Jan</v>
      </c>
      <c r="E561" t="str">
        <f t="shared" si="66"/>
        <v>Q1</v>
      </c>
      <c r="F561" t="s">
        <v>68</v>
      </c>
      <c r="G561" t="s">
        <v>66</v>
      </c>
      <c r="H561" t="s">
        <v>44</v>
      </c>
      <c r="I561" t="s">
        <v>63</v>
      </c>
      <c r="J561" t="s">
        <v>73</v>
      </c>
      <c r="K561">
        <v>28</v>
      </c>
      <c r="L561" s="3">
        <v>234.53</v>
      </c>
      <c r="M561" s="4">
        <v>0.15</v>
      </c>
      <c r="N561" s="3">
        <v>59.7</v>
      </c>
      <c r="O561" s="3">
        <f t="shared" si="67"/>
        <v>5581.8140000000003</v>
      </c>
      <c r="P561" s="3">
        <f t="shared" si="68"/>
        <v>1671.6000000000001</v>
      </c>
      <c r="Q561" s="3">
        <v>1293.6500000000001</v>
      </c>
      <c r="R561" s="3">
        <f t="shared" si="69"/>
        <v>2616.5639999999999</v>
      </c>
      <c r="S561" s="5">
        <f t="shared" si="70"/>
        <v>0.46876588865196867</v>
      </c>
      <c r="T561" s="3">
        <v>6107.72</v>
      </c>
      <c r="U561" s="3">
        <f t="shared" si="71"/>
        <v>-525.90599999999995</v>
      </c>
      <c r="V561" t="s">
        <v>41</v>
      </c>
      <c r="W561" t="s">
        <v>80</v>
      </c>
    </row>
    <row r="562" spans="1:23">
      <c r="A562" t="s">
        <v>621</v>
      </c>
      <c r="B562" s="2">
        <v>45653</v>
      </c>
      <c r="C562">
        <f t="shared" si="64"/>
        <v>2024</v>
      </c>
      <c r="D562" t="str">
        <f t="shared" si="65"/>
        <v>Dec</v>
      </c>
      <c r="E562" t="str">
        <f t="shared" si="66"/>
        <v>Q4</v>
      </c>
      <c r="F562" t="s">
        <v>51</v>
      </c>
      <c r="G562" t="s">
        <v>52</v>
      </c>
      <c r="H562" t="s">
        <v>34</v>
      </c>
      <c r="I562" t="s">
        <v>27</v>
      </c>
      <c r="J562" t="s">
        <v>28</v>
      </c>
      <c r="K562">
        <v>12</v>
      </c>
      <c r="L562" s="3">
        <v>144.94999999999999</v>
      </c>
      <c r="M562" s="4">
        <v>0.15</v>
      </c>
      <c r="N562" s="3">
        <v>83.51</v>
      </c>
      <c r="O562" s="3">
        <f t="shared" si="67"/>
        <v>1478.4899999999998</v>
      </c>
      <c r="P562" s="3">
        <f t="shared" si="68"/>
        <v>1002.1200000000001</v>
      </c>
      <c r="Q562" s="3">
        <v>605.17999999999995</v>
      </c>
      <c r="R562" s="3">
        <f t="shared" si="69"/>
        <v>-128.81000000000029</v>
      </c>
      <c r="S562" s="5">
        <f t="shared" si="70"/>
        <v>-8.71226724563577E-2</v>
      </c>
      <c r="T562" s="3">
        <v>1308.0899999999999</v>
      </c>
      <c r="U562" s="3">
        <f t="shared" si="71"/>
        <v>170.39999999999986</v>
      </c>
      <c r="V562" t="s">
        <v>36</v>
      </c>
      <c r="W562" t="s">
        <v>80</v>
      </c>
    </row>
    <row r="563" spans="1:23">
      <c r="A563" t="s">
        <v>622</v>
      </c>
      <c r="B563" s="2">
        <v>46018</v>
      </c>
      <c r="C563">
        <f t="shared" si="64"/>
        <v>2025</v>
      </c>
      <c r="D563" t="str">
        <f t="shared" si="65"/>
        <v>Dec</v>
      </c>
      <c r="E563" t="str">
        <f t="shared" si="66"/>
        <v>Q4</v>
      </c>
      <c r="F563" t="s">
        <v>38</v>
      </c>
      <c r="G563" t="s">
        <v>25</v>
      </c>
      <c r="H563" t="s">
        <v>34</v>
      </c>
      <c r="I563" t="s">
        <v>53</v>
      </c>
      <c r="J563" t="s">
        <v>54</v>
      </c>
      <c r="K563">
        <v>16</v>
      </c>
      <c r="L563" s="3">
        <v>1738.79</v>
      </c>
      <c r="M563" s="4">
        <v>0.2</v>
      </c>
      <c r="N563" s="3">
        <v>538.62</v>
      </c>
      <c r="O563" s="3">
        <f t="shared" si="67"/>
        <v>22256.512000000002</v>
      </c>
      <c r="P563" s="3">
        <f t="shared" si="68"/>
        <v>8617.92</v>
      </c>
      <c r="Q563" s="3">
        <v>1968.4</v>
      </c>
      <c r="R563" s="3">
        <f t="shared" si="69"/>
        <v>11670.192000000003</v>
      </c>
      <c r="S563" s="5">
        <f t="shared" si="70"/>
        <v>0.52434954767395725</v>
      </c>
      <c r="T563" s="3">
        <v>23346.45</v>
      </c>
      <c r="U563" s="3">
        <f t="shared" si="71"/>
        <v>-1089.9379999999983</v>
      </c>
      <c r="V563" t="s">
        <v>61</v>
      </c>
      <c r="W563" t="s">
        <v>30</v>
      </c>
    </row>
    <row r="564" spans="1:23">
      <c r="A564" t="s">
        <v>623</v>
      </c>
      <c r="B564" s="2">
        <v>46132</v>
      </c>
      <c r="C564">
        <f t="shared" si="64"/>
        <v>2026</v>
      </c>
      <c r="D564" t="str">
        <f t="shared" si="65"/>
        <v>Apr</v>
      </c>
      <c r="E564" t="str">
        <f t="shared" si="66"/>
        <v>Q2</v>
      </c>
      <c r="F564" t="s">
        <v>51</v>
      </c>
      <c r="G564" t="s">
        <v>88</v>
      </c>
      <c r="H564" t="s">
        <v>26</v>
      </c>
      <c r="I564" t="s">
        <v>63</v>
      </c>
      <c r="J564" t="s">
        <v>64</v>
      </c>
      <c r="K564">
        <v>50</v>
      </c>
      <c r="L564" s="3">
        <v>498.3</v>
      </c>
      <c r="M564" s="4">
        <v>0.12</v>
      </c>
      <c r="N564" s="3">
        <v>149.53</v>
      </c>
      <c r="O564" s="3">
        <f t="shared" si="67"/>
        <v>21925.200000000001</v>
      </c>
      <c r="P564" s="3">
        <f t="shared" si="68"/>
        <v>7476.5</v>
      </c>
      <c r="Q564" s="3">
        <v>1932.13</v>
      </c>
      <c r="R564" s="3">
        <f t="shared" si="69"/>
        <v>12516.57</v>
      </c>
      <c r="S564" s="5">
        <f t="shared" si="70"/>
        <v>0.57087597832630943</v>
      </c>
      <c r="T564" s="3">
        <v>20217.82</v>
      </c>
      <c r="U564" s="3">
        <f t="shared" si="71"/>
        <v>1707.380000000001</v>
      </c>
      <c r="V564" t="s">
        <v>61</v>
      </c>
      <c r="W564" t="s">
        <v>80</v>
      </c>
    </row>
    <row r="565" spans="1:23">
      <c r="A565" t="s">
        <v>624</v>
      </c>
      <c r="B565" s="2">
        <v>45422</v>
      </c>
      <c r="C565">
        <f t="shared" si="64"/>
        <v>2024</v>
      </c>
      <c r="D565" t="str">
        <f t="shared" si="65"/>
        <v>May</v>
      </c>
      <c r="E565" t="str">
        <f t="shared" si="66"/>
        <v>Q2</v>
      </c>
      <c r="F565" t="s">
        <v>38</v>
      </c>
      <c r="G565" t="s">
        <v>25</v>
      </c>
      <c r="H565" t="s">
        <v>60</v>
      </c>
      <c r="I565" t="s">
        <v>53</v>
      </c>
      <c r="J565" t="s">
        <v>54</v>
      </c>
      <c r="K565">
        <v>14</v>
      </c>
      <c r="L565" s="3">
        <v>3149.63</v>
      </c>
      <c r="M565" s="4">
        <v>0.2</v>
      </c>
      <c r="N565" s="3">
        <v>1031.22</v>
      </c>
      <c r="O565" s="3">
        <f t="shared" si="67"/>
        <v>35275.856</v>
      </c>
      <c r="P565" s="3">
        <f t="shared" si="68"/>
        <v>14437.08</v>
      </c>
      <c r="Q565" s="3">
        <v>3931.17</v>
      </c>
      <c r="R565" s="3">
        <f t="shared" si="69"/>
        <v>16907.606</v>
      </c>
      <c r="S565" s="5">
        <f t="shared" si="70"/>
        <v>0.4792968312377735</v>
      </c>
      <c r="T565" s="3">
        <v>33184.04</v>
      </c>
      <c r="U565" s="3">
        <f t="shared" si="71"/>
        <v>2091.8159999999989</v>
      </c>
      <c r="V565" t="s">
        <v>41</v>
      </c>
      <c r="W565" t="s">
        <v>30</v>
      </c>
    </row>
    <row r="566" spans="1:23">
      <c r="A566" t="s">
        <v>625</v>
      </c>
      <c r="B566" s="2">
        <v>45729</v>
      </c>
      <c r="C566">
        <f t="shared" si="64"/>
        <v>2025</v>
      </c>
      <c r="D566" t="str">
        <f t="shared" si="65"/>
        <v>Mar</v>
      </c>
      <c r="E566" t="str">
        <f t="shared" si="66"/>
        <v>Q1</v>
      </c>
      <c r="F566" t="s">
        <v>24</v>
      </c>
      <c r="G566" t="s">
        <v>66</v>
      </c>
      <c r="H566" t="s">
        <v>44</v>
      </c>
      <c r="I566" t="s">
        <v>63</v>
      </c>
      <c r="J566" t="s">
        <v>73</v>
      </c>
      <c r="K566">
        <v>19</v>
      </c>
      <c r="L566" s="3">
        <v>130.43</v>
      </c>
      <c r="M566" s="4">
        <v>0.08</v>
      </c>
      <c r="N566" s="3">
        <v>32.869999999999997</v>
      </c>
      <c r="O566" s="3">
        <f t="shared" si="67"/>
        <v>2279.9164000000001</v>
      </c>
      <c r="P566" s="3">
        <f t="shared" si="68"/>
        <v>624.53</v>
      </c>
      <c r="Q566" s="3">
        <v>1519.76</v>
      </c>
      <c r="R566" s="3">
        <f t="shared" si="69"/>
        <v>135.6264000000001</v>
      </c>
      <c r="S566" s="5">
        <f t="shared" si="70"/>
        <v>5.9487444364188131E-2</v>
      </c>
      <c r="T566" s="3">
        <v>2489.9299999999998</v>
      </c>
      <c r="U566" s="3">
        <f t="shared" si="71"/>
        <v>-210.01359999999977</v>
      </c>
      <c r="V566" t="s">
        <v>61</v>
      </c>
      <c r="W566" t="s">
        <v>30</v>
      </c>
    </row>
    <row r="567" spans="1:23">
      <c r="A567" t="s">
        <v>626</v>
      </c>
      <c r="B567" s="2">
        <v>46232</v>
      </c>
      <c r="C567">
        <f t="shared" si="64"/>
        <v>2026</v>
      </c>
      <c r="D567" t="str">
        <f t="shared" si="65"/>
        <v>Jul</v>
      </c>
      <c r="E567" t="str">
        <f t="shared" si="66"/>
        <v>Q3</v>
      </c>
      <c r="F567" t="s">
        <v>51</v>
      </c>
      <c r="G567" t="s">
        <v>52</v>
      </c>
      <c r="H567" t="s">
        <v>44</v>
      </c>
      <c r="I567" t="s">
        <v>39</v>
      </c>
      <c r="J567" t="s">
        <v>40</v>
      </c>
      <c r="K567">
        <v>5</v>
      </c>
      <c r="L567" s="3">
        <v>636.23</v>
      </c>
      <c r="M567" s="4">
        <v>0.15</v>
      </c>
      <c r="N567" s="3">
        <v>290.94</v>
      </c>
      <c r="O567" s="3">
        <f t="shared" si="67"/>
        <v>2703.9775</v>
      </c>
      <c r="P567" s="3">
        <f t="shared" si="68"/>
        <v>1454.7</v>
      </c>
      <c r="Q567" s="3">
        <v>2635.52</v>
      </c>
      <c r="R567" s="3">
        <f t="shared" si="69"/>
        <v>-1386.2425000000001</v>
      </c>
      <c r="S567" s="5">
        <f t="shared" si="70"/>
        <v>-0.51266791236243647</v>
      </c>
      <c r="T567" s="3">
        <v>2525.92</v>
      </c>
      <c r="U567" s="3">
        <f t="shared" si="71"/>
        <v>178.05749999999989</v>
      </c>
      <c r="V567" t="s">
        <v>41</v>
      </c>
      <c r="W567" t="s">
        <v>77</v>
      </c>
    </row>
    <row r="568" spans="1:23">
      <c r="A568" t="s">
        <v>627</v>
      </c>
      <c r="B568" s="2">
        <v>46231</v>
      </c>
      <c r="C568">
        <f t="shared" si="64"/>
        <v>2026</v>
      </c>
      <c r="D568" t="str">
        <f t="shared" si="65"/>
        <v>Jul</v>
      </c>
      <c r="E568" t="str">
        <f t="shared" si="66"/>
        <v>Q3</v>
      </c>
      <c r="F568" t="s">
        <v>68</v>
      </c>
      <c r="G568" t="s">
        <v>25</v>
      </c>
      <c r="H568" t="s">
        <v>34</v>
      </c>
      <c r="I568" t="s">
        <v>53</v>
      </c>
      <c r="J568" t="s">
        <v>54</v>
      </c>
      <c r="K568">
        <v>4</v>
      </c>
      <c r="L568" s="3">
        <v>2639.79</v>
      </c>
      <c r="M568" s="4">
        <v>0</v>
      </c>
      <c r="N568" s="3">
        <v>879.73</v>
      </c>
      <c r="O568" s="3">
        <f t="shared" si="67"/>
        <v>10559.16</v>
      </c>
      <c r="P568" s="3">
        <f t="shared" si="68"/>
        <v>3518.92</v>
      </c>
      <c r="Q568" s="3">
        <v>1208.92</v>
      </c>
      <c r="R568" s="3">
        <f t="shared" si="69"/>
        <v>5831.32</v>
      </c>
      <c r="S568" s="5">
        <f t="shared" si="70"/>
        <v>0.55225226249057691</v>
      </c>
      <c r="T568" s="3">
        <v>11312.38</v>
      </c>
      <c r="U568" s="3">
        <f t="shared" si="71"/>
        <v>-753.21999999999935</v>
      </c>
      <c r="V568" t="s">
        <v>36</v>
      </c>
      <c r="W568" t="s">
        <v>77</v>
      </c>
    </row>
    <row r="569" spans="1:23">
      <c r="A569" t="s">
        <v>628</v>
      </c>
      <c r="B569" s="2">
        <v>45545</v>
      </c>
      <c r="C569">
        <f t="shared" si="64"/>
        <v>2024</v>
      </c>
      <c r="D569" t="str">
        <f t="shared" si="65"/>
        <v>Sep</v>
      </c>
      <c r="E569" t="str">
        <f t="shared" si="66"/>
        <v>Q3</v>
      </c>
      <c r="F569" t="s">
        <v>24</v>
      </c>
      <c r="G569" t="s">
        <v>66</v>
      </c>
      <c r="H569" t="s">
        <v>34</v>
      </c>
      <c r="I569" t="s">
        <v>53</v>
      </c>
      <c r="J569" t="s">
        <v>54</v>
      </c>
      <c r="K569">
        <v>17</v>
      </c>
      <c r="L569" s="3">
        <v>3089.76</v>
      </c>
      <c r="M569" s="4">
        <v>0.12</v>
      </c>
      <c r="N569" s="3">
        <v>1041.3499999999999</v>
      </c>
      <c r="O569" s="3">
        <f t="shared" si="67"/>
        <v>46222.809600000008</v>
      </c>
      <c r="P569" s="3">
        <f t="shared" si="68"/>
        <v>17702.949999999997</v>
      </c>
      <c r="Q569" s="3">
        <v>2426.71</v>
      </c>
      <c r="R569" s="3">
        <f t="shared" si="69"/>
        <v>26093.149600000012</v>
      </c>
      <c r="S569" s="5">
        <f t="shared" si="70"/>
        <v>0.56450808217421744</v>
      </c>
      <c r="T569" s="3">
        <v>47549.22</v>
      </c>
      <c r="U569" s="3">
        <f t="shared" si="71"/>
        <v>-1326.4103999999934</v>
      </c>
      <c r="V569" t="s">
        <v>29</v>
      </c>
      <c r="W569" t="s">
        <v>80</v>
      </c>
    </row>
    <row r="570" spans="1:23">
      <c r="A570" t="s">
        <v>629</v>
      </c>
      <c r="B570" s="2">
        <v>45884</v>
      </c>
      <c r="C570">
        <f t="shared" si="64"/>
        <v>2025</v>
      </c>
      <c r="D570" t="str">
        <f t="shared" si="65"/>
        <v>Aug</v>
      </c>
      <c r="E570" t="str">
        <f t="shared" si="66"/>
        <v>Q3</v>
      </c>
      <c r="F570" t="s">
        <v>24</v>
      </c>
      <c r="G570" t="s">
        <v>25</v>
      </c>
      <c r="H570" t="s">
        <v>60</v>
      </c>
      <c r="I570" t="s">
        <v>39</v>
      </c>
      <c r="J570" t="s">
        <v>40</v>
      </c>
      <c r="K570">
        <v>20</v>
      </c>
      <c r="L570" s="3">
        <v>719.3</v>
      </c>
      <c r="M570" s="4">
        <v>0.12</v>
      </c>
      <c r="N570" s="3">
        <v>293.38</v>
      </c>
      <c r="O570" s="3">
        <f t="shared" si="67"/>
        <v>12659.68</v>
      </c>
      <c r="P570" s="3">
        <f t="shared" si="68"/>
        <v>5867.6</v>
      </c>
      <c r="Q570" s="3">
        <v>3581.31</v>
      </c>
      <c r="R570" s="3">
        <f t="shared" si="69"/>
        <v>3210.77</v>
      </c>
      <c r="S570" s="5">
        <f t="shared" si="70"/>
        <v>0.2536217345146165</v>
      </c>
      <c r="T570" s="3">
        <v>11306.98</v>
      </c>
      <c r="U570" s="3">
        <f t="shared" si="71"/>
        <v>1352.7000000000007</v>
      </c>
      <c r="V570" t="s">
        <v>41</v>
      </c>
      <c r="W570" t="s">
        <v>30</v>
      </c>
    </row>
    <row r="571" spans="1:23">
      <c r="A571" t="s">
        <v>630</v>
      </c>
      <c r="B571" s="2">
        <v>45985</v>
      </c>
      <c r="C571">
        <f t="shared" si="64"/>
        <v>2025</v>
      </c>
      <c r="D571" t="str">
        <f t="shared" si="65"/>
        <v>Nov</v>
      </c>
      <c r="E571" t="str">
        <f t="shared" si="66"/>
        <v>Q4</v>
      </c>
      <c r="F571" t="s">
        <v>24</v>
      </c>
      <c r="G571" t="s">
        <v>25</v>
      </c>
      <c r="H571" t="s">
        <v>34</v>
      </c>
      <c r="I571" t="s">
        <v>63</v>
      </c>
      <c r="J571" t="s">
        <v>73</v>
      </c>
      <c r="K571">
        <v>14</v>
      </c>
      <c r="L571" s="3">
        <v>123.96</v>
      </c>
      <c r="M571" s="4">
        <v>0.05</v>
      </c>
      <c r="N571" s="3">
        <v>32.14</v>
      </c>
      <c r="O571" s="3">
        <f t="shared" si="67"/>
        <v>1648.6679999999997</v>
      </c>
      <c r="P571" s="3">
        <f t="shared" si="68"/>
        <v>449.96000000000004</v>
      </c>
      <c r="Q571" s="3">
        <v>1119.3800000000001</v>
      </c>
      <c r="R571" s="3">
        <f t="shared" si="69"/>
        <v>79.32799999999952</v>
      </c>
      <c r="S571" s="5">
        <f t="shared" si="70"/>
        <v>4.8116418830231156E-2</v>
      </c>
      <c r="T571" s="3">
        <v>1455.02</v>
      </c>
      <c r="U571" s="3">
        <f t="shared" si="71"/>
        <v>193.64799999999968</v>
      </c>
      <c r="V571" t="s">
        <v>41</v>
      </c>
      <c r="W571" t="s">
        <v>46</v>
      </c>
    </row>
    <row r="572" spans="1:23">
      <c r="A572" t="s">
        <v>631</v>
      </c>
      <c r="B572" s="2">
        <v>45730</v>
      </c>
      <c r="C572">
        <f t="shared" si="64"/>
        <v>2025</v>
      </c>
      <c r="D572" t="str">
        <f t="shared" si="65"/>
        <v>Mar</v>
      </c>
      <c r="E572" t="str">
        <f t="shared" si="66"/>
        <v>Q1</v>
      </c>
      <c r="F572" t="s">
        <v>32</v>
      </c>
      <c r="G572" t="s">
        <v>33</v>
      </c>
      <c r="H572" t="s">
        <v>34</v>
      </c>
      <c r="I572" t="s">
        <v>39</v>
      </c>
      <c r="J572" t="s">
        <v>40</v>
      </c>
      <c r="K572">
        <v>7</v>
      </c>
      <c r="L572" s="3">
        <v>862.05</v>
      </c>
      <c r="M572" s="4">
        <v>0</v>
      </c>
      <c r="N572" s="3">
        <v>349.39</v>
      </c>
      <c r="O572" s="3">
        <f t="shared" si="67"/>
        <v>6034.3499999999995</v>
      </c>
      <c r="P572" s="3">
        <f t="shared" si="68"/>
        <v>2445.73</v>
      </c>
      <c r="Q572" s="3">
        <v>1744.16</v>
      </c>
      <c r="R572" s="3">
        <f t="shared" si="69"/>
        <v>1844.4599999999994</v>
      </c>
      <c r="S572" s="5">
        <f t="shared" si="70"/>
        <v>0.30566009595068228</v>
      </c>
      <c r="T572" s="3">
        <v>6168.87</v>
      </c>
      <c r="U572" s="3">
        <f t="shared" si="71"/>
        <v>-134.52000000000044</v>
      </c>
      <c r="V572" t="s">
        <v>61</v>
      </c>
      <c r="W572" t="s">
        <v>77</v>
      </c>
    </row>
    <row r="573" spans="1:23">
      <c r="A573" t="s">
        <v>632</v>
      </c>
      <c r="B573" s="2">
        <v>45421</v>
      </c>
      <c r="C573">
        <f t="shared" si="64"/>
        <v>2024</v>
      </c>
      <c r="D573" t="str">
        <f t="shared" si="65"/>
        <v>May</v>
      </c>
      <c r="E573" t="str">
        <f t="shared" si="66"/>
        <v>Q2</v>
      </c>
      <c r="F573" t="s">
        <v>32</v>
      </c>
      <c r="G573" t="s">
        <v>43</v>
      </c>
      <c r="H573" t="s">
        <v>34</v>
      </c>
      <c r="I573" t="s">
        <v>63</v>
      </c>
      <c r="J573" t="s">
        <v>73</v>
      </c>
      <c r="K573">
        <v>5</v>
      </c>
      <c r="L573" s="3">
        <v>146.47999999999999</v>
      </c>
      <c r="M573" s="4">
        <v>0.12</v>
      </c>
      <c r="N573" s="3">
        <v>34.69</v>
      </c>
      <c r="O573" s="3">
        <f t="shared" si="67"/>
        <v>644.51199999999994</v>
      </c>
      <c r="P573" s="3">
        <f t="shared" si="68"/>
        <v>173.45</v>
      </c>
      <c r="Q573" s="3">
        <v>837.45</v>
      </c>
      <c r="R573" s="3">
        <f t="shared" si="69"/>
        <v>-366.38800000000009</v>
      </c>
      <c r="S573" s="5">
        <f t="shared" si="70"/>
        <v>-0.56847351174221761</v>
      </c>
      <c r="T573" s="3">
        <v>634.59</v>
      </c>
      <c r="U573" s="3">
        <f t="shared" si="71"/>
        <v>9.9219999999999118</v>
      </c>
      <c r="V573" t="s">
        <v>36</v>
      </c>
      <c r="W573" t="s">
        <v>46</v>
      </c>
    </row>
    <row r="574" spans="1:23">
      <c r="A574" t="s">
        <v>633</v>
      </c>
      <c r="B574" s="2">
        <v>46198</v>
      </c>
      <c r="C574">
        <f t="shared" si="64"/>
        <v>2026</v>
      </c>
      <c r="D574" t="str">
        <f t="shared" si="65"/>
        <v>Jun</v>
      </c>
      <c r="E574" t="str">
        <f t="shared" si="66"/>
        <v>Q2</v>
      </c>
      <c r="F574" t="s">
        <v>32</v>
      </c>
      <c r="G574" t="s">
        <v>49</v>
      </c>
      <c r="H574" t="s">
        <v>34</v>
      </c>
      <c r="I574" t="s">
        <v>53</v>
      </c>
      <c r="J574" t="s">
        <v>130</v>
      </c>
      <c r="K574">
        <v>1</v>
      </c>
      <c r="L574" s="3">
        <v>1453.02</v>
      </c>
      <c r="M574" s="4">
        <v>0.08</v>
      </c>
      <c r="N574" s="3">
        <v>559.63</v>
      </c>
      <c r="O574" s="3">
        <f t="shared" si="67"/>
        <v>1336.7784000000001</v>
      </c>
      <c r="P574" s="3">
        <f t="shared" si="68"/>
        <v>559.63</v>
      </c>
      <c r="Q574" s="3">
        <v>1404.25</v>
      </c>
      <c r="R574" s="3">
        <f t="shared" si="69"/>
        <v>-627.10159999999985</v>
      </c>
      <c r="S574" s="5">
        <f t="shared" si="70"/>
        <v>-0.46911410298071826</v>
      </c>
      <c r="T574" s="3">
        <v>1252.53</v>
      </c>
      <c r="U574" s="3">
        <f t="shared" si="71"/>
        <v>84.248400000000174</v>
      </c>
      <c r="V574" t="s">
        <v>29</v>
      </c>
      <c r="W574" t="s">
        <v>46</v>
      </c>
    </row>
    <row r="575" spans="1:23">
      <c r="A575" t="s">
        <v>634</v>
      </c>
      <c r="B575" s="2">
        <v>45492</v>
      </c>
      <c r="C575">
        <f t="shared" si="64"/>
        <v>2024</v>
      </c>
      <c r="D575" t="str">
        <f t="shared" si="65"/>
        <v>Jul</v>
      </c>
      <c r="E575" t="str">
        <f t="shared" si="66"/>
        <v>Q3</v>
      </c>
      <c r="F575" t="s">
        <v>68</v>
      </c>
      <c r="G575" t="s">
        <v>25</v>
      </c>
      <c r="H575" t="s">
        <v>26</v>
      </c>
      <c r="I575" t="s">
        <v>53</v>
      </c>
      <c r="J575" t="s">
        <v>54</v>
      </c>
      <c r="K575">
        <v>52</v>
      </c>
      <c r="L575" s="3">
        <v>2736.08</v>
      </c>
      <c r="M575" s="4">
        <v>0.1</v>
      </c>
      <c r="N575" s="3">
        <v>872.12</v>
      </c>
      <c r="O575" s="3">
        <f t="shared" si="67"/>
        <v>128048.54400000001</v>
      </c>
      <c r="P575" s="3">
        <f t="shared" si="68"/>
        <v>45350.239999999998</v>
      </c>
      <c r="Q575" s="3">
        <v>4125.08</v>
      </c>
      <c r="R575" s="3">
        <f t="shared" si="69"/>
        <v>78573.224000000002</v>
      </c>
      <c r="S575" s="5">
        <f t="shared" si="70"/>
        <v>0.61362059688862991</v>
      </c>
      <c r="T575" s="3">
        <v>138866.35</v>
      </c>
      <c r="U575" s="3">
        <f t="shared" si="71"/>
        <v>-10817.805999999997</v>
      </c>
      <c r="V575" t="s">
        <v>36</v>
      </c>
      <c r="W575" t="s">
        <v>46</v>
      </c>
    </row>
    <row r="576" spans="1:23">
      <c r="A576" t="s">
        <v>635</v>
      </c>
      <c r="B576" s="2">
        <v>45720</v>
      </c>
      <c r="C576">
        <f t="shared" si="64"/>
        <v>2025</v>
      </c>
      <c r="D576" t="str">
        <f t="shared" si="65"/>
        <v>Mar</v>
      </c>
      <c r="E576" t="str">
        <f t="shared" si="66"/>
        <v>Q1</v>
      </c>
      <c r="F576" t="s">
        <v>38</v>
      </c>
      <c r="G576" t="s">
        <v>25</v>
      </c>
      <c r="H576" t="s">
        <v>34</v>
      </c>
      <c r="I576" t="s">
        <v>39</v>
      </c>
      <c r="J576" t="s">
        <v>40</v>
      </c>
      <c r="K576">
        <v>1</v>
      </c>
      <c r="L576" s="3">
        <v>653.58000000000004</v>
      </c>
      <c r="M576" s="4">
        <v>0.1</v>
      </c>
      <c r="N576" s="3">
        <v>287.89</v>
      </c>
      <c r="O576" s="3">
        <f t="shared" si="67"/>
        <v>588.22200000000009</v>
      </c>
      <c r="P576" s="3">
        <f t="shared" si="68"/>
        <v>287.89</v>
      </c>
      <c r="Q576" s="3">
        <v>1444.34</v>
      </c>
      <c r="R576" s="3">
        <f t="shared" si="69"/>
        <v>-1144.0079999999998</v>
      </c>
      <c r="S576" s="5">
        <f t="shared" si="70"/>
        <v>-1.9448575537807149</v>
      </c>
      <c r="T576" s="3">
        <v>547.72</v>
      </c>
      <c r="U576" s="3">
        <f t="shared" si="71"/>
        <v>40.502000000000066</v>
      </c>
      <c r="V576" t="s">
        <v>41</v>
      </c>
      <c r="W576" t="s">
        <v>80</v>
      </c>
    </row>
    <row r="577" spans="1:23">
      <c r="A577" t="s">
        <v>636</v>
      </c>
      <c r="B577" s="2">
        <v>46267</v>
      </c>
      <c r="C577">
        <f t="shared" si="64"/>
        <v>2026</v>
      </c>
      <c r="D577" t="str">
        <f t="shared" si="65"/>
        <v>Sep</v>
      </c>
      <c r="E577" t="str">
        <f t="shared" si="66"/>
        <v>Q3</v>
      </c>
      <c r="F577" t="s">
        <v>38</v>
      </c>
      <c r="G577" t="s">
        <v>66</v>
      </c>
      <c r="H577" t="s">
        <v>34</v>
      </c>
      <c r="I577" t="s">
        <v>27</v>
      </c>
      <c r="J577" t="s">
        <v>28</v>
      </c>
      <c r="K577">
        <v>3</v>
      </c>
      <c r="L577" s="3">
        <v>192.56</v>
      </c>
      <c r="M577" s="4">
        <v>0.05</v>
      </c>
      <c r="N577" s="3">
        <v>118.04</v>
      </c>
      <c r="O577" s="3">
        <f t="shared" si="67"/>
        <v>548.79600000000005</v>
      </c>
      <c r="P577" s="3">
        <f t="shared" si="68"/>
        <v>354.12</v>
      </c>
      <c r="Q577" s="3">
        <v>554.44000000000005</v>
      </c>
      <c r="R577" s="3">
        <f t="shared" si="69"/>
        <v>-359.76400000000001</v>
      </c>
      <c r="S577" s="5">
        <f t="shared" si="70"/>
        <v>-0.65555142530193367</v>
      </c>
      <c r="T577" s="3">
        <v>540.95000000000005</v>
      </c>
      <c r="U577" s="3">
        <f t="shared" si="71"/>
        <v>7.8460000000000036</v>
      </c>
      <c r="V577" t="s">
        <v>36</v>
      </c>
      <c r="W577" t="s">
        <v>30</v>
      </c>
    </row>
    <row r="578" spans="1:23">
      <c r="A578" t="s">
        <v>637</v>
      </c>
      <c r="B578" s="2">
        <v>45322</v>
      </c>
      <c r="C578">
        <f t="shared" ref="C578:C641" si="72">YEAR(B578)</f>
        <v>2024</v>
      </c>
      <c r="D578" t="str">
        <f t="shared" ref="D578:D641" si="73">TEXT(B578,"mmm")</f>
        <v>Jan</v>
      </c>
      <c r="E578" t="str">
        <f t="shared" ref="E578:E641" si="74">"Q"&amp;ROUNDUP(MONTH(B578)/3,0)</f>
        <v>Q1</v>
      </c>
      <c r="F578" t="s">
        <v>68</v>
      </c>
      <c r="G578" t="s">
        <v>25</v>
      </c>
      <c r="H578" t="s">
        <v>34</v>
      </c>
      <c r="I578" t="s">
        <v>27</v>
      </c>
      <c r="J578" t="s">
        <v>35</v>
      </c>
      <c r="K578">
        <v>11</v>
      </c>
      <c r="L578" s="3">
        <v>917.24</v>
      </c>
      <c r="M578" s="4">
        <v>0.12</v>
      </c>
      <c r="N578" s="3">
        <v>604.71</v>
      </c>
      <c r="O578" s="3">
        <f t="shared" ref="O578:O641" si="75">K578*L578*(1-M578)</f>
        <v>8878.8832000000002</v>
      </c>
      <c r="P578" s="3">
        <f t="shared" ref="P578:P641" si="76">K578*N578</f>
        <v>6651.81</v>
      </c>
      <c r="Q578" s="3">
        <v>588.79999999999995</v>
      </c>
      <c r="R578" s="3">
        <f t="shared" ref="R578:R641" si="77">O578-P578-Q578</f>
        <v>1638.2731999999999</v>
      </c>
      <c r="S578" s="5">
        <f t="shared" ref="S578:S641" si="78">IFERROR(R578/O578,0)</f>
        <v>0.18451343069813103</v>
      </c>
      <c r="T578" s="3">
        <v>8188.63</v>
      </c>
      <c r="U578" s="3">
        <f t="shared" ref="U578:U641" si="79">O578-T578</f>
        <v>690.25320000000011</v>
      </c>
      <c r="V578" t="s">
        <v>36</v>
      </c>
      <c r="W578" t="s">
        <v>77</v>
      </c>
    </row>
    <row r="579" spans="1:23">
      <c r="A579" t="s">
        <v>638</v>
      </c>
      <c r="B579" s="2">
        <v>45313</v>
      </c>
      <c r="C579">
        <f t="shared" si="72"/>
        <v>2024</v>
      </c>
      <c r="D579" t="str">
        <f t="shared" si="73"/>
        <v>Jan</v>
      </c>
      <c r="E579" t="str">
        <f t="shared" si="74"/>
        <v>Q1</v>
      </c>
      <c r="F579" t="s">
        <v>68</v>
      </c>
      <c r="G579" t="s">
        <v>66</v>
      </c>
      <c r="H579" t="s">
        <v>44</v>
      </c>
      <c r="I579" t="s">
        <v>39</v>
      </c>
      <c r="J579" t="s">
        <v>40</v>
      </c>
      <c r="K579">
        <v>12</v>
      </c>
      <c r="L579" s="3">
        <v>1155.28</v>
      </c>
      <c r="M579" s="4">
        <v>0.08</v>
      </c>
      <c r="N579" s="3">
        <v>477.63</v>
      </c>
      <c r="O579" s="3">
        <f t="shared" si="75"/>
        <v>12754.291200000001</v>
      </c>
      <c r="P579" s="3">
        <f t="shared" si="76"/>
        <v>5731.5599999999995</v>
      </c>
      <c r="Q579" s="3">
        <v>1684.55</v>
      </c>
      <c r="R579" s="3">
        <f t="shared" si="77"/>
        <v>5338.1812000000018</v>
      </c>
      <c r="S579" s="5">
        <f t="shared" si="78"/>
        <v>0.41854001263512008</v>
      </c>
      <c r="T579" s="3">
        <v>11748.31</v>
      </c>
      <c r="U579" s="3">
        <f t="shared" si="79"/>
        <v>1005.981200000002</v>
      </c>
      <c r="V579" t="s">
        <v>41</v>
      </c>
      <c r="W579" t="s">
        <v>77</v>
      </c>
    </row>
    <row r="580" spans="1:23">
      <c r="A580" t="s">
        <v>639</v>
      </c>
      <c r="B580" s="2">
        <v>45358</v>
      </c>
      <c r="C580">
        <f t="shared" si="72"/>
        <v>2024</v>
      </c>
      <c r="D580" t="str">
        <f t="shared" si="73"/>
        <v>Mar</v>
      </c>
      <c r="E580" t="str">
        <f t="shared" si="74"/>
        <v>Q1</v>
      </c>
      <c r="F580" t="s">
        <v>24</v>
      </c>
      <c r="G580" t="s">
        <v>25</v>
      </c>
      <c r="H580" t="s">
        <v>60</v>
      </c>
      <c r="I580" t="s">
        <v>27</v>
      </c>
      <c r="J580" t="s">
        <v>28</v>
      </c>
      <c r="K580">
        <v>60</v>
      </c>
      <c r="L580" s="3">
        <v>158.34</v>
      </c>
      <c r="M580" s="4">
        <v>0.1</v>
      </c>
      <c r="N580" s="3">
        <v>89.83</v>
      </c>
      <c r="O580" s="3">
        <f t="shared" si="75"/>
        <v>8550.36</v>
      </c>
      <c r="P580" s="3">
        <f t="shared" si="76"/>
        <v>5389.8</v>
      </c>
      <c r="Q580" s="3">
        <v>1427.9</v>
      </c>
      <c r="R580" s="3">
        <f t="shared" si="77"/>
        <v>1732.6600000000003</v>
      </c>
      <c r="S580" s="5">
        <f t="shared" si="78"/>
        <v>0.20264176011302451</v>
      </c>
      <c r="T580" s="3">
        <v>8829.74</v>
      </c>
      <c r="U580" s="3">
        <f t="shared" si="79"/>
        <v>-279.3799999999992</v>
      </c>
      <c r="V580" t="s">
        <v>29</v>
      </c>
      <c r="W580" t="s">
        <v>80</v>
      </c>
    </row>
    <row r="581" spans="1:23">
      <c r="A581" t="s">
        <v>640</v>
      </c>
      <c r="B581" s="2">
        <v>45893</v>
      </c>
      <c r="C581">
        <f t="shared" si="72"/>
        <v>2025</v>
      </c>
      <c r="D581" t="str">
        <f t="shared" si="73"/>
        <v>Aug</v>
      </c>
      <c r="E581" t="str">
        <f t="shared" si="74"/>
        <v>Q3</v>
      </c>
      <c r="F581" t="s">
        <v>68</v>
      </c>
      <c r="G581" t="s">
        <v>66</v>
      </c>
      <c r="H581" t="s">
        <v>26</v>
      </c>
      <c r="I581" t="s">
        <v>53</v>
      </c>
      <c r="J581" t="s">
        <v>54</v>
      </c>
      <c r="K581">
        <v>58</v>
      </c>
      <c r="L581" s="3">
        <v>1322.5</v>
      </c>
      <c r="M581" s="4">
        <v>0.05</v>
      </c>
      <c r="N581" s="3">
        <v>414.34</v>
      </c>
      <c r="O581" s="3">
        <f t="shared" si="75"/>
        <v>72869.75</v>
      </c>
      <c r="P581" s="3">
        <f t="shared" si="76"/>
        <v>24031.719999999998</v>
      </c>
      <c r="Q581" s="3">
        <v>3588.11</v>
      </c>
      <c r="R581" s="3">
        <f t="shared" si="77"/>
        <v>45249.919999999998</v>
      </c>
      <c r="S581" s="5">
        <f t="shared" si="78"/>
        <v>0.62096988119212704</v>
      </c>
      <c r="T581" s="3">
        <v>74340.240000000005</v>
      </c>
      <c r="U581" s="3">
        <f t="shared" si="79"/>
        <v>-1470.4900000000052</v>
      </c>
      <c r="V581" t="s">
        <v>41</v>
      </c>
      <c r="W581" t="s">
        <v>30</v>
      </c>
    </row>
    <row r="582" spans="1:23">
      <c r="A582" t="s">
        <v>641</v>
      </c>
      <c r="B582" s="2">
        <v>45375</v>
      </c>
      <c r="C582">
        <f t="shared" si="72"/>
        <v>2024</v>
      </c>
      <c r="D582" t="str">
        <f t="shared" si="73"/>
        <v>Mar</v>
      </c>
      <c r="E582" t="str">
        <f t="shared" si="74"/>
        <v>Q1</v>
      </c>
      <c r="F582" t="s">
        <v>51</v>
      </c>
      <c r="G582" t="s">
        <v>52</v>
      </c>
      <c r="H582" t="s">
        <v>44</v>
      </c>
      <c r="I582" t="s">
        <v>27</v>
      </c>
      <c r="J582" t="s">
        <v>35</v>
      </c>
      <c r="K582">
        <v>23</v>
      </c>
      <c r="L582" s="3">
        <v>938.35</v>
      </c>
      <c r="M582" s="4">
        <v>0.12</v>
      </c>
      <c r="N582" s="3">
        <v>628.45000000000005</v>
      </c>
      <c r="O582" s="3">
        <f t="shared" si="75"/>
        <v>18992.203999999998</v>
      </c>
      <c r="P582" s="3">
        <f t="shared" si="76"/>
        <v>14454.35</v>
      </c>
      <c r="Q582" s="3">
        <v>1008.1</v>
      </c>
      <c r="R582" s="3">
        <f t="shared" si="77"/>
        <v>3529.7539999999976</v>
      </c>
      <c r="S582" s="5">
        <f t="shared" si="78"/>
        <v>0.18585278464784805</v>
      </c>
      <c r="T582" s="3">
        <v>17529.04</v>
      </c>
      <c r="U582" s="3">
        <f t="shared" si="79"/>
        <v>1463.163999999997</v>
      </c>
      <c r="V582" t="s">
        <v>36</v>
      </c>
      <c r="W582" t="s">
        <v>46</v>
      </c>
    </row>
    <row r="583" spans="1:23">
      <c r="A583" t="s">
        <v>642</v>
      </c>
      <c r="B583" s="2">
        <v>45786</v>
      </c>
      <c r="C583">
        <f t="shared" si="72"/>
        <v>2025</v>
      </c>
      <c r="D583" t="str">
        <f t="shared" si="73"/>
        <v>May</v>
      </c>
      <c r="E583" t="str">
        <f t="shared" si="74"/>
        <v>Q2</v>
      </c>
      <c r="F583" t="s">
        <v>51</v>
      </c>
      <c r="G583" t="s">
        <v>72</v>
      </c>
      <c r="H583" t="s">
        <v>34</v>
      </c>
      <c r="I583" t="s">
        <v>63</v>
      </c>
      <c r="J583" t="s">
        <v>64</v>
      </c>
      <c r="K583">
        <v>7</v>
      </c>
      <c r="L583" s="3">
        <v>343.24</v>
      </c>
      <c r="M583" s="4">
        <v>0.08</v>
      </c>
      <c r="N583" s="3">
        <v>95.37</v>
      </c>
      <c r="O583" s="3">
        <f t="shared" si="75"/>
        <v>2210.4656000000004</v>
      </c>
      <c r="P583" s="3">
        <f t="shared" si="76"/>
        <v>667.59</v>
      </c>
      <c r="Q583" s="3">
        <v>762.06</v>
      </c>
      <c r="R583" s="3">
        <f t="shared" si="77"/>
        <v>780.81560000000036</v>
      </c>
      <c r="S583" s="5">
        <f t="shared" si="78"/>
        <v>0.35323580697206969</v>
      </c>
      <c r="T583" s="3">
        <v>2170.69</v>
      </c>
      <c r="U583" s="3">
        <f t="shared" si="79"/>
        <v>39.775600000000395</v>
      </c>
      <c r="V583" t="s">
        <v>41</v>
      </c>
      <c r="W583" t="s">
        <v>46</v>
      </c>
    </row>
    <row r="584" spans="1:23">
      <c r="A584" t="s">
        <v>643</v>
      </c>
      <c r="B584" s="2">
        <v>46249</v>
      </c>
      <c r="C584">
        <f t="shared" si="72"/>
        <v>2026</v>
      </c>
      <c r="D584" t="str">
        <f t="shared" si="73"/>
        <v>Aug</v>
      </c>
      <c r="E584" t="str">
        <f t="shared" si="74"/>
        <v>Q3</v>
      </c>
      <c r="F584" t="s">
        <v>38</v>
      </c>
      <c r="G584" t="s">
        <v>66</v>
      </c>
      <c r="H584" t="s">
        <v>44</v>
      </c>
      <c r="I584" t="s">
        <v>27</v>
      </c>
      <c r="J584" t="s">
        <v>28</v>
      </c>
      <c r="K584">
        <v>19</v>
      </c>
      <c r="L584" s="3">
        <v>179.01</v>
      </c>
      <c r="M584" s="4">
        <v>0.05</v>
      </c>
      <c r="N584" s="3">
        <v>110.12</v>
      </c>
      <c r="O584" s="3">
        <f t="shared" si="75"/>
        <v>3231.1304999999993</v>
      </c>
      <c r="P584" s="3">
        <f t="shared" si="76"/>
        <v>2092.2800000000002</v>
      </c>
      <c r="Q584" s="3">
        <v>964.53</v>
      </c>
      <c r="R584" s="3">
        <f t="shared" si="77"/>
        <v>174.32049999999913</v>
      </c>
      <c r="S584" s="5">
        <f t="shared" si="78"/>
        <v>5.3950312437086388E-2</v>
      </c>
      <c r="T584" s="3">
        <v>3325.06</v>
      </c>
      <c r="U584" s="3">
        <f t="shared" si="79"/>
        <v>-93.929500000000644</v>
      </c>
      <c r="V584" t="s">
        <v>41</v>
      </c>
      <c r="W584" t="s">
        <v>46</v>
      </c>
    </row>
    <row r="585" spans="1:23">
      <c r="A585" t="s">
        <v>644</v>
      </c>
      <c r="B585" s="2">
        <v>45734</v>
      </c>
      <c r="C585">
        <f t="shared" si="72"/>
        <v>2025</v>
      </c>
      <c r="D585" t="str">
        <f t="shared" si="73"/>
        <v>Mar</v>
      </c>
      <c r="E585" t="str">
        <f t="shared" si="74"/>
        <v>Q1</v>
      </c>
      <c r="F585" t="s">
        <v>51</v>
      </c>
      <c r="G585" t="s">
        <v>72</v>
      </c>
      <c r="H585" t="s">
        <v>26</v>
      </c>
      <c r="I585" t="s">
        <v>53</v>
      </c>
      <c r="J585" t="s">
        <v>130</v>
      </c>
      <c r="K585">
        <v>19</v>
      </c>
      <c r="L585" s="3">
        <v>1626.5</v>
      </c>
      <c r="M585" s="4">
        <v>0.08</v>
      </c>
      <c r="N585" s="3">
        <v>583.29999999999995</v>
      </c>
      <c r="O585" s="3">
        <f t="shared" si="75"/>
        <v>28431.22</v>
      </c>
      <c r="P585" s="3">
        <f t="shared" si="76"/>
        <v>11082.699999999999</v>
      </c>
      <c r="Q585" s="3">
        <v>2327.29</v>
      </c>
      <c r="R585" s="3">
        <f t="shared" si="77"/>
        <v>15021.230000000003</v>
      </c>
      <c r="S585" s="5">
        <f t="shared" si="78"/>
        <v>0.52833575203596617</v>
      </c>
      <c r="T585" s="3">
        <v>31170.69</v>
      </c>
      <c r="U585" s="3">
        <f t="shared" si="79"/>
        <v>-2739.4699999999975</v>
      </c>
      <c r="V585" t="s">
        <v>36</v>
      </c>
      <c r="W585" t="s">
        <v>77</v>
      </c>
    </row>
    <row r="586" spans="1:23">
      <c r="A586" t="s">
        <v>645</v>
      </c>
      <c r="B586" s="2">
        <v>45817</v>
      </c>
      <c r="C586">
        <f t="shared" si="72"/>
        <v>2025</v>
      </c>
      <c r="D586" t="str">
        <f t="shared" si="73"/>
        <v>Jun</v>
      </c>
      <c r="E586" t="str">
        <f t="shared" si="74"/>
        <v>Q2</v>
      </c>
      <c r="F586" t="s">
        <v>32</v>
      </c>
      <c r="G586" t="s">
        <v>33</v>
      </c>
      <c r="H586" t="s">
        <v>34</v>
      </c>
      <c r="I586" t="s">
        <v>53</v>
      </c>
      <c r="J586" t="s">
        <v>54</v>
      </c>
      <c r="K586">
        <v>3</v>
      </c>
      <c r="L586" s="3">
        <v>1426.34</v>
      </c>
      <c r="M586" s="4">
        <v>0.05</v>
      </c>
      <c r="N586" s="3">
        <v>470.42</v>
      </c>
      <c r="O586" s="3">
        <f t="shared" si="75"/>
        <v>4065.0689999999995</v>
      </c>
      <c r="P586" s="3">
        <f t="shared" si="76"/>
        <v>1411.26</v>
      </c>
      <c r="Q586" s="3">
        <v>1710.69</v>
      </c>
      <c r="R586" s="3">
        <f t="shared" si="77"/>
        <v>943.11899999999923</v>
      </c>
      <c r="S586" s="5">
        <f t="shared" si="78"/>
        <v>0.23200565599255496</v>
      </c>
      <c r="T586" s="3">
        <v>4235.91</v>
      </c>
      <c r="U586" s="3">
        <f t="shared" si="79"/>
        <v>-170.84100000000035</v>
      </c>
      <c r="V586" t="s">
        <v>36</v>
      </c>
      <c r="W586" t="s">
        <v>46</v>
      </c>
    </row>
    <row r="587" spans="1:23">
      <c r="A587" t="s">
        <v>646</v>
      </c>
      <c r="B587" s="2">
        <v>46127</v>
      </c>
      <c r="C587">
        <f t="shared" si="72"/>
        <v>2026</v>
      </c>
      <c r="D587" t="str">
        <f t="shared" si="73"/>
        <v>Apr</v>
      </c>
      <c r="E587" t="str">
        <f t="shared" si="74"/>
        <v>Q2</v>
      </c>
      <c r="F587" t="s">
        <v>38</v>
      </c>
      <c r="G587" t="s">
        <v>25</v>
      </c>
      <c r="H587" t="s">
        <v>26</v>
      </c>
      <c r="I587" t="s">
        <v>27</v>
      </c>
      <c r="J587" t="s">
        <v>35</v>
      </c>
      <c r="K587">
        <v>27</v>
      </c>
      <c r="L587" s="3">
        <v>455.55</v>
      </c>
      <c r="M587" s="4">
        <v>0.05</v>
      </c>
      <c r="N587" s="3">
        <v>319.27999999999997</v>
      </c>
      <c r="O587" s="3">
        <f t="shared" si="75"/>
        <v>11684.8575</v>
      </c>
      <c r="P587" s="3">
        <f t="shared" si="76"/>
        <v>8620.56</v>
      </c>
      <c r="Q587" s="3">
        <v>1984.23</v>
      </c>
      <c r="R587" s="3">
        <f t="shared" si="77"/>
        <v>1080.0675000000006</v>
      </c>
      <c r="S587" s="5">
        <f t="shared" si="78"/>
        <v>9.2433091289303312E-2</v>
      </c>
      <c r="T587" s="3">
        <v>12935.09</v>
      </c>
      <c r="U587" s="3">
        <f t="shared" si="79"/>
        <v>-1250.2325000000001</v>
      </c>
      <c r="V587" t="s">
        <v>29</v>
      </c>
      <c r="W587" t="s">
        <v>46</v>
      </c>
    </row>
    <row r="588" spans="1:23">
      <c r="A588" t="s">
        <v>647</v>
      </c>
      <c r="B588" s="2">
        <v>45816</v>
      </c>
      <c r="C588">
        <f t="shared" si="72"/>
        <v>2025</v>
      </c>
      <c r="D588" t="str">
        <f t="shared" si="73"/>
        <v>Jun</v>
      </c>
      <c r="E588" t="str">
        <f t="shared" si="74"/>
        <v>Q2</v>
      </c>
      <c r="F588" t="s">
        <v>68</v>
      </c>
      <c r="G588" t="s">
        <v>66</v>
      </c>
      <c r="H588" t="s">
        <v>34</v>
      </c>
      <c r="I588" t="s">
        <v>27</v>
      </c>
      <c r="J588" t="s">
        <v>35</v>
      </c>
      <c r="K588">
        <v>18</v>
      </c>
      <c r="L588" s="3">
        <v>601.91999999999996</v>
      </c>
      <c r="M588" s="4">
        <v>0.12</v>
      </c>
      <c r="N588" s="3">
        <v>430.74</v>
      </c>
      <c r="O588" s="3">
        <f t="shared" si="75"/>
        <v>9534.4128000000001</v>
      </c>
      <c r="P588" s="3">
        <f t="shared" si="76"/>
        <v>7753.32</v>
      </c>
      <c r="Q588" s="3">
        <v>759</v>
      </c>
      <c r="R588" s="3">
        <f t="shared" si="77"/>
        <v>1022.0928000000004</v>
      </c>
      <c r="S588" s="5">
        <f t="shared" si="78"/>
        <v>0.10720039308556059</v>
      </c>
      <c r="T588" s="3">
        <v>10202.39</v>
      </c>
      <c r="U588" s="3">
        <f t="shared" si="79"/>
        <v>-667.97719999999936</v>
      </c>
      <c r="V588" t="s">
        <v>36</v>
      </c>
      <c r="W588" t="s">
        <v>77</v>
      </c>
    </row>
    <row r="589" spans="1:23">
      <c r="A589" t="s">
        <v>648</v>
      </c>
      <c r="B589" s="2">
        <v>45731</v>
      </c>
      <c r="C589">
        <f t="shared" si="72"/>
        <v>2025</v>
      </c>
      <c r="D589" t="str">
        <f t="shared" si="73"/>
        <v>Mar</v>
      </c>
      <c r="E589" t="str">
        <f t="shared" si="74"/>
        <v>Q1</v>
      </c>
      <c r="F589" t="s">
        <v>51</v>
      </c>
      <c r="G589" t="s">
        <v>88</v>
      </c>
      <c r="H589" t="s">
        <v>44</v>
      </c>
      <c r="I589" t="s">
        <v>39</v>
      </c>
      <c r="J589" t="s">
        <v>40</v>
      </c>
      <c r="K589">
        <v>30</v>
      </c>
      <c r="L589" s="3">
        <v>597.27</v>
      </c>
      <c r="M589" s="4">
        <v>0.03</v>
      </c>
      <c r="N589" s="3">
        <v>270.8</v>
      </c>
      <c r="O589" s="3">
        <f t="shared" si="75"/>
        <v>17380.556999999997</v>
      </c>
      <c r="P589" s="3">
        <f t="shared" si="76"/>
        <v>8124</v>
      </c>
      <c r="Q589" s="3">
        <v>1126.4000000000001</v>
      </c>
      <c r="R589" s="3">
        <f t="shared" si="77"/>
        <v>8130.1569999999974</v>
      </c>
      <c r="S589" s="5">
        <f t="shared" si="78"/>
        <v>0.46777309841105774</v>
      </c>
      <c r="T589" s="3">
        <v>18675.34</v>
      </c>
      <c r="U589" s="3">
        <f t="shared" si="79"/>
        <v>-1294.7830000000031</v>
      </c>
      <c r="V589" t="s">
        <v>36</v>
      </c>
      <c r="W589" t="s">
        <v>46</v>
      </c>
    </row>
    <row r="590" spans="1:23">
      <c r="A590" t="s">
        <v>649</v>
      </c>
      <c r="B590" s="2">
        <v>45721</v>
      </c>
      <c r="C590">
        <f t="shared" si="72"/>
        <v>2025</v>
      </c>
      <c r="D590" t="str">
        <f t="shared" si="73"/>
        <v>Mar</v>
      </c>
      <c r="E590" t="str">
        <f t="shared" si="74"/>
        <v>Q1</v>
      </c>
      <c r="F590" t="s">
        <v>51</v>
      </c>
      <c r="G590" t="s">
        <v>52</v>
      </c>
      <c r="H590" t="s">
        <v>26</v>
      </c>
      <c r="I590" t="s">
        <v>53</v>
      </c>
      <c r="J590" t="s">
        <v>130</v>
      </c>
      <c r="K590">
        <v>44</v>
      </c>
      <c r="L590" s="3">
        <v>2015.21</v>
      </c>
      <c r="M590" s="4">
        <v>0.12</v>
      </c>
      <c r="N590" s="3">
        <v>781.28</v>
      </c>
      <c r="O590" s="3">
        <f t="shared" si="75"/>
        <v>78028.931200000006</v>
      </c>
      <c r="P590" s="3">
        <f t="shared" si="76"/>
        <v>34376.32</v>
      </c>
      <c r="Q590" s="3">
        <v>2554.16</v>
      </c>
      <c r="R590" s="3">
        <f t="shared" si="77"/>
        <v>41098.45120000001</v>
      </c>
      <c r="S590" s="5">
        <f t="shared" si="78"/>
        <v>0.52670785781569196</v>
      </c>
      <c r="T590" s="3">
        <v>86505.45</v>
      </c>
      <c r="U590" s="3">
        <f t="shared" si="79"/>
        <v>-8476.5187999999907</v>
      </c>
      <c r="V590" t="s">
        <v>36</v>
      </c>
      <c r="W590" t="s">
        <v>46</v>
      </c>
    </row>
    <row r="591" spans="1:23">
      <c r="A591" t="s">
        <v>650</v>
      </c>
      <c r="B591" s="2">
        <v>46110</v>
      </c>
      <c r="C591">
        <f t="shared" si="72"/>
        <v>2026</v>
      </c>
      <c r="D591" t="str">
        <f t="shared" si="73"/>
        <v>Mar</v>
      </c>
      <c r="E591" t="str">
        <f t="shared" si="74"/>
        <v>Q1</v>
      </c>
      <c r="F591" t="s">
        <v>32</v>
      </c>
      <c r="G591" t="s">
        <v>33</v>
      </c>
      <c r="H591" t="s">
        <v>44</v>
      </c>
      <c r="I591" t="s">
        <v>63</v>
      </c>
      <c r="J591" t="s">
        <v>73</v>
      </c>
      <c r="K591">
        <v>15</v>
      </c>
      <c r="L591" s="3">
        <v>151.05000000000001</v>
      </c>
      <c r="M591" s="4">
        <v>0</v>
      </c>
      <c r="N591" s="3">
        <v>39.11</v>
      </c>
      <c r="O591" s="3">
        <f t="shared" si="75"/>
        <v>2265.75</v>
      </c>
      <c r="P591" s="3">
        <f t="shared" si="76"/>
        <v>586.65</v>
      </c>
      <c r="Q591" s="3">
        <v>1228.1199999999999</v>
      </c>
      <c r="R591" s="3">
        <f t="shared" si="77"/>
        <v>450.98</v>
      </c>
      <c r="S591" s="5">
        <f t="shared" si="78"/>
        <v>0.19904225973739381</v>
      </c>
      <c r="T591" s="3">
        <v>2172.6799999999998</v>
      </c>
      <c r="U591" s="3">
        <f t="shared" si="79"/>
        <v>93.070000000000164</v>
      </c>
      <c r="V591" t="s">
        <v>41</v>
      </c>
      <c r="W591" t="s">
        <v>80</v>
      </c>
    </row>
    <row r="592" spans="1:23">
      <c r="A592" t="s">
        <v>651</v>
      </c>
      <c r="B592" s="2">
        <v>45603</v>
      </c>
      <c r="C592">
        <f t="shared" si="72"/>
        <v>2024</v>
      </c>
      <c r="D592" t="str">
        <f t="shared" si="73"/>
        <v>Nov</v>
      </c>
      <c r="E592" t="str">
        <f t="shared" si="74"/>
        <v>Q4</v>
      </c>
      <c r="F592" t="s">
        <v>24</v>
      </c>
      <c r="G592" t="s">
        <v>25</v>
      </c>
      <c r="H592" t="s">
        <v>34</v>
      </c>
      <c r="I592" t="s">
        <v>27</v>
      </c>
      <c r="J592" t="s">
        <v>28</v>
      </c>
      <c r="K592">
        <v>16</v>
      </c>
      <c r="L592" s="3">
        <v>285.29000000000002</v>
      </c>
      <c r="M592" s="4">
        <v>0</v>
      </c>
      <c r="N592" s="3">
        <v>159.49</v>
      </c>
      <c r="O592" s="3">
        <f t="shared" si="75"/>
        <v>4564.6400000000003</v>
      </c>
      <c r="P592" s="3">
        <f t="shared" si="76"/>
        <v>2551.84</v>
      </c>
      <c r="Q592" s="3">
        <v>1047.53</v>
      </c>
      <c r="R592" s="3">
        <f t="shared" si="77"/>
        <v>965.27000000000021</v>
      </c>
      <c r="S592" s="5">
        <f t="shared" si="78"/>
        <v>0.21146684075852645</v>
      </c>
      <c r="T592" s="3">
        <v>4439.6400000000003</v>
      </c>
      <c r="U592" s="3">
        <f t="shared" si="79"/>
        <v>125</v>
      </c>
      <c r="V592" t="s">
        <v>61</v>
      </c>
      <c r="W592" t="s">
        <v>30</v>
      </c>
    </row>
    <row r="593" spans="1:23">
      <c r="A593" t="s">
        <v>652</v>
      </c>
      <c r="B593" s="2">
        <v>45967</v>
      </c>
      <c r="C593">
        <f t="shared" si="72"/>
        <v>2025</v>
      </c>
      <c r="D593" t="str">
        <f t="shared" si="73"/>
        <v>Nov</v>
      </c>
      <c r="E593" t="str">
        <f t="shared" si="74"/>
        <v>Q4</v>
      </c>
      <c r="F593" t="s">
        <v>32</v>
      </c>
      <c r="G593" t="s">
        <v>49</v>
      </c>
      <c r="H593" t="s">
        <v>44</v>
      </c>
      <c r="I593" t="s">
        <v>53</v>
      </c>
      <c r="J593" t="s">
        <v>54</v>
      </c>
      <c r="K593">
        <v>30</v>
      </c>
      <c r="L593" s="3">
        <v>1595.2</v>
      </c>
      <c r="M593" s="4">
        <v>0.15</v>
      </c>
      <c r="N593" s="3">
        <v>516.39</v>
      </c>
      <c r="O593" s="3">
        <f t="shared" si="75"/>
        <v>40677.599999999999</v>
      </c>
      <c r="P593" s="3">
        <f t="shared" si="76"/>
        <v>15491.699999999999</v>
      </c>
      <c r="Q593" s="3">
        <v>3512.65</v>
      </c>
      <c r="R593" s="3">
        <f t="shared" si="77"/>
        <v>21673.25</v>
      </c>
      <c r="S593" s="5">
        <f t="shared" si="78"/>
        <v>0.5328055244163864</v>
      </c>
      <c r="T593" s="3">
        <v>37057.01</v>
      </c>
      <c r="U593" s="3">
        <f t="shared" si="79"/>
        <v>3620.5899999999965</v>
      </c>
      <c r="V593" t="s">
        <v>41</v>
      </c>
      <c r="W593" t="s">
        <v>46</v>
      </c>
    </row>
    <row r="594" spans="1:23">
      <c r="A594" t="s">
        <v>653</v>
      </c>
      <c r="B594" s="2">
        <v>45362</v>
      </c>
      <c r="C594">
        <f t="shared" si="72"/>
        <v>2024</v>
      </c>
      <c r="D594" t="str">
        <f t="shared" si="73"/>
        <v>Mar</v>
      </c>
      <c r="E594" t="str">
        <f t="shared" si="74"/>
        <v>Q1</v>
      </c>
      <c r="F594" t="s">
        <v>51</v>
      </c>
      <c r="G594" t="s">
        <v>88</v>
      </c>
      <c r="H594" t="s">
        <v>34</v>
      </c>
      <c r="I594" t="s">
        <v>27</v>
      </c>
      <c r="J594" t="s">
        <v>35</v>
      </c>
      <c r="K594">
        <v>16</v>
      </c>
      <c r="L594" s="3">
        <v>730.93</v>
      </c>
      <c r="M594" s="4">
        <v>0.03</v>
      </c>
      <c r="N594" s="3">
        <v>501.51</v>
      </c>
      <c r="O594" s="3">
        <f t="shared" si="75"/>
        <v>11344.033599999999</v>
      </c>
      <c r="P594" s="3">
        <f t="shared" si="76"/>
        <v>8024.16</v>
      </c>
      <c r="Q594" s="3">
        <v>662.11</v>
      </c>
      <c r="R594" s="3">
        <f t="shared" si="77"/>
        <v>2657.7635999999989</v>
      </c>
      <c r="S594" s="5">
        <f t="shared" si="78"/>
        <v>0.23428735260445624</v>
      </c>
      <c r="T594" s="3">
        <v>10535.36</v>
      </c>
      <c r="U594" s="3">
        <f t="shared" si="79"/>
        <v>808.67359999999826</v>
      </c>
      <c r="V594" t="s">
        <v>41</v>
      </c>
      <c r="W594" t="s">
        <v>30</v>
      </c>
    </row>
    <row r="595" spans="1:23">
      <c r="A595" t="s">
        <v>654</v>
      </c>
      <c r="B595" s="2">
        <v>45299</v>
      </c>
      <c r="C595">
        <f t="shared" si="72"/>
        <v>2024</v>
      </c>
      <c r="D595" t="str">
        <f t="shared" si="73"/>
        <v>Jan</v>
      </c>
      <c r="E595" t="str">
        <f t="shared" si="74"/>
        <v>Q1</v>
      </c>
      <c r="F595" t="s">
        <v>68</v>
      </c>
      <c r="G595" t="s">
        <v>66</v>
      </c>
      <c r="H595" t="s">
        <v>34</v>
      </c>
      <c r="I595" t="s">
        <v>63</v>
      </c>
      <c r="J595" t="s">
        <v>64</v>
      </c>
      <c r="K595">
        <v>16</v>
      </c>
      <c r="L595" s="3">
        <v>486.64</v>
      </c>
      <c r="M595" s="4">
        <v>0.08</v>
      </c>
      <c r="N595" s="3">
        <v>137.5</v>
      </c>
      <c r="O595" s="3">
        <f t="shared" si="75"/>
        <v>7163.3407999999999</v>
      </c>
      <c r="P595" s="3">
        <f t="shared" si="76"/>
        <v>2200</v>
      </c>
      <c r="Q595" s="3">
        <v>1182.21</v>
      </c>
      <c r="R595" s="3">
        <f t="shared" si="77"/>
        <v>3781.1307999999999</v>
      </c>
      <c r="S595" s="5">
        <f t="shared" si="78"/>
        <v>0.52784460569012714</v>
      </c>
      <c r="T595" s="3">
        <v>6798.72</v>
      </c>
      <c r="U595" s="3">
        <f t="shared" si="79"/>
        <v>364.62079999999969</v>
      </c>
      <c r="V595" t="s">
        <v>41</v>
      </c>
      <c r="W595" t="s">
        <v>46</v>
      </c>
    </row>
    <row r="596" spans="1:23">
      <c r="A596" t="s">
        <v>655</v>
      </c>
      <c r="B596" s="2">
        <v>46154</v>
      </c>
      <c r="C596">
        <f t="shared" si="72"/>
        <v>2026</v>
      </c>
      <c r="D596" t="str">
        <f t="shared" si="73"/>
        <v>May</v>
      </c>
      <c r="E596" t="str">
        <f t="shared" si="74"/>
        <v>Q2</v>
      </c>
      <c r="F596" t="s">
        <v>38</v>
      </c>
      <c r="G596" t="s">
        <v>66</v>
      </c>
      <c r="H596" t="s">
        <v>44</v>
      </c>
      <c r="I596" t="s">
        <v>27</v>
      </c>
      <c r="J596" t="s">
        <v>35</v>
      </c>
      <c r="K596">
        <v>22</v>
      </c>
      <c r="L596" s="3">
        <v>611.94000000000005</v>
      </c>
      <c r="M596" s="4">
        <v>0.12</v>
      </c>
      <c r="N596" s="3">
        <v>434.71</v>
      </c>
      <c r="O596" s="3">
        <f t="shared" si="75"/>
        <v>11847.1584</v>
      </c>
      <c r="P596" s="3">
        <f t="shared" si="76"/>
        <v>9563.619999999999</v>
      </c>
      <c r="Q596" s="3">
        <v>1326.45</v>
      </c>
      <c r="R596" s="3">
        <f t="shared" si="77"/>
        <v>957.08840000000123</v>
      </c>
      <c r="S596" s="5">
        <f t="shared" si="78"/>
        <v>8.0786325942936763E-2</v>
      </c>
      <c r="T596" s="3">
        <v>10947.09</v>
      </c>
      <c r="U596" s="3">
        <f t="shared" si="79"/>
        <v>900.06840000000011</v>
      </c>
      <c r="V596" t="s">
        <v>29</v>
      </c>
      <c r="W596" t="s">
        <v>46</v>
      </c>
    </row>
    <row r="597" spans="1:23">
      <c r="A597" t="s">
        <v>656</v>
      </c>
      <c r="B597" s="2">
        <v>46260</v>
      </c>
      <c r="C597">
        <f t="shared" si="72"/>
        <v>2026</v>
      </c>
      <c r="D597" t="str">
        <f t="shared" si="73"/>
        <v>Aug</v>
      </c>
      <c r="E597" t="str">
        <f t="shared" si="74"/>
        <v>Q3</v>
      </c>
      <c r="F597" t="s">
        <v>24</v>
      </c>
      <c r="G597" t="s">
        <v>25</v>
      </c>
      <c r="H597" t="s">
        <v>60</v>
      </c>
      <c r="I597" t="s">
        <v>27</v>
      </c>
      <c r="J597" t="s">
        <v>35</v>
      </c>
      <c r="K597">
        <v>80</v>
      </c>
      <c r="L597" s="3">
        <v>1023.66</v>
      </c>
      <c r="M597" s="4">
        <v>0.05</v>
      </c>
      <c r="N597" s="3">
        <v>767.41</v>
      </c>
      <c r="O597" s="3">
        <f t="shared" si="75"/>
        <v>77798.16</v>
      </c>
      <c r="P597" s="3">
        <f t="shared" si="76"/>
        <v>61392.799999999996</v>
      </c>
      <c r="Q597" s="3">
        <v>1760.78</v>
      </c>
      <c r="R597" s="3">
        <f t="shared" si="77"/>
        <v>14644.580000000007</v>
      </c>
      <c r="S597" s="5">
        <f t="shared" si="78"/>
        <v>0.1882381279968576</v>
      </c>
      <c r="T597" s="3">
        <v>81950.89</v>
      </c>
      <c r="U597" s="3">
        <f t="shared" si="79"/>
        <v>-4152.7299999999959</v>
      </c>
      <c r="V597" t="s">
        <v>61</v>
      </c>
      <c r="W597" t="s">
        <v>77</v>
      </c>
    </row>
    <row r="598" spans="1:23">
      <c r="A598" t="s">
        <v>657</v>
      </c>
      <c r="B598" s="2">
        <v>45713</v>
      </c>
      <c r="C598">
        <f t="shared" si="72"/>
        <v>2025</v>
      </c>
      <c r="D598" t="str">
        <f t="shared" si="73"/>
        <v>Feb</v>
      </c>
      <c r="E598" t="str">
        <f t="shared" si="74"/>
        <v>Q1</v>
      </c>
      <c r="F598" t="s">
        <v>32</v>
      </c>
      <c r="G598" t="s">
        <v>49</v>
      </c>
      <c r="H598" t="s">
        <v>60</v>
      </c>
      <c r="I598" t="s">
        <v>39</v>
      </c>
      <c r="J598" t="s">
        <v>45</v>
      </c>
      <c r="K598">
        <v>53</v>
      </c>
      <c r="L598" s="3">
        <v>1153.08</v>
      </c>
      <c r="M598" s="4">
        <v>0.08</v>
      </c>
      <c r="N598" s="3">
        <v>521.80999999999995</v>
      </c>
      <c r="O598" s="3">
        <f t="shared" si="75"/>
        <v>56224.180800000002</v>
      </c>
      <c r="P598" s="3">
        <f t="shared" si="76"/>
        <v>27655.929999999997</v>
      </c>
      <c r="Q598" s="3">
        <v>2183.62</v>
      </c>
      <c r="R598" s="3">
        <f t="shared" si="77"/>
        <v>26384.630800000006</v>
      </c>
      <c r="S598" s="5">
        <f t="shared" si="78"/>
        <v>0.46927550432179893</v>
      </c>
      <c r="T598" s="3">
        <v>50079.58</v>
      </c>
      <c r="U598" s="3">
        <f t="shared" si="79"/>
        <v>6144.6008000000002</v>
      </c>
      <c r="V598" t="s">
        <v>29</v>
      </c>
      <c r="W598" t="s">
        <v>30</v>
      </c>
    </row>
    <row r="599" spans="1:23">
      <c r="A599" t="s">
        <v>658</v>
      </c>
      <c r="B599" s="2">
        <v>46003</v>
      </c>
      <c r="C599">
        <f t="shared" si="72"/>
        <v>2025</v>
      </c>
      <c r="D599" t="str">
        <f t="shared" si="73"/>
        <v>Dec</v>
      </c>
      <c r="E599" t="str">
        <f t="shared" si="74"/>
        <v>Q4</v>
      </c>
      <c r="F599" t="s">
        <v>51</v>
      </c>
      <c r="G599" t="s">
        <v>72</v>
      </c>
      <c r="H599" t="s">
        <v>34</v>
      </c>
      <c r="I599" t="s">
        <v>63</v>
      </c>
      <c r="J599" t="s">
        <v>64</v>
      </c>
      <c r="K599">
        <v>1</v>
      </c>
      <c r="L599" s="3">
        <v>428.5</v>
      </c>
      <c r="M599" s="4">
        <v>0.05</v>
      </c>
      <c r="N599" s="3">
        <v>126.07</v>
      </c>
      <c r="O599" s="3">
        <f t="shared" si="75"/>
        <v>407.07499999999999</v>
      </c>
      <c r="P599" s="3">
        <f t="shared" si="76"/>
        <v>126.07</v>
      </c>
      <c r="Q599" s="3">
        <v>695.55</v>
      </c>
      <c r="R599" s="3">
        <f t="shared" si="77"/>
        <v>-414.54499999999996</v>
      </c>
      <c r="S599" s="5">
        <f t="shared" si="78"/>
        <v>-1.0183504268255235</v>
      </c>
      <c r="T599" s="3">
        <v>423.71</v>
      </c>
      <c r="U599" s="3">
        <f t="shared" si="79"/>
        <v>-16.634999999999991</v>
      </c>
      <c r="V599" t="s">
        <v>41</v>
      </c>
      <c r="W599" t="s">
        <v>46</v>
      </c>
    </row>
    <row r="600" spans="1:23">
      <c r="A600" t="s">
        <v>659</v>
      </c>
      <c r="B600" s="2">
        <v>45361</v>
      </c>
      <c r="C600">
        <f t="shared" si="72"/>
        <v>2024</v>
      </c>
      <c r="D600" t="str">
        <f t="shared" si="73"/>
        <v>Mar</v>
      </c>
      <c r="E600" t="str">
        <f t="shared" si="74"/>
        <v>Q1</v>
      </c>
      <c r="F600" t="s">
        <v>24</v>
      </c>
      <c r="G600" t="s">
        <v>25</v>
      </c>
      <c r="H600" t="s">
        <v>26</v>
      </c>
      <c r="I600" t="s">
        <v>63</v>
      </c>
      <c r="J600" t="s">
        <v>64</v>
      </c>
      <c r="K600">
        <v>25</v>
      </c>
      <c r="L600" s="3">
        <v>461.85</v>
      </c>
      <c r="M600" s="4">
        <v>0.12</v>
      </c>
      <c r="N600" s="3">
        <v>124.21</v>
      </c>
      <c r="O600" s="3">
        <f t="shared" si="75"/>
        <v>10160.700000000001</v>
      </c>
      <c r="P600" s="3">
        <f t="shared" si="76"/>
        <v>3105.25</v>
      </c>
      <c r="Q600" s="3">
        <v>1079.3399999999999</v>
      </c>
      <c r="R600" s="3">
        <f t="shared" si="77"/>
        <v>5976.1100000000006</v>
      </c>
      <c r="S600" s="5">
        <f t="shared" si="78"/>
        <v>0.58815928036454179</v>
      </c>
      <c r="T600" s="3">
        <v>9186.5300000000007</v>
      </c>
      <c r="U600" s="3">
        <f t="shared" si="79"/>
        <v>974.17000000000007</v>
      </c>
      <c r="V600" t="s">
        <v>36</v>
      </c>
      <c r="W600" t="s">
        <v>30</v>
      </c>
    </row>
    <row r="601" spans="1:23">
      <c r="A601" t="s">
        <v>660</v>
      </c>
      <c r="B601" s="2">
        <v>46051</v>
      </c>
      <c r="C601">
        <f t="shared" si="72"/>
        <v>2026</v>
      </c>
      <c r="D601" t="str">
        <f t="shared" si="73"/>
        <v>Jan</v>
      </c>
      <c r="E601" t="str">
        <f t="shared" si="74"/>
        <v>Q1</v>
      </c>
      <c r="F601" t="s">
        <v>51</v>
      </c>
      <c r="G601" t="s">
        <v>88</v>
      </c>
      <c r="H601" t="s">
        <v>34</v>
      </c>
      <c r="I601" t="s">
        <v>39</v>
      </c>
      <c r="J601" t="s">
        <v>57</v>
      </c>
      <c r="K601">
        <v>15</v>
      </c>
      <c r="L601" s="3">
        <v>463.95</v>
      </c>
      <c r="M601" s="4">
        <v>0.05</v>
      </c>
      <c r="N601" s="3">
        <v>225.88</v>
      </c>
      <c r="O601" s="3">
        <f t="shared" si="75"/>
        <v>6611.2874999999995</v>
      </c>
      <c r="P601" s="3">
        <f t="shared" si="76"/>
        <v>3388.2</v>
      </c>
      <c r="Q601" s="3">
        <v>919.35</v>
      </c>
      <c r="R601" s="3">
        <f t="shared" si="77"/>
        <v>2303.7374999999997</v>
      </c>
      <c r="S601" s="5">
        <f t="shared" si="78"/>
        <v>0.34845519877936026</v>
      </c>
      <c r="T601" s="3">
        <v>6889.03</v>
      </c>
      <c r="U601" s="3">
        <f t="shared" si="79"/>
        <v>-277.74250000000029</v>
      </c>
      <c r="V601" t="s">
        <v>61</v>
      </c>
      <c r="W601" t="s">
        <v>46</v>
      </c>
    </row>
    <row r="602" spans="1:23">
      <c r="A602" t="s">
        <v>661</v>
      </c>
      <c r="B602" s="2">
        <v>45340</v>
      </c>
      <c r="C602">
        <f t="shared" si="72"/>
        <v>2024</v>
      </c>
      <c r="D602" t="str">
        <f t="shared" si="73"/>
        <v>Feb</v>
      </c>
      <c r="E602" t="str">
        <f t="shared" si="74"/>
        <v>Q1</v>
      </c>
      <c r="F602" t="s">
        <v>32</v>
      </c>
      <c r="G602" t="s">
        <v>33</v>
      </c>
      <c r="H602" t="s">
        <v>26</v>
      </c>
      <c r="I602" t="s">
        <v>39</v>
      </c>
      <c r="J602" t="s">
        <v>40</v>
      </c>
      <c r="K602">
        <v>36</v>
      </c>
      <c r="L602" s="3">
        <v>983.24</v>
      </c>
      <c r="M602" s="4">
        <v>0</v>
      </c>
      <c r="N602" s="3">
        <v>388.41</v>
      </c>
      <c r="O602" s="3">
        <f t="shared" si="75"/>
        <v>35396.639999999999</v>
      </c>
      <c r="P602" s="3">
        <f t="shared" si="76"/>
        <v>13982.76</v>
      </c>
      <c r="Q602" s="3">
        <v>3268.76</v>
      </c>
      <c r="R602" s="3">
        <f t="shared" si="77"/>
        <v>18145.119999999995</v>
      </c>
      <c r="S602" s="5">
        <f t="shared" si="78"/>
        <v>0.51262266701020198</v>
      </c>
      <c r="T602" s="3">
        <v>37665.83</v>
      </c>
      <c r="U602" s="3">
        <f t="shared" si="79"/>
        <v>-2269.1900000000023</v>
      </c>
      <c r="V602" t="s">
        <v>61</v>
      </c>
      <c r="W602" t="s">
        <v>46</v>
      </c>
    </row>
    <row r="603" spans="1:23">
      <c r="A603" t="s">
        <v>662</v>
      </c>
      <c r="B603" s="2">
        <v>45536</v>
      </c>
      <c r="C603">
        <f t="shared" si="72"/>
        <v>2024</v>
      </c>
      <c r="D603" t="str">
        <f t="shared" si="73"/>
        <v>Sep</v>
      </c>
      <c r="E603" t="str">
        <f t="shared" si="74"/>
        <v>Q3</v>
      </c>
      <c r="F603" t="s">
        <v>68</v>
      </c>
      <c r="G603" t="s">
        <v>25</v>
      </c>
      <c r="H603" t="s">
        <v>34</v>
      </c>
      <c r="I603" t="s">
        <v>39</v>
      </c>
      <c r="J603" t="s">
        <v>45</v>
      </c>
      <c r="K603">
        <v>7</v>
      </c>
      <c r="L603" s="3">
        <v>1035.98</v>
      </c>
      <c r="M603" s="4">
        <v>0.1</v>
      </c>
      <c r="N603" s="3">
        <v>451.57</v>
      </c>
      <c r="O603" s="3">
        <f t="shared" si="75"/>
        <v>6526.6740000000009</v>
      </c>
      <c r="P603" s="3">
        <f t="shared" si="76"/>
        <v>3160.99</v>
      </c>
      <c r="Q603" s="3">
        <v>2042.38</v>
      </c>
      <c r="R603" s="3">
        <f t="shared" si="77"/>
        <v>1323.304000000001</v>
      </c>
      <c r="S603" s="5">
        <f t="shared" si="78"/>
        <v>0.20275319404646239</v>
      </c>
      <c r="T603" s="3">
        <v>5894.79</v>
      </c>
      <c r="U603" s="3">
        <f t="shared" si="79"/>
        <v>631.88400000000092</v>
      </c>
      <c r="V603" t="s">
        <v>61</v>
      </c>
      <c r="W603" t="s">
        <v>80</v>
      </c>
    </row>
    <row r="604" spans="1:23">
      <c r="A604" t="s">
        <v>663</v>
      </c>
      <c r="B604" s="2">
        <v>45337</v>
      </c>
      <c r="C604">
        <f t="shared" si="72"/>
        <v>2024</v>
      </c>
      <c r="D604" t="str">
        <f t="shared" si="73"/>
        <v>Feb</v>
      </c>
      <c r="E604" t="str">
        <f t="shared" si="74"/>
        <v>Q1</v>
      </c>
      <c r="F604" t="s">
        <v>51</v>
      </c>
      <c r="G604" t="s">
        <v>52</v>
      </c>
      <c r="H604" t="s">
        <v>34</v>
      </c>
      <c r="I604" t="s">
        <v>53</v>
      </c>
      <c r="J604" t="s">
        <v>130</v>
      </c>
      <c r="K604">
        <v>7</v>
      </c>
      <c r="L604" s="3">
        <v>1967.9</v>
      </c>
      <c r="M604" s="4">
        <v>0.1</v>
      </c>
      <c r="N604" s="3">
        <v>745.37</v>
      </c>
      <c r="O604" s="3">
        <f t="shared" si="75"/>
        <v>12397.77</v>
      </c>
      <c r="P604" s="3">
        <f t="shared" si="76"/>
        <v>5217.59</v>
      </c>
      <c r="Q604" s="3">
        <v>1810</v>
      </c>
      <c r="R604" s="3">
        <f t="shared" si="77"/>
        <v>5370.18</v>
      </c>
      <c r="S604" s="5">
        <f t="shared" si="78"/>
        <v>0.43315693064155891</v>
      </c>
      <c r="T604" s="3">
        <v>12183.18</v>
      </c>
      <c r="U604" s="3">
        <f t="shared" si="79"/>
        <v>214.59000000000015</v>
      </c>
      <c r="V604" t="s">
        <v>61</v>
      </c>
      <c r="W604" t="s">
        <v>30</v>
      </c>
    </row>
    <row r="605" spans="1:23">
      <c r="A605" t="s">
        <v>664</v>
      </c>
      <c r="B605" s="2">
        <v>45657</v>
      </c>
      <c r="C605">
        <f t="shared" si="72"/>
        <v>2024</v>
      </c>
      <c r="D605" t="str">
        <f t="shared" si="73"/>
        <v>Dec</v>
      </c>
      <c r="E605" t="str">
        <f t="shared" si="74"/>
        <v>Q4</v>
      </c>
      <c r="F605" t="s">
        <v>38</v>
      </c>
      <c r="G605" t="s">
        <v>25</v>
      </c>
      <c r="H605" t="s">
        <v>34</v>
      </c>
      <c r="I605" t="s">
        <v>53</v>
      </c>
      <c r="J605" t="s">
        <v>54</v>
      </c>
      <c r="K605">
        <v>15</v>
      </c>
      <c r="L605" s="3">
        <v>2095.13</v>
      </c>
      <c r="M605" s="4">
        <v>0.05</v>
      </c>
      <c r="N605" s="3">
        <v>683.15</v>
      </c>
      <c r="O605" s="3">
        <f t="shared" si="75"/>
        <v>29855.602500000001</v>
      </c>
      <c r="P605" s="3">
        <f t="shared" si="76"/>
        <v>10247.25</v>
      </c>
      <c r="Q605" s="3">
        <v>1621.1</v>
      </c>
      <c r="R605" s="3">
        <f t="shared" si="77"/>
        <v>17987.252500000002</v>
      </c>
      <c r="S605" s="5">
        <f t="shared" si="78"/>
        <v>0.6024749458665255</v>
      </c>
      <c r="T605" s="3">
        <v>30743.46</v>
      </c>
      <c r="U605" s="3">
        <f t="shared" si="79"/>
        <v>-887.85749999999825</v>
      </c>
      <c r="V605" t="s">
        <v>29</v>
      </c>
      <c r="W605" t="s">
        <v>30</v>
      </c>
    </row>
    <row r="606" spans="1:23">
      <c r="A606" t="s">
        <v>665</v>
      </c>
      <c r="B606" s="2">
        <v>45515</v>
      </c>
      <c r="C606">
        <f t="shared" si="72"/>
        <v>2024</v>
      </c>
      <c r="D606" t="str">
        <f t="shared" si="73"/>
        <v>Aug</v>
      </c>
      <c r="E606" t="str">
        <f t="shared" si="74"/>
        <v>Q3</v>
      </c>
      <c r="F606" t="s">
        <v>51</v>
      </c>
      <c r="G606" t="s">
        <v>72</v>
      </c>
      <c r="H606" t="s">
        <v>26</v>
      </c>
      <c r="I606" t="s">
        <v>63</v>
      </c>
      <c r="J606" t="s">
        <v>64</v>
      </c>
      <c r="K606">
        <v>58</v>
      </c>
      <c r="L606" s="3">
        <v>570.64</v>
      </c>
      <c r="M606" s="4">
        <v>0.2</v>
      </c>
      <c r="N606" s="3">
        <v>166.5</v>
      </c>
      <c r="O606" s="3">
        <f t="shared" si="75"/>
        <v>26477.696000000004</v>
      </c>
      <c r="P606" s="3">
        <f t="shared" si="76"/>
        <v>9657</v>
      </c>
      <c r="Q606" s="3">
        <v>1302.99</v>
      </c>
      <c r="R606" s="3">
        <f t="shared" si="77"/>
        <v>15517.706000000004</v>
      </c>
      <c r="S606" s="5">
        <f t="shared" si="78"/>
        <v>0.58606708076110559</v>
      </c>
      <c r="T606" s="3">
        <v>29394.7</v>
      </c>
      <c r="U606" s="3">
        <f t="shared" si="79"/>
        <v>-2917.0039999999972</v>
      </c>
      <c r="V606" t="s">
        <v>36</v>
      </c>
      <c r="W606" t="s">
        <v>77</v>
      </c>
    </row>
    <row r="607" spans="1:23">
      <c r="A607" t="s">
        <v>666</v>
      </c>
      <c r="B607" s="2">
        <v>46005</v>
      </c>
      <c r="C607">
        <f t="shared" si="72"/>
        <v>2025</v>
      </c>
      <c r="D607" t="str">
        <f t="shared" si="73"/>
        <v>Dec</v>
      </c>
      <c r="E607" t="str">
        <f t="shared" si="74"/>
        <v>Q4</v>
      </c>
      <c r="F607" t="s">
        <v>51</v>
      </c>
      <c r="G607" t="s">
        <v>52</v>
      </c>
      <c r="H607" t="s">
        <v>60</v>
      </c>
      <c r="I607" t="s">
        <v>27</v>
      </c>
      <c r="J607" t="s">
        <v>35</v>
      </c>
      <c r="K607">
        <v>52</v>
      </c>
      <c r="L607" s="3">
        <v>563.97</v>
      </c>
      <c r="M607" s="4">
        <v>0.2</v>
      </c>
      <c r="N607" s="3">
        <v>400.93</v>
      </c>
      <c r="O607" s="3">
        <f t="shared" si="75"/>
        <v>23461.152000000002</v>
      </c>
      <c r="P607" s="3">
        <f t="shared" si="76"/>
        <v>20848.36</v>
      </c>
      <c r="Q607" s="3">
        <v>979.07</v>
      </c>
      <c r="R607" s="3">
        <f t="shared" si="77"/>
        <v>1633.7220000000011</v>
      </c>
      <c r="S607" s="5">
        <f t="shared" si="78"/>
        <v>6.9635199499155073E-2</v>
      </c>
      <c r="T607" s="3">
        <v>20745.189999999999</v>
      </c>
      <c r="U607" s="3">
        <f t="shared" si="79"/>
        <v>2715.9620000000032</v>
      </c>
      <c r="V607" t="s">
        <v>41</v>
      </c>
      <c r="W607" t="s">
        <v>46</v>
      </c>
    </row>
    <row r="608" spans="1:23">
      <c r="A608" t="s">
        <v>667</v>
      </c>
      <c r="B608" s="2">
        <v>45947</v>
      </c>
      <c r="C608">
        <f t="shared" si="72"/>
        <v>2025</v>
      </c>
      <c r="D608" t="str">
        <f t="shared" si="73"/>
        <v>Oct</v>
      </c>
      <c r="E608" t="str">
        <f t="shared" si="74"/>
        <v>Q4</v>
      </c>
      <c r="F608" t="s">
        <v>68</v>
      </c>
      <c r="G608" t="s">
        <v>25</v>
      </c>
      <c r="H608" t="s">
        <v>34</v>
      </c>
      <c r="I608" t="s">
        <v>39</v>
      </c>
      <c r="J608" t="s">
        <v>40</v>
      </c>
      <c r="K608">
        <v>14</v>
      </c>
      <c r="L608" s="3">
        <v>665.48</v>
      </c>
      <c r="M608" s="4">
        <v>0.12</v>
      </c>
      <c r="N608" s="3">
        <v>290.61</v>
      </c>
      <c r="O608" s="3">
        <f t="shared" si="75"/>
        <v>8198.713600000001</v>
      </c>
      <c r="P608" s="3">
        <f t="shared" si="76"/>
        <v>4068.54</v>
      </c>
      <c r="Q608" s="3">
        <v>950.31</v>
      </c>
      <c r="R608" s="3">
        <f t="shared" si="77"/>
        <v>3179.863600000001</v>
      </c>
      <c r="S608" s="5">
        <f t="shared" si="78"/>
        <v>0.38784908891072872</v>
      </c>
      <c r="T608" s="3">
        <v>7951.81</v>
      </c>
      <c r="U608" s="3">
        <f t="shared" si="79"/>
        <v>246.90360000000055</v>
      </c>
      <c r="V608" t="s">
        <v>36</v>
      </c>
      <c r="W608" t="s">
        <v>30</v>
      </c>
    </row>
    <row r="609" spans="1:23">
      <c r="A609" t="s">
        <v>668</v>
      </c>
      <c r="B609" s="2">
        <v>45676</v>
      </c>
      <c r="C609">
        <f t="shared" si="72"/>
        <v>2025</v>
      </c>
      <c r="D609" t="str">
        <f t="shared" si="73"/>
        <v>Jan</v>
      </c>
      <c r="E609" t="str">
        <f t="shared" si="74"/>
        <v>Q1</v>
      </c>
      <c r="F609" t="s">
        <v>68</v>
      </c>
      <c r="G609" t="s">
        <v>25</v>
      </c>
      <c r="H609" t="s">
        <v>34</v>
      </c>
      <c r="I609" t="s">
        <v>63</v>
      </c>
      <c r="J609" t="s">
        <v>73</v>
      </c>
      <c r="K609">
        <v>11</v>
      </c>
      <c r="L609" s="3">
        <v>133.57</v>
      </c>
      <c r="M609" s="4">
        <v>0.1</v>
      </c>
      <c r="N609" s="3">
        <v>35.299999999999997</v>
      </c>
      <c r="O609" s="3">
        <f t="shared" si="75"/>
        <v>1322.3430000000001</v>
      </c>
      <c r="P609" s="3">
        <f t="shared" si="76"/>
        <v>388.29999999999995</v>
      </c>
      <c r="Q609" s="3">
        <v>1006.91</v>
      </c>
      <c r="R609" s="3">
        <f t="shared" si="77"/>
        <v>-72.866999999999848</v>
      </c>
      <c r="S609" s="5">
        <f t="shared" si="78"/>
        <v>-5.5104462306678252E-2</v>
      </c>
      <c r="T609" s="3">
        <v>1473.9</v>
      </c>
      <c r="U609" s="3">
        <f t="shared" si="79"/>
        <v>-151.55700000000002</v>
      </c>
      <c r="V609" t="s">
        <v>36</v>
      </c>
      <c r="W609" t="s">
        <v>80</v>
      </c>
    </row>
    <row r="610" spans="1:23">
      <c r="A610" t="s">
        <v>669</v>
      </c>
      <c r="B610" s="2">
        <v>45526</v>
      </c>
      <c r="C610">
        <f t="shared" si="72"/>
        <v>2024</v>
      </c>
      <c r="D610" t="str">
        <f t="shared" si="73"/>
        <v>Aug</v>
      </c>
      <c r="E610" t="str">
        <f t="shared" si="74"/>
        <v>Q3</v>
      </c>
      <c r="F610" t="s">
        <v>38</v>
      </c>
      <c r="G610" t="s">
        <v>66</v>
      </c>
      <c r="H610" t="s">
        <v>34</v>
      </c>
      <c r="I610" t="s">
        <v>39</v>
      </c>
      <c r="J610" t="s">
        <v>57</v>
      </c>
      <c r="K610">
        <v>8</v>
      </c>
      <c r="L610" s="3">
        <v>893.03</v>
      </c>
      <c r="M610" s="4">
        <v>0.1</v>
      </c>
      <c r="N610" s="3">
        <v>422.56</v>
      </c>
      <c r="O610" s="3">
        <f t="shared" si="75"/>
        <v>6429.8159999999998</v>
      </c>
      <c r="P610" s="3">
        <f t="shared" si="76"/>
        <v>3380.48</v>
      </c>
      <c r="Q610" s="3">
        <v>1268.29</v>
      </c>
      <c r="R610" s="3">
        <f t="shared" si="77"/>
        <v>1781.0459999999998</v>
      </c>
      <c r="S610" s="5">
        <f t="shared" si="78"/>
        <v>0.27699797319238995</v>
      </c>
      <c r="T610" s="3">
        <v>6340.87</v>
      </c>
      <c r="U610" s="3">
        <f t="shared" si="79"/>
        <v>88.945999999999913</v>
      </c>
      <c r="V610" t="s">
        <v>29</v>
      </c>
      <c r="W610" t="s">
        <v>30</v>
      </c>
    </row>
    <row r="611" spans="1:23">
      <c r="A611" t="s">
        <v>670</v>
      </c>
      <c r="B611" s="2">
        <v>45795</v>
      </c>
      <c r="C611">
        <f t="shared" si="72"/>
        <v>2025</v>
      </c>
      <c r="D611" t="str">
        <f t="shared" si="73"/>
        <v>May</v>
      </c>
      <c r="E611" t="str">
        <f t="shared" si="74"/>
        <v>Q2</v>
      </c>
      <c r="F611" t="s">
        <v>24</v>
      </c>
      <c r="G611" t="s">
        <v>25</v>
      </c>
      <c r="H611" t="s">
        <v>34</v>
      </c>
      <c r="I611" t="s">
        <v>27</v>
      </c>
      <c r="J611" t="s">
        <v>28</v>
      </c>
      <c r="K611">
        <v>6</v>
      </c>
      <c r="L611" s="3">
        <v>145.11000000000001</v>
      </c>
      <c r="M611" s="4">
        <v>0.1</v>
      </c>
      <c r="N611" s="3">
        <v>89.7</v>
      </c>
      <c r="O611" s="3">
        <f t="shared" si="75"/>
        <v>783.59400000000005</v>
      </c>
      <c r="P611" s="3">
        <f t="shared" si="76"/>
        <v>538.20000000000005</v>
      </c>
      <c r="Q611" s="3">
        <v>1060.6500000000001</v>
      </c>
      <c r="R611" s="3">
        <f t="shared" si="77"/>
        <v>-815.25600000000009</v>
      </c>
      <c r="S611" s="5">
        <f t="shared" si="78"/>
        <v>-1.040406128683987</v>
      </c>
      <c r="T611" s="3">
        <v>734</v>
      </c>
      <c r="U611" s="3">
        <f t="shared" si="79"/>
        <v>49.594000000000051</v>
      </c>
      <c r="V611" t="s">
        <v>29</v>
      </c>
      <c r="W611" t="s">
        <v>46</v>
      </c>
    </row>
    <row r="612" spans="1:23">
      <c r="A612" t="s">
        <v>671</v>
      </c>
      <c r="B612" s="2">
        <v>45770</v>
      </c>
      <c r="C612">
        <f t="shared" si="72"/>
        <v>2025</v>
      </c>
      <c r="D612" t="str">
        <f t="shared" si="73"/>
        <v>Apr</v>
      </c>
      <c r="E612" t="str">
        <f t="shared" si="74"/>
        <v>Q2</v>
      </c>
      <c r="F612" t="s">
        <v>38</v>
      </c>
      <c r="G612" t="s">
        <v>25</v>
      </c>
      <c r="H612" t="s">
        <v>26</v>
      </c>
      <c r="I612" t="s">
        <v>27</v>
      </c>
      <c r="J612" t="s">
        <v>35</v>
      </c>
      <c r="K612">
        <v>23</v>
      </c>
      <c r="L612" s="3">
        <v>564.67999999999995</v>
      </c>
      <c r="M612" s="4">
        <v>0.05</v>
      </c>
      <c r="N612" s="3">
        <v>397.19</v>
      </c>
      <c r="O612" s="3">
        <f t="shared" si="75"/>
        <v>12338.257999999998</v>
      </c>
      <c r="P612" s="3">
        <f t="shared" si="76"/>
        <v>9135.3700000000008</v>
      </c>
      <c r="Q612" s="3">
        <v>1950.62</v>
      </c>
      <c r="R612" s="3">
        <f t="shared" si="77"/>
        <v>1252.2679999999973</v>
      </c>
      <c r="S612" s="5">
        <f t="shared" si="78"/>
        <v>0.10149471667718389</v>
      </c>
      <c r="T612" s="3">
        <v>11454.05</v>
      </c>
      <c r="U612" s="3">
        <f t="shared" si="79"/>
        <v>884.20799999999872</v>
      </c>
      <c r="V612" t="s">
        <v>41</v>
      </c>
      <c r="W612" t="s">
        <v>30</v>
      </c>
    </row>
    <row r="613" spans="1:23">
      <c r="A613" t="s">
        <v>672</v>
      </c>
      <c r="B613" s="2">
        <v>46287</v>
      </c>
      <c r="C613">
        <f t="shared" si="72"/>
        <v>2026</v>
      </c>
      <c r="D613" t="str">
        <f t="shared" si="73"/>
        <v>Sep</v>
      </c>
      <c r="E613" t="str">
        <f t="shared" si="74"/>
        <v>Q3</v>
      </c>
      <c r="F613" t="s">
        <v>38</v>
      </c>
      <c r="G613" t="s">
        <v>66</v>
      </c>
      <c r="H613" t="s">
        <v>34</v>
      </c>
      <c r="I613" t="s">
        <v>63</v>
      </c>
      <c r="J613" t="s">
        <v>73</v>
      </c>
      <c r="K613">
        <v>14</v>
      </c>
      <c r="L613" s="3">
        <v>205.67</v>
      </c>
      <c r="M613" s="4">
        <v>0.12</v>
      </c>
      <c r="N613" s="3">
        <v>56.06</v>
      </c>
      <c r="O613" s="3">
        <f t="shared" si="75"/>
        <v>2533.8543999999997</v>
      </c>
      <c r="P613" s="3">
        <f t="shared" si="76"/>
        <v>784.84</v>
      </c>
      <c r="Q613" s="3">
        <v>1227.78</v>
      </c>
      <c r="R613" s="3">
        <f t="shared" si="77"/>
        <v>521.2343999999996</v>
      </c>
      <c r="S613" s="5">
        <f t="shared" si="78"/>
        <v>0.20570811014239795</v>
      </c>
      <c r="T613" s="3">
        <v>2241.84</v>
      </c>
      <c r="U613" s="3">
        <f t="shared" si="79"/>
        <v>292.01439999999957</v>
      </c>
      <c r="V613" t="s">
        <v>41</v>
      </c>
      <c r="W613" t="s">
        <v>46</v>
      </c>
    </row>
    <row r="614" spans="1:23">
      <c r="A614" t="s">
        <v>673</v>
      </c>
      <c r="B614" s="2">
        <v>45377</v>
      </c>
      <c r="C614">
        <f t="shared" si="72"/>
        <v>2024</v>
      </c>
      <c r="D614" t="str">
        <f t="shared" si="73"/>
        <v>Mar</v>
      </c>
      <c r="E614" t="str">
        <f t="shared" si="74"/>
        <v>Q1</v>
      </c>
      <c r="F614" t="s">
        <v>38</v>
      </c>
      <c r="G614" t="s">
        <v>25</v>
      </c>
      <c r="H614" t="s">
        <v>44</v>
      </c>
      <c r="I614" t="s">
        <v>27</v>
      </c>
      <c r="J614" t="s">
        <v>35</v>
      </c>
      <c r="K614">
        <v>12</v>
      </c>
      <c r="L614" s="3">
        <v>697.29</v>
      </c>
      <c r="M614" s="4">
        <v>0.08</v>
      </c>
      <c r="N614" s="3">
        <v>467.05</v>
      </c>
      <c r="O614" s="3">
        <f t="shared" si="75"/>
        <v>7698.0815999999995</v>
      </c>
      <c r="P614" s="3">
        <f t="shared" si="76"/>
        <v>5604.6</v>
      </c>
      <c r="Q614" s="3">
        <v>1078.8699999999999</v>
      </c>
      <c r="R614" s="3">
        <f t="shared" si="77"/>
        <v>1014.6115999999993</v>
      </c>
      <c r="S614" s="5">
        <f t="shared" si="78"/>
        <v>0.13180057743217471</v>
      </c>
      <c r="T614" s="3">
        <v>6907.22</v>
      </c>
      <c r="U614" s="3">
        <f t="shared" si="79"/>
        <v>790.86159999999927</v>
      </c>
      <c r="V614" t="s">
        <v>61</v>
      </c>
      <c r="W614" t="s">
        <v>80</v>
      </c>
    </row>
    <row r="615" spans="1:23">
      <c r="A615" t="s">
        <v>674</v>
      </c>
      <c r="B615" s="2">
        <v>45492</v>
      </c>
      <c r="C615">
        <f t="shared" si="72"/>
        <v>2024</v>
      </c>
      <c r="D615" t="str">
        <f t="shared" si="73"/>
        <v>Jul</v>
      </c>
      <c r="E615" t="str">
        <f t="shared" si="74"/>
        <v>Q3</v>
      </c>
      <c r="F615" t="s">
        <v>68</v>
      </c>
      <c r="G615" t="s">
        <v>25</v>
      </c>
      <c r="H615" t="s">
        <v>34</v>
      </c>
      <c r="I615" t="s">
        <v>53</v>
      </c>
      <c r="J615" t="s">
        <v>130</v>
      </c>
      <c r="K615">
        <v>14</v>
      </c>
      <c r="L615" s="3">
        <v>1668.65</v>
      </c>
      <c r="M615" s="4">
        <v>0.15</v>
      </c>
      <c r="N615" s="3">
        <v>634.63</v>
      </c>
      <c r="O615" s="3">
        <f t="shared" si="75"/>
        <v>19856.935000000001</v>
      </c>
      <c r="P615" s="3">
        <f t="shared" si="76"/>
        <v>8884.82</v>
      </c>
      <c r="Q615" s="3">
        <v>1774.49</v>
      </c>
      <c r="R615" s="3">
        <f t="shared" si="77"/>
        <v>9197.6250000000018</v>
      </c>
      <c r="S615" s="5">
        <f t="shared" si="78"/>
        <v>0.46319459674919627</v>
      </c>
      <c r="T615" s="3">
        <v>19807.14</v>
      </c>
      <c r="U615" s="3">
        <f t="shared" si="79"/>
        <v>49.795000000001892</v>
      </c>
      <c r="V615" t="s">
        <v>29</v>
      </c>
      <c r="W615" t="s">
        <v>46</v>
      </c>
    </row>
    <row r="616" spans="1:23">
      <c r="A616" t="s">
        <v>675</v>
      </c>
      <c r="B616" s="2">
        <v>45331</v>
      </c>
      <c r="C616">
        <f t="shared" si="72"/>
        <v>2024</v>
      </c>
      <c r="D616" t="str">
        <f t="shared" si="73"/>
        <v>Feb</v>
      </c>
      <c r="E616" t="str">
        <f t="shared" si="74"/>
        <v>Q1</v>
      </c>
      <c r="F616" t="s">
        <v>24</v>
      </c>
      <c r="G616" t="s">
        <v>66</v>
      </c>
      <c r="H616" t="s">
        <v>60</v>
      </c>
      <c r="I616" t="s">
        <v>27</v>
      </c>
      <c r="J616" t="s">
        <v>28</v>
      </c>
      <c r="K616">
        <v>44</v>
      </c>
      <c r="L616" s="3">
        <v>272.58999999999997</v>
      </c>
      <c r="M616" s="4">
        <v>0.12</v>
      </c>
      <c r="N616" s="3">
        <v>162.88</v>
      </c>
      <c r="O616" s="3">
        <f t="shared" si="75"/>
        <v>10554.684799999999</v>
      </c>
      <c r="P616" s="3">
        <f t="shared" si="76"/>
        <v>7166.7199999999993</v>
      </c>
      <c r="Q616" s="3">
        <v>1327.53</v>
      </c>
      <c r="R616" s="3">
        <f t="shared" si="77"/>
        <v>2060.4348</v>
      </c>
      <c r="S616" s="5">
        <f t="shared" si="78"/>
        <v>0.19521519013054756</v>
      </c>
      <c r="T616" s="3">
        <v>11084.43</v>
      </c>
      <c r="U616" s="3">
        <f t="shared" si="79"/>
        <v>-529.7452000000012</v>
      </c>
      <c r="V616" t="s">
        <v>36</v>
      </c>
      <c r="W616" t="s">
        <v>80</v>
      </c>
    </row>
    <row r="617" spans="1:23">
      <c r="A617" t="s">
        <v>676</v>
      </c>
      <c r="B617" s="2">
        <v>45958</v>
      </c>
      <c r="C617">
        <f t="shared" si="72"/>
        <v>2025</v>
      </c>
      <c r="D617" t="str">
        <f t="shared" si="73"/>
        <v>Oct</v>
      </c>
      <c r="E617" t="str">
        <f t="shared" si="74"/>
        <v>Q4</v>
      </c>
      <c r="F617" t="s">
        <v>51</v>
      </c>
      <c r="G617" t="s">
        <v>72</v>
      </c>
      <c r="H617" t="s">
        <v>26</v>
      </c>
      <c r="I617" t="s">
        <v>27</v>
      </c>
      <c r="J617" t="s">
        <v>35</v>
      </c>
      <c r="K617">
        <v>60</v>
      </c>
      <c r="L617" s="3">
        <v>472.43</v>
      </c>
      <c r="M617" s="4">
        <v>0.05</v>
      </c>
      <c r="N617" s="3">
        <v>337.45</v>
      </c>
      <c r="O617" s="3">
        <f t="shared" si="75"/>
        <v>26928.51</v>
      </c>
      <c r="P617" s="3">
        <f t="shared" si="76"/>
        <v>20247</v>
      </c>
      <c r="Q617" s="3">
        <v>866.24</v>
      </c>
      <c r="R617" s="3">
        <f t="shared" si="77"/>
        <v>5815.2699999999986</v>
      </c>
      <c r="S617" s="5">
        <f t="shared" si="78"/>
        <v>0.21595216371050605</v>
      </c>
      <c r="T617" s="3">
        <v>27999.25</v>
      </c>
      <c r="U617" s="3">
        <f t="shared" si="79"/>
        <v>-1070.7400000000016</v>
      </c>
      <c r="V617" t="s">
        <v>61</v>
      </c>
      <c r="W617" t="s">
        <v>30</v>
      </c>
    </row>
    <row r="618" spans="1:23">
      <c r="A618" t="s">
        <v>677</v>
      </c>
      <c r="B618" s="2">
        <v>45758</v>
      </c>
      <c r="C618">
        <f t="shared" si="72"/>
        <v>2025</v>
      </c>
      <c r="D618" t="str">
        <f t="shared" si="73"/>
        <v>Apr</v>
      </c>
      <c r="E618" t="str">
        <f t="shared" si="74"/>
        <v>Q2</v>
      </c>
      <c r="F618" t="s">
        <v>68</v>
      </c>
      <c r="G618" t="s">
        <v>66</v>
      </c>
      <c r="H618" t="s">
        <v>34</v>
      </c>
      <c r="I618" t="s">
        <v>27</v>
      </c>
      <c r="J618" t="s">
        <v>28</v>
      </c>
      <c r="K618">
        <v>3</v>
      </c>
      <c r="L618" s="3">
        <v>143.35</v>
      </c>
      <c r="M618" s="4">
        <v>0.1</v>
      </c>
      <c r="N618" s="3">
        <v>89.48</v>
      </c>
      <c r="O618" s="3">
        <f t="shared" si="75"/>
        <v>387.04499999999996</v>
      </c>
      <c r="P618" s="3">
        <f t="shared" si="76"/>
        <v>268.44</v>
      </c>
      <c r="Q618" s="3">
        <v>718.13</v>
      </c>
      <c r="R618" s="3">
        <f t="shared" si="77"/>
        <v>-599.52500000000009</v>
      </c>
      <c r="S618" s="5">
        <f t="shared" si="78"/>
        <v>-1.5489800927540729</v>
      </c>
      <c r="T618" s="3">
        <v>395.05</v>
      </c>
      <c r="U618" s="3">
        <f t="shared" si="79"/>
        <v>-8.0050000000000523</v>
      </c>
      <c r="V618" t="s">
        <v>29</v>
      </c>
      <c r="W618" t="s">
        <v>46</v>
      </c>
    </row>
    <row r="619" spans="1:23">
      <c r="A619" t="s">
        <v>678</v>
      </c>
      <c r="B619" s="2">
        <v>45485</v>
      </c>
      <c r="C619">
        <f t="shared" si="72"/>
        <v>2024</v>
      </c>
      <c r="D619" t="str">
        <f t="shared" si="73"/>
        <v>Jul</v>
      </c>
      <c r="E619" t="str">
        <f t="shared" si="74"/>
        <v>Q3</v>
      </c>
      <c r="F619" t="s">
        <v>51</v>
      </c>
      <c r="G619" t="s">
        <v>88</v>
      </c>
      <c r="H619" t="s">
        <v>26</v>
      </c>
      <c r="I619" t="s">
        <v>53</v>
      </c>
      <c r="J619" t="s">
        <v>130</v>
      </c>
      <c r="K619">
        <v>42</v>
      </c>
      <c r="L619" s="3">
        <v>1851.23</v>
      </c>
      <c r="M619" s="4">
        <v>0.1</v>
      </c>
      <c r="N619" s="3">
        <v>657.07</v>
      </c>
      <c r="O619" s="3">
        <f t="shared" si="75"/>
        <v>69976.494000000006</v>
      </c>
      <c r="P619" s="3">
        <f t="shared" si="76"/>
        <v>27596.940000000002</v>
      </c>
      <c r="Q619" s="3">
        <v>3004.07</v>
      </c>
      <c r="R619" s="3">
        <f t="shared" si="77"/>
        <v>39375.484000000004</v>
      </c>
      <c r="S619" s="5">
        <f t="shared" si="78"/>
        <v>0.56269586755804024</v>
      </c>
      <c r="T619" s="3">
        <v>68492.02</v>
      </c>
      <c r="U619" s="3">
        <f t="shared" si="79"/>
        <v>1484.474000000002</v>
      </c>
      <c r="V619" t="s">
        <v>29</v>
      </c>
      <c r="W619" t="s">
        <v>30</v>
      </c>
    </row>
    <row r="620" spans="1:23">
      <c r="A620" t="s">
        <v>679</v>
      </c>
      <c r="B620" s="2">
        <v>45878</v>
      </c>
      <c r="C620">
        <f t="shared" si="72"/>
        <v>2025</v>
      </c>
      <c r="D620" t="str">
        <f t="shared" si="73"/>
        <v>Aug</v>
      </c>
      <c r="E620" t="str">
        <f t="shared" si="74"/>
        <v>Q3</v>
      </c>
      <c r="F620" t="s">
        <v>38</v>
      </c>
      <c r="G620" t="s">
        <v>25</v>
      </c>
      <c r="H620" t="s">
        <v>34</v>
      </c>
      <c r="I620" t="s">
        <v>27</v>
      </c>
      <c r="J620" t="s">
        <v>35</v>
      </c>
      <c r="K620">
        <v>1</v>
      </c>
      <c r="L620" s="3">
        <v>904.36</v>
      </c>
      <c r="M620" s="4">
        <v>0.2</v>
      </c>
      <c r="N620" s="3">
        <v>654.27</v>
      </c>
      <c r="O620" s="3">
        <f t="shared" si="75"/>
        <v>723.48800000000006</v>
      </c>
      <c r="P620" s="3">
        <f t="shared" si="76"/>
        <v>654.27</v>
      </c>
      <c r="Q620" s="3">
        <v>464.14</v>
      </c>
      <c r="R620" s="3">
        <f t="shared" si="77"/>
        <v>-394.92199999999991</v>
      </c>
      <c r="S620" s="5">
        <f t="shared" si="78"/>
        <v>-0.54585839709850048</v>
      </c>
      <c r="T620" s="3">
        <v>648.79999999999995</v>
      </c>
      <c r="U620" s="3">
        <f t="shared" si="79"/>
        <v>74.688000000000102</v>
      </c>
      <c r="V620" t="s">
        <v>41</v>
      </c>
      <c r="W620" t="s">
        <v>46</v>
      </c>
    </row>
    <row r="621" spans="1:23">
      <c r="A621" t="s">
        <v>680</v>
      </c>
      <c r="B621" s="2">
        <v>45962</v>
      </c>
      <c r="C621">
        <f t="shared" si="72"/>
        <v>2025</v>
      </c>
      <c r="D621" t="str">
        <f t="shared" si="73"/>
        <v>Nov</v>
      </c>
      <c r="E621" t="str">
        <f t="shared" si="74"/>
        <v>Q4</v>
      </c>
      <c r="F621" t="s">
        <v>38</v>
      </c>
      <c r="G621" t="s">
        <v>66</v>
      </c>
      <c r="H621" t="s">
        <v>34</v>
      </c>
      <c r="I621" t="s">
        <v>53</v>
      </c>
      <c r="J621" t="s">
        <v>54</v>
      </c>
      <c r="K621">
        <v>7</v>
      </c>
      <c r="L621" s="3">
        <v>2819.31</v>
      </c>
      <c r="M621" s="4">
        <v>0.08</v>
      </c>
      <c r="N621" s="3">
        <v>925.02</v>
      </c>
      <c r="O621" s="3">
        <f t="shared" si="75"/>
        <v>18156.356400000001</v>
      </c>
      <c r="P621" s="3">
        <f t="shared" si="76"/>
        <v>6475.1399999999994</v>
      </c>
      <c r="Q621" s="3">
        <v>1348.59</v>
      </c>
      <c r="R621" s="3">
        <f t="shared" si="77"/>
        <v>10332.626400000001</v>
      </c>
      <c r="S621" s="5">
        <f t="shared" si="78"/>
        <v>0.56909140646743417</v>
      </c>
      <c r="T621" s="3">
        <v>18448.71</v>
      </c>
      <c r="U621" s="3">
        <f t="shared" si="79"/>
        <v>-292.35359999999855</v>
      </c>
      <c r="V621" t="s">
        <v>61</v>
      </c>
      <c r="W621" t="s">
        <v>30</v>
      </c>
    </row>
    <row r="622" spans="1:23">
      <c r="A622" t="s">
        <v>681</v>
      </c>
      <c r="B622" s="2">
        <v>45352</v>
      </c>
      <c r="C622">
        <f t="shared" si="72"/>
        <v>2024</v>
      </c>
      <c r="D622" t="str">
        <f t="shared" si="73"/>
        <v>Mar</v>
      </c>
      <c r="E622" t="str">
        <f t="shared" si="74"/>
        <v>Q1</v>
      </c>
      <c r="F622" t="s">
        <v>68</v>
      </c>
      <c r="G622" t="s">
        <v>25</v>
      </c>
      <c r="H622" t="s">
        <v>34</v>
      </c>
      <c r="I622" t="s">
        <v>63</v>
      </c>
      <c r="J622" t="s">
        <v>73</v>
      </c>
      <c r="K622">
        <v>4</v>
      </c>
      <c r="L622" s="3">
        <v>256.70999999999998</v>
      </c>
      <c r="M622" s="4">
        <v>0.15</v>
      </c>
      <c r="N622" s="3">
        <v>61.61</v>
      </c>
      <c r="O622" s="3">
        <f t="shared" si="75"/>
        <v>872.81399999999985</v>
      </c>
      <c r="P622" s="3">
        <f t="shared" si="76"/>
        <v>246.44</v>
      </c>
      <c r="Q622" s="3">
        <v>822.43</v>
      </c>
      <c r="R622" s="3">
        <f t="shared" si="77"/>
        <v>-196.05600000000015</v>
      </c>
      <c r="S622" s="5">
        <f t="shared" si="78"/>
        <v>-0.22462517787294908</v>
      </c>
      <c r="T622" s="3">
        <v>847.2</v>
      </c>
      <c r="U622" s="3">
        <f t="shared" si="79"/>
        <v>25.613999999999805</v>
      </c>
      <c r="V622" t="s">
        <v>36</v>
      </c>
      <c r="W622" t="s">
        <v>30</v>
      </c>
    </row>
    <row r="623" spans="1:23">
      <c r="A623" t="s">
        <v>682</v>
      </c>
      <c r="B623" s="2">
        <v>45322</v>
      </c>
      <c r="C623">
        <f t="shared" si="72"/>
        <v>2024</v>
      </c>
      <c r="D623" t="str">
        <f t="shared" si="73"/>
        <v>Jan</v>
      </c>
      <c r="E623" t="str">
        <f t="shared" si="74"/>
        <v>Q1</v>
      </c>
      <c r="F623" t="s">
        <v>32</v>
      </c>
      <c r="G623" t="s">
        <v>49</v>
      </c>
      <c r="H623" t="s">
        <v>44</v>
      </c>
      <c r="I623" t="s">
        <v>39</v>
      </c>
      <c r="J623" t="s">
        <v>45</v>
      </c>
      <c r="K623">
        <v>27</v>
      </c>
      <c r="L623" s="3">
        <v>842.74</v>
      </c>
      <c r="M623" s="4">
        <v>0.2</v>
      </c>
      <c r="N623" s="3">
        <v>395.35</v>
      </c>
      <c r="O623" s="3">
        <f t="shared" si="75"/>
        <v>18203.184000000001</v>
      </c>
      <c r="P623" s="3">
        <f t="shared" si="76"/>
        <v>10674.45</v>
      </c>
      <c r="Q623" s="3">
        <v>2326.09</v>
      </c>
      <c r="R623" s="3">
        <f t="shared" si="77"/>
        <v>5202.6440000000002</v>
      </c>
      <c r="S623" s="5">
        <f t="shared" si="78"/>
        <v>0.28580955947047504</v>
      </c>
      <c r="T623" s="3">
        <v>16201.68</v>
      </c>
      <c r="U623" s="3">
        <f t="shared" si="79"/>
        <v>2001.5040000000008</v>
      </c>
      <c r="V623" t="s">
        <v>61</v>
      </c>
      <c r="W623" t="s">
        <v>46</v>
      </c>
    </row>
    <row r="624" spans="1:23">
      <c r="A624" t="s">
        <v>683</v>
      </c>
      <c r="B624" s="2">
        <v>45299</v>
      </c>
      <c r="C624">
        <f t="shared" si="72"/>
        <v>2024</v>
      </c>
      <c r="D624" t="str">
        <f t="shared" si="73"/>
        <v>Jan</v>
      </c>
      <c r="E624" t="str">
        <f t="shared" si="74"/>
        <v>Q1</v>
      </c>
      <c r="F624" t="s">
        <v>51</v>
      </c>
      <c r="G624" t="s">
        <v>52</v>
      </c>
      <c r="H624" t="s">
        <v>44</v>
      </c>
      <c r="I624" t="s">
        <v>53</v>
      </c>
      <c r="J624" t="s">
        <v>130</v>
      </c>
      <c r="K624">
        <v>13</v>
      </c>
      <c r="L624" s="3">
        <v>1799.14</v>
      </c>
      <c r="M624" s="4">
        <v>0.1</v>
      </c>
      <c r="N624" s="3">
        <v>634.99</v>
      </c>
      <c r="O624" s="3">
        <f t="shared" si="75"/>
        <v>21049.938000000002</v>
      </c>
      <c r="P624" s="3">
        <f t="shared" si="76"/>
        <v>8254.8700000000008</v>
      </c>
      <c r="Q624" s="3">
        <v>2881.18</v>
      </c>
      <c r="R624" s="3">
        <f t="shared" si="77"/>
        <v>9913.8880000000008</v>
      </c>
      <c r="S624" s="5">
        <f t="shared" si="78"/>
        <v>0.47096993824874922</v>
      </c>
      <c r="T624" s="3">
        <v>20257.169999999998</v>
      </c>
      <c r="U624" s="3">
        <f t="shared" si="79"/>
        <v>792.76800000000367</v>
      </c>
      <c r="V624" t="s">
        <v>36</v>
      </c>
      <c r="W624" t="s">
        <v>80</v>
      </c>
    </row>
    <row r="625" spans="1:23">
      <c r="A625" t="s">
        <v>684</v>
      </c>
      <c r="B625" s="2">
        <v>46255</v>
      </c>
      <c r="C625">
        <f t="shared" si="72"/>
        <v>2026</v>
      </c>
      <c r="D625" t="str">
        <f t="shared" si="73"/>
        <v>Aug</v>
      </c>
      <c r="E625" t="str">
        <f t="shared" si="74"/>
        <v>Q3</v>
      </c>
      <c r="F625" t="s">
        <v>38</v>
      </c>
      <c r="G625" t="s">
        <v>66</v>
      </c>
      <c r="H625" t="s">
        <v>34</v>
      </c>
      <c r="I625" t="s">
        <v>39</v>
      </c>
      <c r="J625" t="s">
        <v>40</v>
      </c>
      <c r="K625">
        <v>4</v>
      </c>
      <c r="L625" s="3">
        <v>1111.1500000000001</v>
      </c>
      <c r="M625" s="4">
        <v>0</v>
      </c>
      <c r="N625" s="3">
        <v>511.81</v>
      </c>
      <c r="O625" s="3">
        <f t="shared" si="75"/>
        <v>4444.6000000000004</v>
      </c>
      <c r="P625" s="3">
        <f t="shared" si="76"/>
        <v>2047.24</v>
      </c>
      <c r="Q625" s="3">
        <v>1365.7</v>
      </c>
      <c r="R625" s="3">
        <f t="shared" si="77"/>
        <v>1031.6600000000005</v>
      </c>
      <c r="S625" s="5">
        <f t="shared" si="78"/>
        <v>0.23211537596184142</v>
      </c>
      <c r="T625" s="3">
        <v>4802.3999999999996</v>
      </c>
      <c r="U625" s="3">
        <f t="shared" si="79"/>
        <v>-357.79999999999927</v>
      </c>
      <c r="V625" t="s">
        <v>61</v>
      </c>
      <c r="W625" t="s">
        <v>30</v>
      </c>
    </row>
    <row r="626" spans="1:23">
      <c r="A626" t="s">
        <v>685</v>
      </c>
      <c r="B626" s="2">
        <v>45417</v>
      </c>
      <c r="C626">
        <f t="shared" si="72"/>
        <v>2024</v>
      </c>
      <c r="D626" t="str">
        <f t="shared" si="73"/>
        <v>May</v>
      </c>
      <c r="E626" t="str">
        <f t="shared" si="74"/>
        <v>Q2</v>
      </c>
      <c r="F626" t="s">
        <v>32</v>
      </c>
      <c r="G626" t="s">
        <v>43</v>
      </c>
      <c r="H626" t="s">
        <v>60</v>
      </c>
      <c r="I626" t="s">
        <v>27</v>
      </c>
      <c r="J626" t="s">
        <v>35</v>
      </c>
      <c r="K626">
        <v>72</v>
      </c>
      <c r="L626" s="3">
        <v>743.75</v>
      </c>
      <c r="M626" s="4">
        <v>0.08</v>
      </c>
      <c r="N626" s="3">
        <v>515.47</v>
      </c>
      <c r="O626" s="3">
        <f t="shared" si="75"/>
        <v>49266</v>
      </c>
      <c r="P626" s="3">
        <f t="shared" si="76"/>
        <v>37113.840000000004</v>
      </c>
      <c r="Q626" s="3">
        <v>899.25</v>
      </c>
      <c r="R626" s="3">
        <f t="shared" si="77"/>
        <v>11252.909999999996</v>
      </c>
      <c r="S626" s="5">
        <f t="shared" si="78"/>
        <v>0.2284112775545</v>
      </c>
      <c r="T626" s="3">
        <v>50898.559999999998</v>
      </c>
      <c r="U626" s="3">
        <f t="shared" si="79"/>
        <v>-1632.5599999999977</v>
      </c>
      <c r="V626" t="s">
        <v>36</v>
      </c>
      <c r="W626" t="s">
        <v>30</v>
      </c>
    </row>
    <row r="627" spans="1:23">
      <c r="A627" t="s">
        <v>686</v>
      </c>
      <c r="B627" s="2">
        <v>45660</v>
      </c>
      <c r="C627">
        <f t="shared" si="72"/>
        <v>2025</v>
      </c>
      <c r="D627" t="str">
        <f t="shared" si="73"/>
        <v>Jan</v>
      </c>
      <c r="E627" t="str">
        <f t="shared" si="74"/>
        <v>Q1</v>
      </c>
      <c r="F627" t="s">
        <v>24</v>
      </c>
      <c r="G627" t="s">
        <v>66</v>
      </c>
      <c r="H627" t="s">
        <v>26</v>
      </c>
      <c r="I627" t="s">
        <v>27</v>
      </c>
      <c r="J627" t="s">
        <v>35</v>
      </c>
      <c r="K627">
        <v>47</v>
      </c>
      <c r="L627" s="3">
        <v>710.11</v>
      </c>
      <c r="M627" s="4">
        <v>0.12</v>
      </c>
      <c r="N627" s="3">
        <v>485.94</v>
      </c>
      <c r="O627" s="3">
        <f t="shared" si="75"/>
        <v>29370.149599999997</v>
      </c>
      <c r="P627" s="3">
        <f t="shared" si="76"/>
        <v>22839.18</v>
      </c>
      <c r="Q627" s="3">
        <v>1917.56</v>
      </c>
      <c r="R627" s="3">
        <f t="shared" si="77"/>
        <v>4613.4095999999972</v>
      </c>
      <c r="S627" s="5">
        <f t="shared" si="78"/>
        <v>0.1570781784509534</v>
      </c>
      <c r="T627" s="3">
        <v>32482.05</v>
      </c>
      <c r="U627" s="3">
        <f t="shared" si="79"/>
        <v>-3111.9004000000023</v>
      </c>
      <c r="V627" t="s">
        <v>41</v>
      </c>
      <c r="W627" t="s">
        <v>77</v>
      </c>
    </row>
    <row r="628" spans="1:23">
      <c r="A628" t="s">
        <v>687</v>
      </c>
      <c r="B628" s="2">
        <v>46169</v>
      </c>
      <c r="C628">
        <f t="shared" si="72"/>
        <v>2026</v>
      </c>
      <c r="D628" t="str">
        <f t="shared" si="73"/>
        <v>May</v>
      </c>
      <c r="E628" t="str">
        <f t="shared" si="74"/>
        <v>Q2</v>
      </c>
      <c r="F628" t="s">
        <v>24</v>
      </c>
      <c r="G628" t="s">
        <v>66</v>
      </c>
      <c r="H628" t="s">
        <v>34</v>
      </c>
      <c r="I628" t="s">
        <v>27</v>
      </c>
      <c r="J628" t="s">
        <v>28</v>
      </c>
      <c r="K628">
        <v>17</v>
      </c>
      <c r="L628" s="3">
        <v>293.97000000000003</v>
      </c>
      <c r="M628" s="4">
        <v>0</v>
      </c>
      <c r="N628" s="3">
        <v>178.98</v>
      </c>
      <c r="O628" s="3">
        <f t="shared" si="75"/>
        <v>4997.4900000000007</v>
      </c>
      <c r="P628" s="3">
        <f t="shared" si="76"/>
        <v>3042.66</v>
      </c>
      <c r="Q628" s="3">
        <v>518.97</v>
      </c>
      <c r="R628" s="3">
        <f t="shared" si="77"/>
        <v>1435.8600000000008</v>
      </c>
      <c r="S628" s="5">
        <f t="shared" si="78"/>
        <v>0.28731623274884005</v>
      </c>
      <c r="T628" s="3">
        <v>5396.11</v>
      </c>
      <c r="U628" s="3">
        <f t="shared" si="79"/>
        <v>-398.61999999999898</v>
      </c>
      <c r="V628" t="s">
        <v>41</v>
      </c>
      <c r="W628" t="s">
        <v>30</v>
      </c>
    </row>
    <row r="629" spans="1:23">
      <c r="A629" t="s">
        <v>688</v>
      </c>
      <c r="B629" s="2">
        <v>45748</v>
      </c>
      <c r="C629">
        <f t="shared" si="72"/>
        <v>2025</v>
      </c>
      <c r="D629" t="str">
        <f t="shared" si="73"/>
        <v>Apr</v>
      </c>
      <c r="E629" t="str">
        <f t="shared" si="74"/>
        <v>Q2</v>
      </c>
      <c r="F629" t="s">
        <v>24</v>
      </c>
      <c r="G629" t="s">
        <v>66</v>
      </c>
      <c r="H629" t="s">
        <v>26</v>
      </c>
      <c r="I629" t="s">
        <v>27</v>
      </c>
      <c r="J629" t="s">
        <v>28</v>
      </c>
      <c r="K629">
        <v>56</v>
      </c>
      <c r="L629" s="3">
        <v>162.33000000000001</v>
      </c>
      <c r="M629" s="4">
        <v>0.15</v>
      </c>
      <c r="N629" s="3">
        <v>98.82</v>
      </c>
      <c r="O629" s="3">
        <f t="shared" si="75"/>
        <v>7726.9080000000013</v>
      </c>
      <c r="P629" s="3">
        <f t="shared" si="76"/>
        <v>5533.92</v>
      </c>
      <c r="Q629" s="3">
        <v>955.36</v>
      </c>
      <c r="R629" s="3">
        <f t="shared" si="77"/>
        <v>1237.6280000000011</v>
      </c>
      <c r="S629" s="5">
        <f t="shared" si="78"/>
        <v>0.16017118360927823</v>
      </c>
      <c r="T629" s="3">
        <v>8641.83</v>
      </c>
      <c r="U629" s="3">
        <f t="shared" si="79"/>
        <v>-914.92199999999866</v>
      </c>
      <c r="V629" t="s">
        <v>29</v>
      </c>
      <c r="W629" t="s">
        <v>30</v>
      </c>
    </row>
    <row r="630" spans="1:23">
      <c r="A630" t="s">
        <v>689</v>
      </c>
      <c r="B630" s="2">
        <v>46243</v>
      </c>
      <c r="C630">
        <f t="shared" si="72"/>
        <v>2026</v>
      </c>
      <c r="D630" t="str">
        <f t="shared" si="73"/>
        <v>Aug</v>
      </c>
      <c r="E630" t="str">
        <f t="shared" si="74"/>
        <v>Q3</v>
      </c>
      <c r="F630" t="s">
        <v>38</v>
      </c>
      <c r="G630" t="s">
        <v>66</v>
      </c>
      <c r="H630" t="s">
        <v>26</v>
      </c>
      <c r="I630" t="s">
        <v>27</v>
      </c>
      <c r="J630" t="s">
        <v>35</v>
      </c>
      <c r="K630">
        <v>50</v>
      </c>
      <c r="L630" s="3">
        <v>882.86</v>
      </c>
      <c r="M630" s="4">
        <v>0.03</v>
      </c>
      <c r="N630" s="3">
        <v>602.80999999999995</v>
      </c>
      <c r="O630" s="3">
        <f t="shared" si="75"/>
        <v>42818.71</v>
      </c>
      <c r="P630" s="3">
        <f t="shared" si="76"/>
        <v>30140.499999999996</v>
      </c>
      <c r="Q630" s="3">
        <v>1450.62</v>
      </c>
      <c r="R630" s="3">
        <f t="shared" si="77"/>
        <v>11227.590000000004</v>
      </c>
      <c r="S630" s="5">
        <f t="shared" si="78"/>
        <v>0.26221224319929309</v>
      </c>
      <c r="T630" s="3">
        <v>45135.18</v>
      </c>
      <c r="U630" s="3">
        <f t="shared" si="79"/>
        <v>-2316.4700000000012</v>
      </c>
      <c r="V630" t="s">
        <v>29</v>
      </c>
      <c r="W630" t="s">
        <v>80</v>
      </c>
    </row>
    <row r="631" spans="1:23">
      <c r="A631" t="s">
        <v>690</v>
      </c>
      <c r="B631" s="2">
        <v>45632</v>
      </c>
      <c r="C631">
        <f t="shared" si="72"/>
        <v>2024</v>
      </c>
      <c r="D631" t="str">
        <f t="shared" si="73"/>
        <v>Dec</v>
      </c>
      <c r="E631" t="str">
        <f t="shared" si="74"/>
        <v>Q4</v>
      </c>
      <c r="F631" t="s">
        <v>68</v>
      </c>
      <c r="G631" t="s">
        <v>25</v>
      </c>
      <c r="H631" t="s">
        <v>44</v>
      </c>
      <c r="I631" t="s">
        <v>63</v>
      </c>
      <c r="J631" t="s">
        <v>73</v>
      </c>
      <c r="K631">
        <v>28</v>
      </c>
      <c r="L631" s="3">
        <v>263.48</v>
      </c>
      <c r="M631" s="4">
        <v>0.1</v>
      </c>
      <c r="N631" s="3">
        <v>68.69</v>
      </c>
      <c r="O631" s="3">
        <f t="shared" si="75"/>
        <v>6639.6960000000008</v>
      </c>
      <c r="P631" s="3">
        <f t="shared" si="76"/>
        <v>1923.32</v>
      </c>
      <c r="Q631" s="3">
        <v>1570.47</v>
      </c>
      <c r="R631" s="3">
        <f t="shared" si="77"/>
        <v>3145.9060000000009</v>
      </c>
      <c r="S631" s="5">
        <f t="shared" si="78"/>
        <v>0.47380271626893766</v>
      </c>
      <c r="T631" s="3">
        <v>6199.17</v>
      </c>
      <c r="U631" s="3">
        <f t="shared" si="79"/>
        <v>440.52600000000075</v>
      </c>
      <c r="V631" t="s">
        <v>29</v>
      </c>
      <c r="W631" t="s">
        <v>46</v>
      </c>
    </row>
    <row r="632" spans="1:23">
      <c r="A632" t="s">
        <v>691</v>
      </c>
      <c r="B632" s="2">
        <v>45406</v>
      </c>
      <c r="C632">
        <f t="shared" si="72"/>
        <v>2024</v>
      </c>
      <c r="D632" t="str">
        <f t="shared" si="73"/>
        <v>Apr</v>
      </c>
      <c r="E632" t="str">
        <f t="shared" si="74"/>
        <v>Q2</v>
      </c>
      <c r="F632" t="s">
        <v>24</v>
      </c>
      <c r="G632" t="s">
        <v>66</v>
      </c>
      <c r="H632" t="s">
        <v>26</v>
      </c>
      <c r="I632" t="s">
        <v>27</v>
      </c>
      <c r="J632" t="s">
        <v>28</v>
      </c>
      <c r="K632">
        <v>16</v>
      </c>
      <c r="L632" s="3">
        <v>234.57</v>
      </c>
      <c r="M632" s="4">
        <v>0.12</v>
      </c>
      <c r="N632" s="3">
        <v>143.46</v>
      </c>
      <c r="O632" s="3">
        <f t="shared" si="75"/>
        <v>3302.7455999999997</v>
      </c>
      <c r="P632" s="3">
        <f t="shared" si="76"/>
        <v>2295.36</v>
      </c>
      <c r="Q632" s="3">
        <v>1499.53</v>
      </c>
      <c r="R632" s="3">
        <f t="shared" si="77"/>
        <v>-492.14440000000036</v>
      </c>
      <c r="S632" s="5">
        <f t="shared" si="78"/>
        <v>-0.14901068977277585</v>
      </c>
      <c r="T632" s="3">
        <v>2907.75</v>
      </c>
      <c r="U632" s="3">
        <f t="shared" si="79"/>
        <v>394.99559999999974</v>
      </c>
      <c r="V632" t="s">
        <v>29</v>
      </c>
      <c r="W632" t="s">
        <v>46</v>
      </c>
    </row>
    <row r="633" spans="1:23">
      <c r="A633" t="s">
        <v>692</v>
      </c>
      <c r="B633" s="2">
        <v>45486</v>
      </c>
      <c r="C633">
        <f t="shared" si="72"/>
        <v>2024</v>
      </c>
      <c r="D633" t="str">
        <f t="shared" si="73"/>
        <v>Jul</v>
      </c>
      <c r="E633" t="str">
        <f t="shared" si="74"/>
        <v>Q3</v>
      </c>
      <c r="F633" t="s">
        <v>51</v>
      </c>
      <c r="G633" t="s">
        <v>72</v>
      </c>
      <c r="H633" t="s">
        <v>34</v>
      </c>
      <c r="I633" t="s">
        <v>53</v>
      </c>
      <c r="J633" t="s">
        <v>54</v>
      </c>
      <c r="K633">
        <v>8</v>
      </c>
      <c r="L633" s="3">
        <v>2395.4299999999998</v>
      </c>
      <c r="M633" s="4">
        <v>0</v>
      </c>
      <c r="N633" s="3">
        <v>721.39</v>
      </c>
      <c r="O633" s="3">
        <f t="shared" si="75"/>
        <v>19163.439999999999</v>
      </c>
      <c r="P633" s="3">
        <f t="shared" si="76"/>
        <v>5771.12</v>
      </c>
      <c r="Q633" s="3">
        <v>2550.83</v>
      </c>
      <c r="R633" s="3">
        <f t="shared" si="77"/>
        <v>10841.49</v>
      </c>
      <c r="S633" s="5">
        <f t="shared" si="78"/>
        <v>0.56573819731739194</v>
      </c>
      <c r="T633" s="3">
        <v>18316.84</v>
      </c>
      <c r="U633" s="3">
        <f t="shared" si="79"/>
        <v>846.59999999999854</v>
      </c>
      <c r="V633" t="s">
        <v>36</v>
      </c>
      <c r="W633" t="s">
        <v>80</v>
      </c>
    </row>
    <row r="634" spans="1:23">
      <c r="A634" t="s">
        <v>693</v>
      </c>
      <c r="B634" s="2">
        <v>45803</v>
      </c>
      <c r="C634">
        <f t="shared" si="72"/>
        <v>2025</v>
      </c>
      <c r="D634" t="str">
        <f t="shared" si="73"/>
        <v>May</v>
      </c>
      <c r="E634" t="str">
        <f t="shared" si="74"/>
        <v>Q2</v>
      </c>
      <c r="F634" t="s">
        <v>51</v>
      </c>
      <c r="G634" t="s">
        <v>88</v>
      </c>
      <c r="H634" t="s">
        <v>44</v>
      </c>
      <c r="I634" t="s">
        <v>27</v>
      </c>
      <c r="J634" t="s">
        <v>28</v>
      </c>
      <c r="K634">
        <v>12</v>
      </c>
      <c r="L634" s="3">
        <v>239.78</v>
      </c>
      <c r="M634" s="4">
        <v>0.08</v>
      </c>
      <c r="N634" s="3">
        <v>145.78</v>
      </c>
      <c r="O634" s="3">
        <f t="shared" si="75"/>
        <v>2647.1712000000002</v>
      </c>
      <c r="P634" s="3">
        <f t="shared" si="76"/>
        <v>1749.3600000000001</v>
      </c>
      <c r="Q634" s="3">
        <v>808.74</v>
      </c>
      <c r="R634" s="3">
        <f t="shared" si="77"/>
        <v>89.07120000000009</v>
      </c>
      <c r="S634" s="5">
        <f t="shared" si="78"/>
        <v>3.3647691543335044E-2</v>
      </c>
      <c r="T634" s="3">
        <v>2868.05</v>
      </c>
      <c r="U634" s="3">
        <f t="shared" si="79"/>
        <v>-220.87879999999996</v>
      </c>
      <c r="V634" t="s">
        <v>41</v>
      </c>
      <c r="W634" t="s">
        <v>80</v>
      </c>
    </row>
    <row r="635" spans="1:23">
      <c r="A635" t="s">
        <v>694</v>
      </c>
      <c r="B635" s="2">
        <v>45512</v>
      </c>
      <c r="C635">
        <f t="shared" si="72"/>
        <v>2024</v>
      </c>
      <c r="D635" t="str">
        <f t="shared" si="73"/>
        <v>Aug</v>
      </c>
      <c r="E635" t="str">
        <f t="shared" si="74"/>
        <v>Q3</v>
      </c>
      <c r="F635" t="s">
        <v>51</v>
      </c>
      <c r="G635" t="s">
        <v>72</v>
      </c>
      <c r="H635" t="s">
        <v>26</v>
      </c>
      <c r="I635" t="s">
        <v>63</v>
      </c>
      <c r="J635" t="s">
        <v>64</v>
      </c>
      <c r="K635">
        <v>29</v>
      </c>
      <c r="L635" s="3">
        <v>691.51</v>
      </c>
      <c r="M635" s="4">
        <v>0.03</v>
      </c>
      <c r="N635" s="3">
        <v>198.66</v>
      </c>
      <c r="O635" s="3">
        <f t="shared" si="75"/>
        <v>19452.176299999999</v>
      </c>
      <c r="P635" s="3">
        <f t="shared" si="76"/>
        <v>5761.14</v>
      </c>
      <c r="Q635" s="3">
        <v>2289.4899999999998</v>
      </c>
      <c r="R635" s="3">
        <f t="shared" si="77"/>
        <v>11401.5463</v>
      </c>
      <c r="S635" s="5">
        <f t="shared" si="78"/>
        <v>0.58613216969455495</v>
      </c>
      <c r="T635" s="3">
        <v>21480.34</v>
      </c>
      <c r="U635" s="3">
        <f t="shared" si="79"/>
        <v>-2028.163700000001</v>
      </c>
      <c r="V635" t="s">
        <v>61</v>
      </c>
      <c r="W635" t="s">
        <v>80</v>
      </c>
    </row>
    <row r="636" spans="1:23">
      <c r="A636" t="s">
        <v>695</v>
      </c>
      <c r="B636" s="2">
        <v>45345</v>
      </c>
      <c r="C636">
        <f t="shared" si="72"/>
        <v>2024</v>
      </c>
      <c r="D636" t="str">
        <f t="shared" si="73"/>
        <v>Feb</v>
      </c>
      <c r="E636" t="str">
        <f t="shared" si="74"/>
        <v>Q1</v>
      </c>
      <c r="F636" t="s">
        <v>68</v>
      </c>
      <c r="G636" t="s">
        <v>66</v>
      </c>
      <c r="H636" t="s">
        <v>26</v>
      </c>
      <c r="I636" t="s">
        <v>53</v>
      </c>
      <c r="J636" t="s">
        <v>54</v>
      </c>
      <c r="K636">
        <v>43</v>
      </c>
      <c r="L636" s="3">
        <v>3479.45</v>
      </c>
      <c r="M636" s="4">
        <v>0.08</v>
      </c>
      <c r="N636" s="3">
        <v>1103.06</v>
      </c>
      <c r="O636" s="3">
        <f t="shared" si="75"/>
        <v>137647.04200000002</v>
      </c>
      <c r="P636" s="3">
        <f t="shared" si="76"/>
        <v>47431.579999999994</v>
      </c>
      <c r="Q636" s="3">
        <v>3486.5</v>
      </c>
      <c r="R636" s="3">
        <f t="shared" si="77"/>
        <v>86728.962000000029</v>
      </c>
      <c r="S636" s="5">
        <f t="shared" si="78"/>
        <v>0.63008227957415908</v>
      </c>
      <c r="T636" s="3">
        <v>132635.82999999999</v>
      </c>
      <c r="U636" s="3">
        <f t="shared" si="79"/>
        <v>5011.2120000000286</v>
      </c>
      <c r="V636" t="s">
        <v>41</v>
      </c>
      <c r="W636" t="s">
        <v>46</v>
      </c>
    </row>
    <row r="637" spans="1:23">
      <c r="A637" t="s">
        <v>696</v>
      </c>
      <c r="B637" s="2">
        <v>45832</v>
      </c>
      <c r="C637">
        <f t="shared" si="72"/>
        <v>2025</v>
      </c>
      <c r="D637" t="str">
        <f t="shared" si="73"/>
        <v>Jun</v>
      </c>
      <c r="E637" t="str">
        <f t="shared" si="74"/>
        <v>Q2</v>
      </c>
      <c r="F637" t="s">
        <v>38</v>
      </c>
      <c r="G637" t="s">
        <v>66</v>
      </c>
      <c r="H637" t="s">
        <v>26</v>
      </c>
      <c r="I637" t="s">
        <v>27</v>
      </c>
      <c r="J637" t="s">
        <v>35</v>
      </c>
      <c r="K637">
        <v>28</v>
      </c>
      <c r="L637" s="3">
        <v>513.26</v>
      </c>
      <c r="M637" s="4">
        <v>0.12</v>
      </c>
      <c r="N637" s="3">
        <v>361.19</v>
      </c>
      <c r="O637" s="3">
        <f t="shared" si="75"/>
        <v>12646.7264</v>
      </c>
      <c r="P637" s="3">
        <f t="shared" si="76"/>
        <v>10113.32</v>
      </c>
      <c r="Q637" s="3">
        <v>1762.88</v>
      </c>
      <c r="R637" s="3">
        <f t="shared" si="77"/>
        <v>770.52639999999974</v>
      </c>
      <c r="S637" s="5">
        <f t="shared" si="78"/>
        <v>6.0926944699301773E-2</v>
      </c>
      <c r="T637" s="3">
        <v>13708.47</v>
      </c>
      <c r="U637" s="3">
        <f t="shared" si="79"/>
        <v>-1061.7435999999998</v>
      </c>
      <c r="V637" t="s">
        <v>36</v>
      </c>
      <c r="W637" t="s">
        <v>46</v>
      </c>
    </row>
    <row r="638" spans="1:23">
      <c r="A638" t="s">
        <v>697</v>
      </c>
      <c r="B638" s="2">
        <v>45459</v>
      </c>
      <c r="C638">
        <f t="shared" si="72"/>
        <v>2024</v>
      </c>
      <c r="D638" t="str">
        <f t="shared" si="73"/>
        <v>Jun</v>
      </c>
      <c r="E638" t="str">
        <f t="shared" si="74"/>
        <v>Q2</v>
      </c>
      <c r="F638" t="s">
        <v>32</v>
      </c>
      <c r="G638" t="s">
        <v>49</v>
      </c>
      <c r="H638" t="s">
        <v>44</v>
      </c>
      <c r="I638" t="s">
        <v>63</v>
      </c>
      <c r="J638" t="s">
        <v>73</v>
      </c>
      <c r="K638">
        <v>9</v>
      </c>
      <c r="L638" s="3">
        <v>324.3</v>
      </c>
      <c r="M638" s="4">
        <v>0.03</v>
      </c>
      <c r="N638" s="3">
        <v>83.49</v>
      </c>
      <c r="O638" s="3">
        <f t="shared" si="75"/>
        <v>2831.1390000000001</v>
      </c>
      <c r="P638" s="3">
        <f t="shared" si="76"/>
        <v>751.41</v>
      </c>
      <c r="Q638" s="3">
        <v>1495.44</v>
      </c>
      <c r="R638" s="3">
        <f t="shared" si="77"/>
        <v>584.28900000000021</v>
      </c>
      <c r="S638" s="5">
        <f t="shared" si="78"/>
        <v>0.2063794818975685</v>
      </c>
      <c r="T638" s="3">
        <v>2497.61</v>
      </c>
      <c r="U638" s="3">
        <f t="shared" si="79"/>
        <v>333.529</v>
      </c>
      <c r="V638" t="s">
        <v>29</v>
      </c>
      <c r="W638" t="s">
        <v>80</v>
      </c>
    </row>
    <row r="639" spans="1:23">
      <c r="A639" t="s">
        <v>698</v>
      </c>
      <c r="B639" s="2">
        <v>46171</v>
      </c>
      <c r="C639">
        <f t="shared" si="72"/>
        <v>2026</v>
      </c>
      <c r="D639" t="str">
        <f t="shared" si="73"/>
        <v>May</v>
      </c>
      <c r="E639" t="str">
        <f t="shared" si="74"/>
        <v>Q2</v>
      </c>
      <c r="F639" t="s">
        <v>68</v>
      </c>
      <c r="G639" t="s">
        <v>66</v>
      </c>
      <c r="H639" t="s">
        <v>60</v>
      </c>
      <c r="I639" t="s">
        <v>63</v>
      </c>
      <c r="J639" t="s">
        <v>64</v>
      </c>
      <c r="K639">
        <v>24</v>
      </c>
      <c r="L639" s="3">
        <v>666.69</v>
      </c>
      <c r="M639" s="4">
        <v>0.05</v>
      </c>
      <c r="N639" s="3">
        <v>195.39</v>
      </c>
      <c r="O639" s="3">
        <f t="shared" si="75"/>
        <v>15200.532000000001</v>
      </c>
      <c r="P639" s="3">
        <f t="shared" si="76"/>
        <v>4689.3599999999997</v>
      </c>
      <c r="Q639" s="3">
        <v>2610.9699999999998</v>
      </c>
      <c r="R639" s="3">
        <f t="shared" si="77"/>
        <v>7900.202000000003</v>
      </c>
      <c r="S639" s="5">
        <f t="shared" si="78"/>
        <v>0.51973194096101394</v>
      </c>
      <c r="T639" s="3">
        <v>13804.56</v>
      </c>
      <c r="U639" s="3">
        <f t="shared" si="79"/>
        <v>1395.9720000000016</v>
      </c>
      <c r="V639" t="s">
        <v>36</v>
      </c>
      <c r="W639" t="s">
        <v>46</v>
      </c>
    </row>
    <row r="640" spans="1:23">
      <c r="A640" t="s">
        <v>699</v>
      </c>
      <c r="B640" s="2">
        <v>46285</v>
      </c>
      <c r="C640">
        <f t="shared" si="72"/>
        <v>2026</v>
      </c>
      <c r="D640" t="str">
        <f t="shared" si="73"/>
        <v>Sep</v>
      </c>
      <c r="E640" t="str">
        <f t="shared" si="74"/>
        <v>Q3</v>
      </c>
      <c r="F640" t="s">
        <v>68</v>
      </c>
      <c r="G640" t="s">
        <v>66</v>
      </c>
      <c r="H640" t="s">
        <v>34</v>
      </c>
      <c r="I640" t="s">
        <v>39</v>
      </c>
      <c r="J640" t="s">
        <v>45</v>
      </c>
      <c r="K640">
        <v>10</v>
      </c>
      <c r="L640" s="3">
        <v>1077.6500000000001</v>
      </c>
      <c r="M640" s="4">
        <v>0.1</v>
      </c>
      <c r="N640" s="3">
        <v>548.9</v>
      </c>
      <c r="O640" s="3">
        <f t="shared" si="75"/>
        <v>9698.85</v>
      </c>
      <c r="P640" s="3">
        <f t="shared" si="76"/>
        <v>5489</v>
      </c>
      <c r="Q640" s="3">
        <v>1670.65</v>
      </c>
      <c r="R640" s="3">
        <f t="shared" si="77"/>
        <v>2539.2000000000003</v>
      </c>
      <c r="S640" s="5">
        <f t="shared" si="78"/>
        <v>0.26180423452264961</v>
      </c>
      <c r="T640" s="3">
        <v>9408.75</v>
      </c>
      <c r="U640" s="3">
        <f t="shared" si="79"/>
        <v>290.10000000000036</v>
      </c>
      <c r="V640" t="s">
        <v>29</v>
      </c>
      <c r="W640" t="s">
        <v>80</v>
      </c>
    </row>
    <row r="641" spans="1:23">
      <c r="A641" t="s">
        <v>700</v>
      </c>
      <c r="B641" s="2">
        <v>46177</v>
      </c>
      <c r="C641">
        <f t="shared" si="72"/>
        <v>2026</v>
      </c>
      <c r="D641" t="str">
        <f t="shared" si="73"/>
        <v>Jun</v>
      </c>
      <c r="E641" t="str">
        <f t="shared" si="74"/>
        <v>Q2</v>
      </c>
      <c r="F641" t="s">
        <v>51</v>
      </c>
      <c r="G641" t="s">
        <v>72</v>
      </c>
      <c r="H641" t="s">
        <v>44</v>
      </c>
      <c r="I641" t="s">
        <v>63</v>
      </c>
      <c r="J641" t="s">
        <v>73</v>
      </c>
      <c r="K641">
        <v>6</v>
      </c>
      <c r="L641" s="3">
        <v>102.9</v>
      </c>
      <c r="M641" s="4">
        <v>0</v>
      </c>
      <c r="N641" s="3">
        <v>26.98</v>
      </c>
      <c r="O641" s="3">
        <f t="shared" si="75"/>
        <v>617.40000000000009</v>
      </c>
      <c r="P641" s="3">
        <f t="shared" si="76"/>
        <v>161.88</v>
      </c>
      <c r="Q641" s="3">
        <v>1427.18</v>
      </c>
      <c r="R641" s="3">
        <f t="shared" si="77"/>
        <v>-971.66</v>
      </c>
      <c r="S641" s="5">
        <f t="shared" si="78"/>
        <v>-1.573793326854551</v>
      </c>
      <c r="T641" s="3">
        <v>618.84</v>
      </c>
      <c r="U641" s="3">
        <f t="shared" si="79"/>
        <v>-1.4399999999999409</v>
      </c>
      <c r="V641" t="s">
        <v>29</v>
      </c>
      <c r="W641" t="s">
        <v>46</v>
      </c>
    </row>
    <row r="642" spans="1:23">
      <c r="A642" t="s">
        <v>701</v>
      </c>
      <c r="B642" s="2">
        <v>45878</v>
      </c>
      <c r="C642">
        <f t="shared" ref="C642:C705" si="80">YEAR(B642)</f>
        <v>2025</v>
      </c>
      <c r="D642" t="str">
        <f t="shared" ref="D642:D705" si="81">TEXT(B642,"mmm")</f>
        <v>Aug</v>
      </c>
      <c r="E642" t="str">
        <f t="shared" ref="E642:E705" si="82">"Q"&amp;ROUNDUP(MONTH(B642)/3,0)</f>
        <v>Q3</v>
      </c>
      <c r="F642" t="s">
        <v>51</v>
      </c>
      <c r="G642" t="s">
        <v>72</v>
      </c>
      <c r="H642" t="s">
        <v>26</v>
      </c>
      <c r="I642" t="s">
        <v>39</v>
      </c>
      <c r="J642" t="s">
        <v>57</v>
      </c>
      <c r="K642">
        <v>38</v>
      </c>
      <c r="L642" s="3">
        <v>408.66</v>
      </c>
      <c r="M642" s="4">
        <v>0.2</v>
      </c>
      <c r="N642" s="3">
        <v>205.95</v>
      </c>
      <c r="O642" s="3">
        <f t="shared" ref="O642:O705" si="83">K642*L642*(1-M642)</f>
        <v>12423.264000000003</v>
      </c>
      <c r="P642" s="3">
        <f t="shared" ref="P642:P705" si="84">K642*N642</f>
        <v>7826.0999999999995</v>
      </c>
      <c r="Q642" s="3">
        <v>2232.02</v>
      </c>
      <c r="R642" s="3">
        <f t="shared" ref="R642:R705" si="85">O642-P642-Q642</f>
        <v>2365.1440000000034</v>
      </c>
      <c r="S642" s="5">
        <f t="shared" ref="S642:S705" si="86">IFERROR(R642/O642,0)</f>
        <v>0.19038024145667379</v>
      </c>
      <c r="T642" s="3">
        <v>11305.88</v>
      </c>
      <c r="U642" s="3">
        <f t="shared" ref="U642:U705" si="87">O642-T642</f>
        <v>1117.3840000000037</v>
      </c>
      <c r="V642" t="s">
        <v>36</v>
      </c>
      <c r="W642" t="s">
        <v>30</v>
      </c>
    </row>
    <row r="643" spans="1:23">
      <c r="A643" t="s">
        <v>702</v>
      </c>
      <c r="B643" s="2">
        <v>46222</v>
      </c>
      <c r="C643">
        <f t="shared" si="80"/>
        <v>2026</v>
      </c>
      <c r="D643" t="str">
        <f t="shared" si="81"/>
        <v>Jul</v>
      </c>
      <c r="E643" t="str">
        <f t="shared" si="82"/>
        <v>Q3</v>
      </c>
      <c r="F643" t="s">
        <v>32</v>
      </c>
      <c r="G643" t="s">
        <v>49</v>
      </c>
      <c r="H643" t="s">
        <v>44</v>
      </c>
      <c r="I643" t="s">
        <v>39</v>
      </c>
      <c r="J643" t="s">
        <v>40</v>
      </c>
      <c r="K643">
        <v>20</v>
      </c>
      <c r="L643" s="3">
        <v>889.24</v>
      </c>
      <c r="M643" s="4">
        <v>0.12</v>
      </c>
      <c r="N643" s="3">
        <v>393.57</v>
      </c>
      <c r="O643" s="3">
        <f t="shared" si="83"/>
        <v>15650.624</v>
      </c>
      <c r="P643" s="3">
        <f t="shared" si="84"/>
        <v>7871.4</v>
      </c>
      <c r="Q643" s="3">
        <v>1209.8900000000001</v>
      </c>
      <c r="R643" s="3">
        <f t="shared" si="85"/>
        <v>6569.3339999999998</v>
      </c>
      <c r="S643" s="5">
        <f t="shared" si="86"/>
        <v>0.41974901448018942</v>
      </c>
      <c r="T643" s="3">
        <v>16916.990000000002</v>
      </c>
      <c r="U643" s="3">
        <f t="shared" si="87"/>
        <v>-1266.3660000000018</v>
      </c>
      <c r="V643" t="s">
        <v>29</v>
      </c>
      <c r="W643" t="s">
        <v>80</v>
      </c>
    </row>
    <row r="644" spans="1:23">
      <c r="A644" t="s">
        <v>703</v>
      </c>
      <c r="B644" s="2">
        <v>45504</v>
      </c>
      <c r="C644">
        <f t="shared" si="80"/>
        <v>2024</v>
      </c>
      <c r="D644" t="str">
        <f t="shared" si="81"/>
        <v>Jul</v>
      </c>
      <c r="E644" t="str">
        <f t="shared" si="82"/>
        <v>Q3</v>
      </c>
      <c r="F644" t="s">
        <v>24</v>
      </c>
      <c r="G644" t="s">
        <v>25</v>
      </c>
      <c r="H644" t="s">
        <v>26</v>
      </c>
      <c r="I644" t="s">
        <v>27</v>
      </c>
      <c r="J644" t="s">
        <v>28</v>
      </c>
      <c r="K644">
        <v>59</v>
      </c>
      <c r="L644" s="3">
        <v>230.94</v>
      </c>
      <c r="M644" s="4">
        <v>0.05</v>
      </c>
      <c r="N644" s="3">
        <v>126.54</v>
      </c>
      <c r="O644" s="3">
        <f t="shared" si="83"/>
        <v>12944.186999999998</v>
      </c>
      <c r="P644" s="3">
        <f t="shared" si="84"/>
        <v>7465.8600000000006</v>
      </c>
      <c r="Q644" s="3">
        <v>1497.41</v>
      </c>
      <c r="R644" s="3">
        <f t="shared" si="85"/>
        <v>3980.9169999999976</v>
      </c>
      <c r="S644" s="5">
        <f t="shared" si="86"/>
        <v>0.30754476893759325</v>
      </c>
      <c r="T644" s="3">
        <v>13418.38</v>
      </c>
      <c r="U644" s="3">
        <f t="shared" si="87"/>
        <v>-474.19300000000112</v>
      </c>
      <c r="V644" t="s">
        <v>29</v>
      </c>
      <c r="W644" t="s">
        <v>46</v>
      </c>
    </row>
    <row r="645" spans="1:23">
      <c r="A645" t="s">
        <v>704</v>
      </c>
      <c r="B645" s="2">
        <v>46163</v>
      </c>
      <c r="C645">
        <f t="shared" si="80"/>
        <v>2026</v>
      </c>
      <c r="D645" t="str">
        <f t="shared" si="81"/>
        <v>May</v>
      </c>
      <c r="E645" t="str">
        <f t="shared" si="82"/>
        <v>Q2</v>
      </c>
      <c r="F645" t="s">
        <v>24</v>
      </c>
      <c r="G645" t="s">
        <v>25</v>
      </c>
      <c r="H645" t="s">
        <v>60</v>
      </c>
      <c r="I645" t="s">
        <v>53</v>
      </c>
      <c r="J645" t="s">
        <v>130</v>
      </c>
      <c r="K645">
        <v>33</v>
      </c>
      <c r="L645" s="3">
        <v>2735.92</v>
      </c>
      <c r="M645" s="4">
        <v>0.08</v>
      </c>
      <c r="N645" s="3">
        <v>1089.43</v>
      </c>
      <c r="O645" s="3">
        <f t="shared" si="83"/>
        <v>83062.531199999998</v>
      </c>
      <c r="P645" s="3">
        <f t="shared" si="84"/>
        <v>35951.19</v>
      </c>
      <c r="Q645" s="3">
        <v>2262.27</v>
      </c>
      <c r="R645" s="3">
        <f t="shared" si="85"/>
        <v>44849.071199999998</v>
      </c>
      <c r="S645" s="5">
        <f t="shared" si="86"/>
        <v>0.53994346851784836</v>
      </c>
      <c r="T645" s="3">
        <v>79087.490000000005</v>
      </c>
      <c r="U645" s="3">
        <f t="shared" si="87"/>
        <v>3975.0411999999924</v>
      </c>
      <c r="V645" t="s">
        <v>36</v>
      </c>
      <c r="W645" t="s">
        <v>80</v>
      </c>
    </row>
    <row r="646" spans="1:23">
      <c r="A646" t="s">
        <v>705</v>
      </c>
      <c r="B646" s="2">
        <v>45747</v>
      </c>
      <c r="C646">
        <f t="shared" si="80"/>
        <v>2025</v>
      </c>
      <c r="D646" t="str">
        <f t="shared" si="81"/>
        <v>Mar</v>
      </c>
      <c r="E646" t="str">
        <f t="shared" si="82"/>
        <v>Q1</v>
      </c>
      <c r="F646" t="s">
        <v>68</v>
      </c>
      <c r="G646" t="s">
        <v>66</v>
      </c>
      <c r="H646" t="s">
        <v>26</v>
      </c>
      <c r="I646" t="s">
        <v>53</v>
      </c>
      <c r="J646" t="s">
        <v>54</v>
      </c>
      <c r="K646">
        <v>50</v>
      </c>
      <c r="L646" s="3">
        <v>2782.24</v>
      </c>
      <c r="M646" s="4">
        <v>0.12</v>
      </c>
      <c r="N646" s="3">
        <v>883.78</v>
      </c>
      <c r="O646" s="3">
        <f t="shared" si="83"/>
        <v>122418.56</v>
      </c>
      <c r="P646" s="3">
        <f t="shared" si="84"/>
        <v>44189</v>
      </c>
      <c r="Q646" s="3">
        <v>2654.42</v>
      </c>
      <c r="R646" s="3">
        <f t="shared" si="85"/>
        <v>75575.14</v>
      </c>
      <c r="S646" s="5">
        <f t="shared" si="86"/>
        <v>0.61735034295453239</v>
      </c>
      <c r="T646" s="3">
        <v>116533.93</v>
      </c>
      <c r="U646" s="3">
        <f t="shared" si="87"/>
        <v>5884.6300000000047</v>
      </c>
      <c r="V646" t="s">
        <v>61</v>
      </c>
      <c r="W646" t="s">
        <v>77</v>
      </c>
    </row>
    <row r="647" spans="1:23">
      <c r="A647" t="s">
        <v>706</v>
      </c>
      <c r="B647" s="2">
        <v>45908</v>
      </c>
      <c r="C647">
        <f t="shared" si="80"/>
        <v>2025</v>
      </c>
      <c r="D647" t="str">
        <f t="shared" si="81"/>
        <v>Sep</v>
      </c>
      <c r="E647" t="str">
        <f t="shared" si="82"/>
        <v>Q3</v>
      </c>
      <c r="F647" t="s">
        <v>32</v>
      </c>
      <c r="G647" t="s">
        <v>49</v>
      </c>
      <c r="H647" t="s">
        <v>44</v>
      </c>
      <c r="I647" t="s">
        <v>53</v>
      </c>
      <c r="J647" t="s">
        <v>54</v>
      </c>
      <c r="K647">
        <v>16</v>
      </c>
      <c r="L647" s="3">
        <v>2876.94</v>
      </c>
      <c r="M647" s="4">
        <v>0</v>
      </c>
      <c r="N647" s="3">
        <v>915.89</v>
      </c>
      <c r="O647" s="3">
        <f t="shared" si="83"/>
        <v>46031.040000000001</v>
      </c>
      <c r="P647" s="3">
        <f t="shared" si="84"/>
        <v>14654.24</v>
      </c>
      <c r="Q647" s="3">
        <v>2265.42</v>
      </c>
      <c r="R647" s="3">
        <f t="shared" si="85"/>
        <v>29111.380000000005</v>
      </c>
      <c r="S647" s="5">
        <f t="shared" si="86"/>
        <v>0.63242933464027762</v>
      </c>
      <c r="T647" s="3">
        <v>50490.45</v>
      </c>
      <c r="U647" s="3">
        <f t="shared" si="87"/>
        <v>-4459.4099999999962</v>
      </c>
      <c r="V647" t="s">
        <v>41</v>
      </c>
      <c r="W647" t="s">
        <v>46</v>
      </c>
    </row>
    <row r="648" spans="1:23">
      <c r="A648" t="s">
        <v>707</v>
      </c>
      <c r="B648" s="2">
        <v>46259</v>
      </c>
      <c r="C648">
        <f t="shared" si="80"/>
        <v>2026</v>
      </c>
      <c r="D648" t="str">
        <f t="shared" si="81"/>
        <v>Aug</v>
      </c>
      <c r="E648" t="str">
        <f t="shared" si="82"/>
        <v>Q3</v>
      </c>
      <c r="F648" t="s">
        <v>38</v>
      </c>
      <c r="G648" t="s">
        <v>66</v>
      </c>
      <c r="H648" t="s">
        <v>60</v>
      </c>
      <c r="I648" t="s">
        <v>27</v>
      </c>
      <c r="J648" t="s">
        <v>28</v>
      </c>
      <c r="K648">
        <v>46</v>
      </c>
      <c r="L648" s="3">
        <v>134.11000000000001</v>
      </c>
      <c r="M648" s="4">
        <v>0.2</v>
      </c>
      <c r="N648" s="3">
        <v>83.6</v>
      </c>
      <c r="O648" s="3">
        <f t="shared" si="83"/>
        <v>4935.2480000000005</v>
      </c>
      <c r="P648" s="3">
        <f t="shared" si="84"/>
        <v>3845.6</v>
      </c>
      <c r="Q648" s="3">
        <v>1134.18</v>
      </c>
      <c r="R648" s="3">
        <f t="shared" si="85"/>
        <v>-44.531999999999471</v>
      </c>
      <c r="S648" s="5">
        <f t="shared" si="86"/>
        <v>-9.0232547584233793E-3</v>
      </c>
      <c r="T648" s="3">
        <v>4783.8100000000004</v>
      </c>
      <c r="U648" s="3">
        <f t="shared" si="87"/>
        <v>151.4380000000001</v>
      </c>
      <c r="V648" t="s">
        <v>61</v>
      </c>
      <c r="W648" t="s">
        <v>46</v>
      </c>
    </row>
    <row r="649" spans="1:23">
      <c r="A649" t="s">
        <v>708</v>
      </c>
      <c r="B649" s="2">
        <v>45449</v>
      </c>
      <c r="C649">
        <f t="shared" si="80"/>
        <v>2024</v>
      </c>
      <c r="D649" t="str">
        <f t="shared" si="81"/>
        <v>Jun</v>
      </c>
      <c r="E649" t="str">
        <f t="shared" si="82"/>
        <v>Q2</v>
      </c>
      <c r="F649" t="s">
        <v>38</v>
      </c>
      <c r="G649" t="s">
        <v>66</v>
      </c>
      <c r="H649" t="s">
        <v>34</v>
      </c>
      <c r="I649" t="s">
        <v>27</v>
      </c>
      <c r="J649" t="s">
        <v>28</v>
      </c>
      <c r="K649">
        <v>18</v>
      </c>
      <c r="L649" s="3">
        <v>174.03</v>
      </c>
      <c r="M649" s="4">
        <v>0</v>
      </c>
      <c r="N649" s="3">
        <v>101.52</v>
      </c>
      <c r="O649" s="3">
        <f t="shared" si="83"/>
        <v>3132.54</v>
      </c>
      <c r="P649" s="3">
        <f t="shared" si="84"/>
        <v>1827.36</v>
      </c>
      <c r="Q649" s="3">
        <v>505.42</v>
      </c>
      <c r="R649" s="3">
        <f t="shared" si="85"/>
        <v>799.76</v>
      </c>
      <c r="S649" s="5">
        <f t="shared" si="86"/>
        <v>0.25530719480038561</v>
      </c>
      <c r="T649" s="3">
        <v>3237.93</v>
      </c>
      <c r="U649" s="3">
        <f t="shared" si="87"/>
        <v>-105.38999999999987</v>
      </c>
      <c r="V649" t="s">
        <v>36</v>
      </c>
      <c r="W649" t="s">
        <v>77</v>
      </c>
    </row>
    <row r="650" spans="1:23">
      <c r="A650" t="s">
        <v>709</v>
      </c>
      <c r="B650" s="2">
        <v>46088</v>
      </c>
      <c r="C650">
        <f t="shared" si="80"/>
        <v>2026</v>
      </c>
      <c r="D650" t="str">
        <f t="shared" si="81"/>
        <v>Mar</v>
      </c>
      <c r="E650" t="str">
        <f t="shared" si="82"/>
        <v>Q1</v>
      </c>
      <c r="F650" t="s">
        <v>38</v>
      </c>
      <c r="G650" t="s">
        <v>25</v>
      </c>
      <c r="H650" t="s">
        <v>26</v>
      </c>
      <c r="I650" t="s">
        <v>27</v>
      </c>
      <c r="J650" t="s">
        <v>35</v>
      </c>
      <c r="K650">
        <v>32</v>
      </c>
      <c r="L650" s="3">
        <v>456.41</v>
      </c>
      <c r="M650" s="4">
        <v>0.2</v>
      </c>
      <c r="N650" s="3">
        <v>315.01</v>
      </c>
      <c r="O650" s="3">
        <f t="shared" si="83"/>
        <v>11684.096000000001</v>
      </c>
      <c r="P650" s="3">
        <f t="shared" si="84"/>
        <v>10080.32</v>
      </c>
      <c r="Q650" s="3">
        <v>1932.22</v>
      </c>
      <c r="R650" s="3">
        <f t="shared" si="85"/>
        <v>-328.44399999999837</v>
      </c>
      <c r="S650" s="5">
        <f t="shared" si="86"/>
        <v>-2.8110347604127724E-2</v>
      </c>
      <c r="T650" s="3">
        <v>12476.93</v>
      </c>
      <c r="U650" s="3">
        <f t="shared" si="87"/>
        <v>-792.83399999999892</v>
      </c>
      <c r="V650" t="s">
        <v>29</v>
      </c>
      <c r="W650" t="s">
        <v>30</v>
      </c>
    </row>
    <row r="651" spans="1:23">
      <c r="A651" t="s">
        <v>710</v>
      </c>
      <c r="B651" s="2">
        <v>46037</v>
      </c>
      <c r="C651">
        <f t="shared" si="80"/>
        <v>2026</v>
      </c>
      <c r="D651" t="str">
        <f t="shared" si="81"/>
        <v>Jan</v>
      </c>
      <c r="E651" t="str">
        <f t="shared" si="82"/>
        <v>Q1</v>
      </c>
      <c r="F651" t="s">
        <v>38</v>
      </c>
      <c r="G651" t="s">
        <v>66</v>
      </c>
      <c r="H651" t="s">
        <v>34</v>
      </c>
      <c r="I651" t="s">
        <v>53</v>
      </c>
      <c r="J651" t="s">
        <v>130</v>
      </c>
      <c r="K651">
        <v>4</v>
      </c>
      <c r="L651" s="3">
        <v>1947.93</v>
      </c>
      <c r="M651" s="4">
        <v>0.15</v>
      </c>
      <c r="N651" s="3">
        <v>707.23</v>
      </c>
      <c r="O651" s="3">
        <f t="shared" si="83"/>
        <v>6622.9620000000004</v>
      </c>
      <c r="P651" s="3">
        <f t="shared" si="84"/>
        <v>2828.92</v>
      </c>
      <c r="Q651" s="3">
        <v>2703.35</v>
      </c>
      <c r="R651" s="3">
        <f t="shared" si="85"/>
        <v>1090.6920000000005</v>
      </c>
      <c r="S651" s="5">
        <f t="shared" si="86"/>
        <v>0.164683415064136</v>
      </c>
      <c r="T651" s="3">
        <v>6447.42</v>
      </c>
      <c r="U651" s="3">
        <f t="shared" si="87"/>
        <v>175.54200000000037</v>
      </c>
      <c r="V651" t="s">
        <v>36</v>
      </c>
      <c r="W651" t="s">
        <v>80</v>
      </c>
    </row>
    <row r="652" spans="1:23">
      <c r="A652" t="s">
        <v>711</v>
      </c>
      <c r="B652" s="2">
        <v>45986</v>
      </c>
      <c r="C652">
        <f t="shared" si="80"/>
        <v>2025</v>
      </c>
      <c r="D652" t="str">
        <f t="shared" si="81"/>
        <v>Nov</v>
      </c>
      <c r="E652" t="str">
        <f t="shared" si="82"/>
        <v>Q4</v>
      </c>
      <c r="F652" t="s">
        <v>32</v>
      </c>
      <c r="G652" t="s">
        <v>33</v>
      </c>
      <c r="H652" t="s">
        <v>44</v>
      </c>
      <c r="I652" t="s">
        <v>63</v>
      </c>
      <c r="J652" t="s">
        <v>73</v>
      </c>
      <c r="K652">
        <v>11</v>
      </c>
      <c r="L652" s="3">
        <v>248.08</v>
      </c>
      <c r="M652" s="4">
        <v>0</v>
      </c>
      <c r="N652" s="3">
        <v>63.67</v>
      </c>
      <c r="O652" s="3">
        <f t="shared" si="83"/>
        <v>2728.88</v>
      </c>
      <c r="P652" s="3">
        <f t="shared" si="84"/>
        <v>700.37</v>
      </c>
      <c r="Q652" s="3">
        <v>900.53</v>
      </c>
      <c r="R652" s="3">
        <f t="shared" si="85"/>
        <v>1127.9800000000002</v>
      </c>
      <c r="S652" s="5">
        <f t="shared" si="86"/>
        <v>0.41334906628360363</v>
      </c>
      <c r="T652" s="3">
        <v>2484.1799999999998</v>
      </c>
      <c r="U652" s="3">
        <f t="shared" si="87"/>
        <v>244.70000000000027</v>
      </c>
      <c r="V652" t="s">
        <v>41</v>
      </c>
      <c r="W652" t="s">
        <v>46</v>
      </c>
    </row>
    <row r="653" spans="1:23">
      <c r="A653" t="s">
        <v>712</v>
      </c>
      <c r="B653" s="2">
        <v>45565</v>
      </c>
      <c r="C653">
        <f t="shared" si="80"/>
        <v>2024</v>
      </c>
      <c r="D653" t="str">
        <f t="shared" si="81"/>
        <v>Sep</v>
      </c>
      <c r="E653" t="str">
        <f t="shared" si="82"/>
        <v>Q3</v>
      </c>
      <c r="F653" t="s">
        <v>24</v>
      </c>
      <c r="G653" t="s">
        <v>66</v>
      </c>
      <c r="H653" t="s">
        <v>26</v>
      </c>
      <c r="I653" t="s">
        <v>27</v>
      </c>
      <c r="J653" t="s">
        <v>35</v>
      </c>
      <c r="K653">
        <v>19</v>
      </c>
      <c r="L653" s="3">
        <v>909.41</v>
      </c>
      <c r="M653" s="4">
        <v>0.08</v>
      </c>
      <c r="N653" s="3">
        <v>607.55999999999995</v>
      </c>
      <c r="O653" s="3">
        <f t="shared" si="83"/>
        <v>15896.486800000001</v>
      </c>
      <c r="P653" s="3">
        <f t="shared" si="84"/>
        <v>11543.64</v>
      </c>
      <c r="Q653" s="3">
        <v>1374.58</v>
      </c>
      <c r="R653" s="3">
        <f t="shared" si="85"/>
        <v>2978.2668000000012</v>
      </c>
      <c r="S653" s="5">
        <f t="shared" si="86"/>
        <v>0.18735377429433031</v>
      </c>
      <c r="T653" s="3">
        <v>15083.17</v>
      </c>
      <c r="U653" s="3">
        <f t="shared" si="87"/>
        <v>813.31680000000051</v>
      </c>
      <c r="V653" t="s">
        <v>41</v>
      </c>
      <c r="W653" t="s">
        <v>46</v>
      </c>
    </row>
    <row r="654" spans="1:23">
      <c r="A654" t="s">
        <v>713</v>
      </c>
      <c r="B654" s="2">
        <v>46027</v>
      </c>
      <c r="C654">
        <f t="shared" si="80"/>
        <v>2026</v>
      </c>
      <c r="D654" t="str">
        <f t="shared" si="81"/>
        <v>Jan</v>
      </c>
      <c r="E654" t="str">
        <f t="shared" si="82"/>
        <v>Q1</v>
      </c>
      <c r="F654" t="s">
        <v>68</v>
      </c>
      <c r="G654" t="s">
        <v>66</v>
      </c>
      <c r="H654" t="s">
        <v>44</v>
      </c>
      <c r="I654" t="s">
        <v>39</v>
      </c>
      <c r="J654" t="s">
        <v>40</v>
      </c>
      <c r="K654">
        <v>13</v>
      </c>
      <c r="L654" s="3">
        <v>784.56</v>
      </c>
      <c r="M654" s="4">
        <v>0.12</v>
      </c>
      <c r="N654" s="3">
        <v>351.58</v>
      </c>
      <c r="O654" s="3">
        <f t="shared" si="83"/>
        <v>8975.366399999999</v>
      </c>
      <c r="P654" s="3">
        <f t="shared" si="84"/>
        <v>4570.54</v>
      </c>
      <c r="Q654" s="3">
        <v>1229.53</v>
      </c>
      <c r="R654" s="3">
        <f t="shared" si="85"/>
        <v>3175.2963999999993</v>
      </c>
      <c r="S654" s="5">
        <f t="shared" si="86"/>
        <v>0.35377902789573024</v>
      </c>
      <c r="T654" s="3">
        <v>8415.3799999999992</v>
      </c>
      <c r="U654" s="3">
        <f t="shared" si="87"/>
        <v>559.98639999999978</v>
      </c>
      <c r="V654" t="s">
        <v>29</v>
      </c>
      <c r="W654" t="s">
        <v>30</v>
      </c>
    </row>
    <row r="655" spans="1:23">
      <c r="A655" t="s">
        <v>714</v>
      </c>
      <c r="B655" s="2">
        <v>45350</v>
      </c>
      <c r="C655">
        <f t="shared" si="80"/>
        <v>2024</v>
      </c>
      <c r="D655" t="str">
        <f t="shared" si="81"/>
        <v>Feb</v>
      </c>
      <c r="E655" t="str">
        <f t="shared" si="82"/>
        <v>Q1</v>
      </c>
      <c r="F655" t="s">
        <v>24</v>
      </c>
      <c r="G655" t="s">
        <v>66</v>
      </c>
      <c r="H655" t="s">
        <v>44</v>
      </c>
      <c r="I655" t="s">
        <v>63</v>
      </c>
      <c r="J655" t="s">
        <v>64</v>
      </c>
      <c r="K655">
        <v>16</v>
      </c>
      <c r="L655" s="3">
        <v>682.97</v>
      </c>
      <c r="M655" s="4">
        <v>0.1</v>
      </c>
      <c r="N655" s="3">
        <v>201.16</v>
      </c>
      <c r="O655" s="3">
        <f t="shared" si="83"/>
        <v>9834.768</v>
      </c>
      <c r="P655" s="3">
        <f t="shared" si="84"/>
        <v>3218.56</v>
      </c>
      <c r="Q655" s="3">
        <v>880.98</v>
      </c>
      <c r="R655" s="3">
        <f t="shared" si="85"/>
        <v>5735.228000000001</v>
      </c>
      <c r="S655" s="5">
        <f t="shared" si="86"/>
        <v>0.58315844359521252</v>
      </c>
      <c r="T655" s="3">
        <v>9829.59</v>
      </c>
      <c r="U655" s="3">
        <f t="shared" si="87"/>
        <v>5.1779999999998836</v>
      </c>
      <c r="V655" t="s">
        <v>29</v>
      </c>
      <c r="W655" t="s">
        <v>46</v>
      </c>
    </row>
    <row r="656" spans="1:23">
      <c r="A656" t="s">
        <v>715</v>
      </c>
      <c r="B656" s="2">
        <v>45923</v>
      </c>
      <c r="C656">
        <f t="shared" si="80"/>
        <v>2025</v>
      </c>
      <c r="D656" t="str">
        <f t="shared" si="81"/>
        <v>Sep</v>
      </c>
      <c r="E656" t="str">
        <f t="shared" si="82"/>
        <v>Q3</v>
      </c>
      <c r="F656" t="s">
        <v>68</v>
      </c>
      <c r="G656" t="s">
        <v>25</v>
      </c>
      <c r="H656" t="s">
        <v>26</v>
      </c>
      <c r="I656" t="s">
        <v>53</v>
      </c>
      <c r="J656" t="s">
        <v>54</v>
      </c>
      <c r="K656">
        <v>50</v>
      </c>
      <c r="L656" s="3">
        <v>3486.71</v>
      </c>
      <c r="M656" s="4">
        <v>0.2</v>
      </c>
      <c r="N656" s="3">
        <v>1188.02</v>
      </c>
      <c r="O656" s="3">
        <f t="shared" si="83"/>
        <v>139468.4</v>
      </c>
      <c r="P656" s="3">
        <f t="shared" si="84"/>
        <v>59401</v>
      </c>
      <c r="Q656" s="3">
        <v>4673.05</v>
      </c>
      <c r="R656" s="3">
        <f t="shared" si="85"/>
        <v>75394.349999999991</v>
      </c>
      <c r="S656" s="5">
        <f t="shared" si="86"/>
        <v>0.54058374513509866</v>
      </c>
      <c r="T656" s="3">
        <v>140409.35999999999</v>
      </c>
      <c r="U656" s="3">
        <f t="shared" si="87"/>
        <v>-940.95999999999185</v>
      </c>
      <c r="V656" t="s">
        <v>29</v>
      </c>
      <c r="W656" t="s">
        <v>46</v>
      </c>
    </row>
    <row r="657" spans="1:23">
      <c r="A657" t="s">
        <v>716</v>
      </c>
      <c r="B657" s="2">
        <v>46279</v>
      </c>
      <c r="C657">
        <f t="shared" si="80"/>
        <v>2026</v>
      </c>
      <c r="D657" t="str">
        <f t="shared" si="81"/>
        <v>Sep</v>
      </c>
      <c r="E657" t="str">
        <f t="shared" si="82"/>
        <v>Q3</v>
      </c>
      <c r="F657" t="s">
        <v>68</v>
      </c>
      <c r="G657" t="s">
        <v>25</v>
      </c>
      <c r="H657" t="s">
        <v>34</v>
      </c>
      <c r="I657" t="s">
        <v>53</v>
      </c>
      <c r="J657" t="s">
        <v>54</v>
      </c>
      <c r="K657">
        <v>2</v>
      </c>
      <c r="L657" s="3">
        <v>2381.4699999999998</v>
      </c>
      <c r="M657" s="4">
        <v>0.08</v>
      </c>
      <c r="N657" s="3">
        <v>788.56</v>
      </c>
      <c r="O657" s="3">
        <f t="shared" si="83"/>
        <v>4381.9048000000003</v>
      </c>
      <c r="P657" s="3">
        <f t="shared" si="84"/>
        <v>1577.12</v>
      </c>
      <c r="Q657" s="3">
        <v>1774.72</v>
      </c>
      <c r="R657" s="3">
        <f t="shared" si="85"/>
        <v>1030.0648000000003</v>
      </c>
      <c r="S657" s="5">
        <f t="shared" si="86"/>
        <v>0.23507238222062704</v>
      </c>
      <c r="T657" s="3">
        <v>3975.16</v>
      </c>
      <c r="U657" s="3">
        <f t="shared" si="87"/>
        <v>406.7448000000004</v>
      </c>
      <c r="V657" t="s">
        <v>61</v>
      </c>
      <c r="W657" t="s">
        <v>80</v>
      </c>
    </row>
    <row r="658" spans="1:23">
      <c r="A658" t="s">
        <v>717</v>
      </c>
      <c r="B658" s="2">
        <v>46163</v>
      </c>
      <c r="C658">
        <f t="shared" si="80"/>
        <v>2026</v>
      </c>
      <c r="D658" t="str">
        <f t="shared" si="81"/>
        <v>May</v>
      </c>
      <c r="E658" t="str">
        <f t="shared" si="82"/>
        <v>Q2</v>
      </c>
      <c r="F658" t="s">
        <v>24</v>
      </c>
      <c r="G658" t="s">
        <v>66</v>
      </c>
      <c r="H658" t="s">
        <v>34</v>
      </c>
      <c r="I658" t="s">
        <v>53</v>
      </c>
      <c r="J658" t="s">
        <v>130</v>
      </c>
      <c r="K658">
        <v>13</v>
      </c>
      <c r="L658" s="3">
        <v>1304.83</v>
      </c>
      <c r="M658" s="4">
        <v>0.03</v>
      </c>
      <c r="N658" s="3">
        <v>481.67</v>
      </c>
      <c r="O658" s="3">
        <f t="shared" si="83"/>
        <v>16453.906299999999</v>
      </c>
      <c r="P658" s="3">
        <f t="shared" si="84"/>
        <v>6261.71</v>
      </c>
      <c r="Q658" s="3">
        <v>2681.64</v>
      </c>
      <c r="R658" s="3">
        <f t="shared" si="85"/>
        <v>7510.5563000000002</v>
      </c>
      <c r="S658" s="5">
        <f t="shared" si="86"/>
        <v>0.45646037865184641</v>
      </c>
      <c r="T658" s="3">
        <v>17018.5</v>
      </c>
      <c r="U658" s="3">
        <f t="shared" si="87"/>
        <v>-564.59370000000126</v>
      </c>
      <c r="V658" t="s">
        <v>29</v>
      </c>
      <c r="W658" t="s">
        <v>77</v>
      </c>
    </row>
    <row r="659" spans="1:23">
      <c r="A659" t="s">
        <v>718</v>
      </c>
      <c r="B659" s="2">
        <v>46205</v>
      </c>
      <c r="C659">
        <f t="shared" si="80"/>
        <v>2026</v>
      </c>
      <c r="D659" t="str">
        <f t="shared" si="81"/>
        <v>Jul</v>
      </c>
      <c r="E659" t="str">
        <f t="shared" si="82"/>
        <v>Q3</v>
      </c>
      <c r="F659" t="s">
        <v>32</v>
      </c>
      <c r="G659" t="s">
        <v>43</v>
      </c>
      <c r="H659" t="s">
        <v>34</v>
      </c>
      <c r="I659" t="s">
        <v>39</v>
      </c>
      <c r="J659" t="s">
        <v>57</v>
      </c>
      <c r="K659">
        <v>10</v>
      </c>
      <c r="L659" s="3">
        <v>576.21</v>
      </c>
      <c r="M659" s="4">
        <v>0.05</v>
      </c>
      <c r="N659" s="3">
        <v>273.16000000000003</v>
      </c>
      <c r="O659" s="3">
        <f t="shared" si="83"/>
        <v>5473.9949999999999</v>
      </c>
      <c r="P659" s="3">
        <f t="shared" si="84"/>
        <v>2731.6000000000004</v>
      </c>
      <c r="Q659" s="3">
        <v>1959.09</v>
      </c>
      <c r="R659" s="3">
        <f t="shared" si="85"/>
        <v>783.30499999999961</v>
      </c>
      <c r="S659" s="5">
        <f t="shared" si="86"/>
        <v>0.14309567326970515</v>
      </c>
      <c r="T659" s="3">
        <v>5061.68</v>
      </c>
      <c r="U659" s="3">
        <f t="shared" si="87"/>
        <v>412.3149999999996</v>
      </c>
      <c r="V659" t="s">
        <v>36</v>
      </c>
      <c r="W659" t="s">
        <v>30</v>
      </c>
    </row>
    <row r="660" spans="1:23">
      <c r="A660" t="s">
        <v>719</v>
      </c>
      <c r="B660" s="2">
        <v>45733</v>
      </c>
      <c r="C660">
        <f t="shared" si="80"/>
        <v>2025</v>
      </c>
      <c r="D660" t="str">
        <f t="shared" si="81"/>
        <v>Mar</v>
      </c>
      <c r="E660" t="str">
        <f t="shared" si="82"/>
        <v>Q1</v>
      </c>
      <c r="F660" t="s">
        <v>51</v>
      </c>
      <c r="G660" t="s">
        <v>88</v>
      </c>
      <c r="H660" t="s">
        <v>34</v>
      </c>
      <c r="I660" t="s">
        <v>27</v>
      </c>
      <c r="J660" t="s">
        <v>35</v>
      </c>
      <c r="K660">
        <v>16</v>
      </c>
      <c r="L660" s="3">
        <v>530.5</v>
      </c>
      <c r="M660" s="4">
        <v>0</v>
      </c>
      <c r="N660" s="3">
        <v>381.71</v>
      </c>
      <c r="O660" s="3">
        <f t="shared" si="83"/>
        <v>8488</v>
      </c>
      <c r="P660" s="3">
        <f t="shared" si="84"/>
        <v>6107.36</v>
      </c>
      <c r="Q660" s="3">
        <v>623.52</v>
      </c>
      <c r="R660" s="3">
        <f t="shared" si="85"/>
        <v>1757.1200000000003</v>
      </c>
      <c r="S660" s="5">
        <f t="shared" si="86"/>
        <v>0.20701225259189449</v>
      </c>
      <c r="T660" s="3">
        <v>8428.31</v>
      </c>
      <c r="U660" s="3">
        <f t="shared" si="87"/>
        <v>59.690000000000509</v>
      </c>
      <c r="V660" t="s">
        <v>36</v>
      </c>
      <c r="W660" t="s">
        <v>46</v>
      </c>
    </row>
    <row r="661" spans="1:23">
      <c r="A661" t="s">
        <v>720</v>
      </c>
      <c r="B661" s="2">
        <v>45730</v>
      </c>
      <c r="C661">
        <f t="shared" si="80"/>
        <v>2025</v>
      </c>
      <c r="D661" t="str">
        <f t="shared" si="81"/>
        <v>Mar</v>
      </c>
      <c r="E661" t="str">
        <f t="shared" si="82"/>
        <v>Q1</v>
      </c>
      <c r="F661" t="s">
        <v>68</v>
      </c>
      <c r="G661" t="s">
        <v>66</v>
      </c>
      <c r="H661" t="s">
        <v>34</v>
      </c>
      <c r="I661" t="s">
        <v>63</v>
      </c>
      <c r="J661" t="s">
        <v>73</v>
      </c>
      <c r="K661">
        <v>12</v>
      </c>
      <c r="L661" s="3">
        <v>140.46</v>
      </c>
      <c r="M661" s="4">
        <v>0.12</v>
      </c>
      <c r="N661" s="3">
        <v>33.86</v>
      </c>
      <c r="O661" s="3">
        <f t="shared" si="83"/>
        <v>1483.2575999999999</v>
      </c>
      <c r="P661" s="3">
        <f t="shared" si="84"/>
        <v>406.32</v>
      </c>
      <c r="Q661" s="3">
        <v>1300.7</v>
      </c>
      <c r="R661" s="3">
        <f t="shared" si="85"/>
        <v>-223.76240000000007</v>
      </c>
      <c r="S661" s="5">
        <f t="shared" si="86"/>
        <v>-0.15085875845166752</v>
      </c>
      <c r="T661" s="3">
        <v>1557.74</v>
      </c>
      <c r="U661" s="3">
        <f t="shared" si="87"/>
        <v>-74.482400000000098</v>
      </c>
      <c r="V661" t="s">
        <v>29</v>
      </c>
      <c r="W661" t="s">
        <v>30</v>
      </c>
    </row>
    <row r="662" spans="1:23">
      <c r="A662" t="s">
        <v>721</v>
      </c>
      <c r="B662" s="2">
        <v>45333</v>
      </c>
      <c r="C662">
        <f t="shared" si="80"/>
        <v>2024</v>
      </c>
      <c r="D662" t="str">
        <f t="shared" si="81"/>
        <v>Feb</v>
      </c>
      <c r="E662" t="str">
        <f t="shared" si="82"/>
        <v>Q1</v>
      </c>
      <c r="F662" t="s">
        <v>68</v>
      </c>
      <c r="G662" t="s">
        <v>66</v>
      </c>
      <c r="H662" t="s">
        <v>44</v>
      </c>
      <c r="I662" t="s">
        <v>53</v>
      </c>
      <c r="J662" t="s">
        <v>54</v>
      </c>
      <c r="K662">
        <v>9</v>
      </c>
      <c r="L662" s="3">
        <v>1568.72</v>
      </c>
      <c r="M662" s="4">
        <v>0.15</v>
      </c>
      <c r="N662" s="3">
        <v>529.67999999999995</v>
      </c>
      <c r="O662" s="3">
        <f t="shared" si="83"/>
        <v>12000.707999999999</v>
      </c>
      <c r="P662" s="3">
        <f t="shared" si="84"/>
        <v>4767.12</v>
      </c>
      <c r="Q662" s="3">
        <v>3498.97</v>
      </c>
      <c r="R662" s="3">
        <f t="shared" si="85"/>
        <v>3734.617999999999</v>
      </c>
      <c r="S662" s="5">
        <f t="shared" si="86"/>
        <v>0.3111998058781198</v>
      </c>
      <c r="T662" s="3">
        <v>10902.77</v>
      </c>
      <c r="U662" s="3">
        <f t="shared" si="87"/>
        <v>1097.9379999999983</v>
      </c>
      <c r="V662" t="s">
        <v>41</v>
      </c>
      <c r="W662" t="s">
        <v>46</v>
      </c>
    </row>
    <row r="663" spans="1:23">
      <c r="A663" t="s">
        <v>722</v>
      </c>
      <c r="B663" s="2">
        <v>46111</v>
      </c>
      <c r="C663">
        <f t="shared" si="80"/>
        <v>2026</v>
      </c>
      <c r="D663" t="str">
        <f t="shared" si="81"/>
        <v>Mar</v>
      </c>
      <c r="E663" t="str">
        <f t="shared" si="82"/>
        <v>Q1</v>
      </c>
      <c r="F663" t="s">
        <v>68</v>
      </c>
      <c r="G663" t="s">
        <v>66</v>
      </c>
      <c r="H663" t="s">
        <v>26</v>
      </c>
      <c r="I663" t="s">
        <v>63</v>
      </c>
      <c r="J663" t="s">
        <v>73</v>
      </c>
      <c r="K663">
        <v>14</v>
      </c>
      <c r="L663" s="3">
        <v>132.85</v>
      </c>
      <c r="M663" s="4">
        <v>0.12</v>
      </c>
      <c r="N663" s="3">
        <v>33.31</v>
      </c>
      <c r="O663" s="3">
        <f t="shared" si="83"/>
        <v>1636.712</v>
      </c>
      <c r="P663" s="3">
        <f t="shared" si="84"/>
        <v>466.34000000000003</v>
      </c>
      <c r="Q663" s="3">
        <v>1554.73</v>
      </c>
      <c r="R663" s="3">
        <f t="shared" si="85"/>
        <v>-384.35800000000017</v>
      </c>
      <c r="S663" s="5">
        <f t="shared" si="86"/>
        <v>-0.23483545058629751</v>
      </c>
      <c r="T663" s="3">
        <v>1445.67</v>
      </c>
      <c r="U663" s="3">
        <f t="shared" si="87"/>
        <v>191.04199999999992</v>
      </c>
      <c r="V663" t="s">
        <v>61</v>
      </c>
      <c r="W663" t="s">
        <v>30</v>
      </c>
    </row>
    <row r="664" spans="1:23">
      <c r="A664" t="s">
        <v>723</v>
      </c>
      <c r="B664" s="2">
        <v>46141</v>
      </c>
      <c r="C664">
        <f t="shared" si="80"/>
        <v>2026</v>
      </c>
      <c r="D664" t="str">
        <f t="shared" si="81"/>
        <v>Apr</v>
      </c>
      <c r="E664" t="str">
        <f t="shared" si="82"/>
        <v>Q2</v>
      </c>
      <c r="F664" t="s">
        <v>38</v>
      </c>
      <c r="G664" t="s">
        <v>66</v>
      </c>
      <c r="H664" t="s">
        <v>60</v>
      </c>
      <c r="I664" t="s">
        <v>39</v>
      </c>
      <c r="J664" t="s">
        <v>40</v>
      </c>
      <c r="K664">
        <v>48</v>
      </c>
      <c r="L664" s="3">
        <v>836.14</v>
      </c>
      <c r="M664" s="4">
        <v>0.08</v>
      </c>
      <c r="N664" s="3">
        <v>380.28</v>
      </c>
      <c r="O664" s="3">
        <f t="shared" si="83"/>
        <v>36923.9424</v>
      </c>
      <c r="P664" s="3">
        <f t="shared" si="84"/>
        <v>18253.439999999999</v>
      </c>
      <c r="Q664" s="3">
        <v>2278.46</v>
      </c>
      <c r="R664" s="3">
        <f t="shared" si="85"/>
        <v>16392.042400000002</v>
      </c>
      <c r="S664" s="5">
        <f t="shared" si="86"/>
        <v>0.44394074236233244</v>
      </c>
      <c r="T664" s="3">
        <v>33844.449999999997</v>
      </c>
      <c r="U664" s="3">
        <f t="shared" si="87"/>
        <v>3079.4924000000028</v>
      </c>
      <c r="V664" t="s">
        <v>61</v>
      </c>
      <c r="W664" t="s">
        <v>30</v>
      </c>
    </row>
    <row r="665" spans="1:23">
      <c r="A665" t="s">
        <v>724</v>
      </c>
      <c r="B665" s="2">
        <v>46077</v>
      </c>
      <c r="C665">
        <f t="shared" si="80"/>
        <v>2026</v>
      </c>
      <c r="D665" t="str">
        <f t="shared" si="81"/>
        <v>Feb</v>
      </c>
      <c r="E665" t="str">
        <f t="shared" si="82"/>
        <v>Q1</v>
      </c>
      <c r="F665" t="s">
        <v>24</v>
      </c>
      <c r="G665" t="s">
        <v>66</v>
      </c>
      <c r="H665" t="s">
        <v>60</v>
      </c>
      <c r="I665" t="s">
        <v>27</v>
      </c>
      <c r="J665" t="s">
        <v>35</v>
      </c>
      <c r="K665">
        <v>25</v>
      </c>
      <c r="L665" s="3">
        <v>578.97</v>
      </c>
      <c r="M665" s="4">
        <v>0.1</v>
      </c>
      <c r="N665" s="3">
        <v>413.5</v>
      </c>
      <c r="O665" s="3">
        <f t="shared" si="83"/>
        <v>13026.825000000001</v>
      </c>
      <c r="P665" s="3">
        <f t="shared" si="84"/>
        <v>10337.5</v>
      </c>
      <c r="Q665" s="3">
        <v>1120</v>
      </c>
      <c r="R665" s="3">
        <f t="shared" si="85"/>
        <v>1569.3250000000007</v>
      </c>
      <c r="S665" s="5">
        <f t="shared" si="86"/>
        <v>0.12046872511145276</v>
      </c>
      <c r="T665" s="3">
        <v>14566.76</v>
      </c>
      <c r="U665" s="3">
        <f t="shared" si="87"/>
        <v>-1539.9349999999995</v>
      </c>
      <c r="V665" t="s">
        <v>61</v>
      </c>
      <c r="W665" t="s">
        <v>30</v>
      </c>
    </row>
    <row r="666" spans="1:23">
      <c r="A666" t="s">
        <v>725</v>
      </c>
      <c r="B666" s="2">
        <v>45427</v>
      </c>
      <c r="C666">
        <f t="shared" si="80"/>
        <v>2024</v>
      </c>
      <c r="D666" t="str">
        <f t="shared" si="81"/>
        <v>May</v>
      </c>
      <c r="E666" t="str">
        <f t="shared" si="82"/>
        <v>Q2</v>
      </c>
      <c r="F666" t="s">
        <v>51</v>
      </c>
      <c r="G666" t="s">
        <v>88</v>
      </c>
      <c r="H666" t="s">
        <v>34</v>
      </c>
      <c r="I666" t="s">
        <v>27</v>
      </c>
      <c r="J666" t="s">
        <v>28</v>
      </c>
      <c r="K666">
        <v>7</v>
      </c>
      <c r="L666" s="3">
        <v>205.26</v>
      </c>
      <c r="M666" s="4">
        <v>0</v>
      </c>
      <c r="N666" s="3">
        <v>112.64</v>
      </c>
      <c r="O666" s="3">
        <f t="shared" si="83"/>
        <v>1436.82</v>
      </c>
      <c r="P666" s="3">
        <f t="shared" si="84"/>
        <v>788.48</v>
      </c>
      <c r="Q666" s="3">
        <v>724.3</v>
      </c>
      <c r="R666" s="3">
        <f t="shared" si="85"/>
        <v>-75.960000000000036</v>
      </c>
      <c r="S666" s="5">
        <f t="shared" si="86"/>
        <v>-5.2866747400509485E-2</v>
      </c>
      <c r="T666" s="3">
        <v>1370.08</v>
      </c>
      <c r="U666" s="3">
        <f t="shared" si="87"/>
        <v>66.740000000000009</v>
      </c>
      <c r="V666" t="s">
        <v>61</v>
      </c>
      <c r="W666" t="s">
        <v>30</v>
      </c>
    </row>
    <row r="667" spans="1:23">
      <c r="A667" t="s">
        <v>726</v>
      </c>
      <c r="B667" s="2">
        <v>45728</v>
      </c>
      <c r="C667">
        <f t="shared" si="80"/>
        <v>2025</v>
      </c>
      <c r="D667" t="str">
        <f t="shared" si="81"/>
        <v>Mar</v>
      </c>
      <c r="E667" t="str">
        <f t="shared" si="82"/>
        <v>Q1</v>
      </c>
      <c r="F667" t="s">
        <v>51</v>
      </c>
      <c r="G667" t="s">
        <v>88</v>
      </c>
      <c r="H667" t="s">
        <v>44</v>
      </c>
      <c r="I667" t="s">
        <v>39</v>
      </c>
      <c r="J667" t="s">
        <v>40</v>
      </c>
      <c r="K667">
        <v>14</v>
      </c>
      <c r="L667" s="3">
        <v>577.04</v>
      </c>
      <c r="M667" s="4">
        <v>0.05</v>
      </c>
      <c r="N667" s="3">
        <v>243.97</v>
      </c>
      <c r="O667" s="3">
        <f t="shared" si="83"/>
        <v>7674.6319999999996</v>
      </c>
      <c r="P667" s="3">
        <f t="shared" si="84"/>
        <v>3415.58</v>
      </c>
      <c r="Q667" s="3">
        <v>1754.92</v>
      </c>
      <c r="R667" s="3">
        <f t="shared" si="85"/>
        <v>2504.1319999999996</v>
      </c>
      <c r="S667" s="5">
        <f t="shared" si="86"/>
        <v>0.32628691512505092</v>
      </c>
      <c r="T667" s="3">
        <v>7342.79</v>
      </c>
      <c r="U667" s="3">
        <f t="shared" si="87"/>
        <v>331.84199999999964</v>
      </c>
      <c r="V667" t="s">
        <v>29</v>
      </c>
      <c r="W667" t="s">
        <v>30</v>
      </c>
    </row>
    <row r="668" spans="1:23">
      <c r="A668" t="s">
        <v>727</v>
      </c>
      <c r="B668" s="2">
        <v>45292</v>
      </c>
      <c r="C668">
        <f t="shared" si="80"/>
        <v>2024</v>
      </c>
      <c r="D668" t="str">
        <f t="shared" si="81"/>
        <v>Jan</v>
      </c>
      <c r="E668" t="str">
        <f t="shared" si="82"/>
        <v>Q1</v>
      </c>
      <c r="F668" t="s">
        <v>24</v>
      </c>
      <c r="G668" t="s">
        <v>66</v>
      </c>
      <c r="H668" t="s">
        <v>34</v>
      </c>
      <c r="I668" t="s">
        <v>63</v>
      </c>
      <c r="J668" t="s">
        <v>73</v>
      </c>
      <c r="K668">
        <v>4</v>
      </c>
      <c r="L668" s="3">
        <v>327.12</v>
      </c>
      <c r="M668" s="4">
        <v>0.08</v>
      </c>
      <c r="N668" s="3">
        <v>79.349999999999994</v>
      </c>
      <c r="O668" s="3">
        <f t="shared" si="83"/>
        <v>1203.8016</v>
      </c>
      <c r="P668" s="3">
        <f t="shared" si="84"/>
        <v>317.39999999999998</v>
      </c>
      <c r="Q668" s="3">
        <v>982.94</v>
      </c>
      <c r="R668" s="3">
        <f t="shared" si="85"/>
        <v>-96.538400000000024</v>
      </c>
      <c r="S668" s="5">
        <f t="shared" si="86"/>
        <v>-8.0194610141737663E-2</v>
      </c>
      <c r="T668" s="3">
        <v>1155.92</v>
      </c>
      <c r="U668" s="3">
        <f t="shared" si="87"/>
        <v>47.881599999999935</v>
      </c>
      <c r="V668" t="s">
        <v>29</v>
      </c>
      <c r="W668" t="s">
        <v>30</v>
      </c>
    </row>
    <row r="669" spans="1:23">
      <c r="A669" t="s">
        <v>728</v>
      </c>
      <c r="B669" s="2">
        <v>45305</v>
      </c>
      <c r="C669">
        <f t="shared" si="80"/>
        <v>2024</v>
      </c>
      <c r="D669" t="str">
        <f t="shared" si="81"/>
        <v>Jan</v>
      </c>
      <c r="E669" t="str">
        <f t="shared" si="82"/>
        <v>Q1</v>
      </c>
      <c r="F669" t="s">
        <v>32</v>
      </c>
      <c r="G669" t="s">
        <v>49</v>
      </c>
      <c r="H669" t="s">
        <v>34</v>
      </c>
      <c r="I669" t="s">
        <v>53</v>
      </c>
      <c r="J669" t="s">
        <v>130</v>
      </c>
      <c r="K669">
        <v>9</v>
      </c>
      <c r="L669" s="3">
        <v>1352.68</v>
      </c>
      <c r="M669" s="4">
        <v>0.03</v>
      </c>
      <c r="N669" s="3">
        <v>480.19</v>
      </c>
      <c r="O669" s="3">
        <f t="shared" si="83"/>
        <v>11808.8964</v>
      </c>
      <c r="P669" s="3">
        <f t="shared" si="84"/>
        <v>4321.71</v>
      </c>
      <c r="Q669" s="3">
        <v>2607.25</v>
      </c>
      <c r="R669" s="3">
        <f t="shared" si="85"/>
        <v>4879.9363999999996</v>
      </c>
      <c r="S669" s="5">
        <f t="shared" si="86"/>
        <v>0.41324237546871861</v>
      </c>
      <c r="T669" s="3">
        <v>10761.64</v>
      </c>
      <c r="U669" s="3">
        <f t="shared" si="87"/>
        <v>1047.2564000000002</v>
      </c>
      <c r="V669" t="s">
        <v>29</v>
      </c>
      <c r="W669" t="s">
        <v>30</v>
      </c>
    </row>
    <row r="670" spans="1:23">
      <c r="A670" t="s">
        <v>729</v>
      </c>
      <c r="B670" s="2">
        <v>46283</v>
      </c>
      <c r="C670">
        <f t="shared" si="80"/>
        <v>2026</v>
      </c>
      <c r="D670" t="str">
        <f t="shared" si="81"/>
        <v>Sep</v>
      </c>
      <c r="E670" t="str">
        <f t="shared" si="82"/>
        <v>Q3</v>
      </c>
      <c r="F670" t="s">
        <v>68</v>
      </c>
      <c r="G670" t="s">
        <v>25</v>
      </c>
      <c r="H670" t="s">
        <v>26</v>
      </c>
      <c r="I670" t="s">
        <v>39</v>
      </c>
      <c r="J670" t="s">
        <v>45</v>
      </c>
      <c r="K670">
        <v>47</v>
      </c>
      <c r="L670" s="3">
        <v>1459.27</v>
      </c>
      <c r="M670" s="4">
        <v>0.05</v>
      </c>
      <c r="N670" s="3">
        <v>723.89</v>
      </c>
      <c r="O670" s="3">
        <f t="shared" si="83"/>
        <v>65156.405500000001</v>
      </c>
      <c r="P670" s="3">
        <f t="shared" si="84"/>
        <v>34022.83</v>
      </c>
      <c r="Q670" s="3">
        <v>3743.85</v>
      </c>
      <c r="R670" s="3">
        <f t="shared" si="85"/>
        <v>27389.7255</v>
      </c>
      <c r="S670" s="5">
        <f t="shared" si="86"/>
        <v>0.42036888452970289</v>
      </c>
      <c r="T670" s="3">
        <v>60496.41</v>
      </c>
      <c r="U670" s="3">
        <f t="shared" si="87"/>
        <v>4659.9954999999973</v>
      </c>
      <c r="V670" t="s">
        <v>61</v>
      </c>
      <c r="W670" t="s">
        <v>30</v>
      </c>
    </row>
    <row r="671" spans="1:23">
      <c r="A671" t="s">
        <v>730</v>
      </c>
      <c r="B671" s="2">
        <v>45488</v>
      </c>
      <c r="C671">
        <f t="shared" si="80"/>
        <v>2024</v>
      </c>
      <c r="D671" t="str">
        <f t="shared" si="81"/>
        <v>Jul</v>
      </c>
      <c r="E671" t="str">
        <f t="shared" si="82"/>
        <v>Q3</v>
      </c>
      <c r="F671" t="s">
        <v>51</v>
      </c>
      <c r="G671" t="s">
        <v>52</v>
      </c>
      <c r="H671" t="s">
        <v>26</v>
      </c>
      <c r="I671" t="s">
        <v>53</v>
      </c>
      <c r="J671" t="s">
        <v>130</v>
      </c>
      <c r="K671">
        <v>53</v>
      </c>
      <c r="L671" s="3">
        <v>1752.12</v>
      </c>
      <c r="M671" s="4">
        <v>0</v>
      </c>
      <c r="N671" s="3">
        <v>625.92999999999995</v>
      </c>
      <c r="O671" s="3">
        <f t="shared" si="83"/>
        <v>92862.36</v>
      </c>
      <c r="P671" s="3">
        <f t="shared" si="84"/>
        <v>33174.29</v>
      </c>
      <c r="Q671" s="3">
        <v>3513.9</v>
      </c>
      <c r="R671" s="3">
        <f t="shared" si="85"/>
        <v>56174.17</v>
      </c>
      <c r="S671" s="5">
        <f t="shared" si="86"/>
        <v>0.60491861288039628</v>
      </c>
      <c r="T671" s="3">
        <v>93391.96</v>
      </c>
      <c r="U671" s="3">
        <f t="shared" si="87"/>
        <v>-529.60000000000582</v>
      </c>
      <c r="V671" t="s">
        <v>29</v>
      </c>
      <c r="W671" t="s">
        <v>30</v>
      </c>
    </row>
    <row r="672" spans="1:23">
      <c r="A672" t="s">
        <v>731</v>
      </c>
      <c r="B672" s="2">
        <v>45572</v>
      </c>
      <c r="C672">
        <f t="shared" si="80"/>
        <v>2024</v>
      </c>
      <c r="D672" t="str">
        <f t="shared" si="81"/>
        <v>Oct</v>
      </c>
      <c r="E672" t="str">
        <f t="shared" si="82"/>
        <v>Q4</v>
      </c>
      <c r="F672" t="s">
        <v>68</v>
      </c>
      <c r="G672" t="s">
        <v>66</v>
      </c>
      <c r="H672" t="s">
        <v>34</v>
      </c>
      <c r="I672" t="s">
        <v>39</v>
      </c>
      <c r="J672" t="s">
        <v>57</v>
      </c>
      <c r="K672">
        <v>13</v>
      </c>
      <c r="L672" s="3">
        <v>414.11</v>
      </c>
      <c r="M672" s="4">
        <v>0.08</v>
      </c>
      <c r="N672" s="3">
        <v>199.55</v>
      </c>
      <c r="O672" s="3">
        <f t="shared" si="83"/>
        <v>4952.7556000000004</v>
      </c>
      <c r="P672" s="3">
        <f t="shared" si="84"/>
        <v>2594.15</v>
      </c>
      <c r="Q672" s="3">
        <v>1501.39</v>
      </c>
      <c r="R672" s="3">
        <f t="shared" si="85"/>
        <v>857.21560000000022</v>
      </c>
      <c r="S672" s="5">
        <f t="shared" si="86"/>
        <v>0.17307851814856362</v>
      </c>
      <c r="T672" s="3">
        <v>4447.5600000000004</v>
      </c>
      <c r="U672" s="3">
        <f t="shared" si="87"/>
        <v>505.19560000000001</v>
      </c>
      <c r="V672" t="s">
        <v>41</v>
      </c>
      <c r="W672" t="s">
        <v>80</v>
      </c>
    </row>
    <row r="673" spans="1:23">
      <c r="A673" t="s">
        <v>732</v>
      </c>
      <c r="B673" s="2">
        <v>45685</v>
      </c>
      <c r="C673">
        <f t="shared" si="80"/>
        <v>2025</v>
      </c>
      <c r="D673" t="str">
        <f t="shared" si="81"/>
        <v>Jan</v>
      </c>
      <c r="E673" t="str">
        <f t="shared" si="82"/>
        <v>Q1</v>
      </c>
      <c r="F673" t="s">
        <v>32</v>
      </c>
      <c r="G673" t="s">
        <v>43</v>
      </c>
      <c r="H673" t="s">
        <v>44</v>
      </c>
      <c r="I673" t="s">
        <v>53</v>
      </c>
      <c r="J673" t="s">
        <v>54</v>
      </c>
      <c r="K673">
        <v>8</v>
      </c>
      <c r="L673" s="3">
        <v>1623.35</v>
      </c>
      <c r="M673" s="4">
        <v>0.1</v>
      </c>
      <c r="N673" s="3">
        <v>538.34</v>
      </c>
      <c r="O673" s="3">
        <f t="shared" si="83"/>
        <v>11688.119999999999</v>
      </c>
      <c r="P673" s="3">
        <f t="shared" si="84"/>
        <v>4306.72</v>
      </c>
      <c r="Q673" s="3">
        <v>1500.18</v>
      </c>
      <c r="R673" s="3">
        <f t="shared" si="85"/>
        <v>5881.2199999999984</v>
      </c>
      <c r="S673" s="5">
        <f t="shared" si="86"/>
        <v>0.50317929658490834</v>
      </c>
      <c r="T673" s="3">
        <v>12890.48</v>
      </c>
      <c r="U673" s="3">
        <f t="shared" si="87"/>
        <v>-1202.3600000000006</v>
      </c>
      <c r="V673" t="s">
        <v>41</v>
      </c>
      <c r="W673" t="s">
        <v>46</v>
      </c>
    </row>
    <row r="674" spans="1:23">
      <c r="A674" t="s">
        <v>733</v>
      </c>
      <c r="B674" s="2">
        <v>46029</v>
      </c>
      <c r="C674">
        <f t="shared" si="80"/>
        <v>2026</v>
      </c>
      <c r="D674" t="str">
        <f t="shared" si="81"/>
        <v>Jan</v>
      </c>
      <c r="E674" t="str">
        <f t="shared" si="82"/>
        <v>Q1</v>
      </c>
      <c r="F674" t="s">
        <v>32</v>
      </c>
      <c r="G674" t="s">
        <v>43</v>
      </c>
      <c r="H674" t="s">
        <v>34</v>
      </c>
      <c r="I674" t="s">
        <v>27</v>
      </c>
      <c r="J674" t="s">
        <v>35</v>
      </c>
      <c r="K674">
        <v>18</v>
      </c>
      <c r="L674" s="3">
        <v>910.37</v>
      </c>
      <c r="M674" s="4">
        <v>0</v>
      </c>
      <c r="N674" s="3">
        <v>628.47</v>
      </c>
      <c r="O674" s="3">
        <f t="shared" si="83"/>
        <v>16386.66</v>
      </c>
      <c r="P674" s="3">
        <f t="shared" si="84"/>
        <v>11312.460000000001</v>
      </c>
      <c r="Q674" s="3">
        <v>805.27</v>
      </c>
      <c r="R674" s="3">
        <f t="shared" si="85"/>
        <v>4268.9299999999985</v>
      </c>
      <c r="S674" s="5">
        <f t="shared" si="86"/>
        <v>0.26051251444772749</v>
      </c>
      <c r="T674" s="3">
        <v>15568.02</v>
      </c>
      <c r="U674" s="3">
        <f t="shared" si="87"/>
        <v>818.63999999999942</v>
      </c>
      <c r="V674" t="s">
        <v>61</v>
      </c>
      <c r="W674" t="s">
        <v>77</v>
      </c>
    </row>
    <row r="675" spans="1:23">
      <c r="A675" t="s">
        <v>734</v>
      </c>
      <c r="B675" s="2">
        <v>45576</v>
      </c>
      <c r="C675">
        <f t="shared" si="80"/>
        <v>2024</v>
      </c>
      <c r="D675" t="str">
        <f t="shared" si="81"/>
        <v>Oct</v>
      </c>
      <c r="E675" t="str">
        <f t="shared" si="82"/>
        <v>Q4</v>
      </c>
      <c r="F675" t="s">
        <v>68</v>
      </c>
      <c r="G675" t="s">
        <v>66</v>
      </c>
      <c r="H675" t="s">
        <v>26</v>
      </c>
      <c r="I675" t="s">
        <v>39</v>
      </c>
      <c r="J675" t="s">
        <v>57</v>
      </c>
      <c r="K675">
        <v>60</v>
      </c>
      <c r="L675" s="3">
        <v>888.01</v>
      </c>
      <c r="M675" s="4">
        <v>0.03</v>
      </c>
      <c r="N675" s="3">
        <v>406.61</v>
      </c>
      <c r="O675" s="3">
        <f t="shared" si="83"/>
        <v>51682.182000000001</v>
      </c>
      <c r="P675" s="3">
        <f t="shared" si="84"/>
        <v>24396.600000000002</v>
      </c>
      <c r="Q675" s="3">
        <v>2998.09</v>
      </c>
      <c r="R675" s="3">
        <f t="shared" si="85"/>
        <v>24287.491999999998</v>
      </c>
      <c r="S675" s="5">
        <f t="shared" si="86"/>
        <v>0.46993936904598954</v>
      </c>
      <c r="T675" s="3">
        <v>53327.94</v>
      </c>
      <c r="U675" s="3">
        <f t="shared" si="87"/>
        <v>-1645.7580000000016</v>
      </c>
      <c r="V675" t="s">
        <v>36</v>
      </c>
      <c r="W675" t="s">
        <v>46</v>
      </c>
    </row>
    <row r="676" spans="1:23">
      <c r="A676" t="s">
        <v>735</v>
      </c>
      <c r="B676" s="2">
        <v>46261</v>
      </c>
      <c r="C676">
        <f t="shared" si="80"/>
        <v>2026</v>
      </c>
      <c r="D676" t="str">
        <f t="shared" si="81"/>
        <v>Aug</v>
      </c>
      <c r="E676" t="str">
        <f t="shared" si="82"/>
        <v>Q3</v>
      </c>
      <c r="F676" t="s">
        <v>32</v>
      </c>
      <c r="G676" t="s">
        <v>43</v>
      </c>
      <c r="H676" t="s">
        <v>26</v>
      </c>
      <c r="I676" t="s">
        <v>63</v>
      </c>
      <c r="J676" t="s">
        <v>73</v>
      </c>
      <c r="K676">
        <v>11</v>
      </c>
      <c r="L676" s="3">
        <v>181.16</v>
      </c>
      <c r="M676" s="4">
        <v>0.1</v>
      </c>
      <c r="N676" s="3">
        <v>44.76</v>
      </c>
      <c r="O676" s="3">
        <f t="shared" si="83"/>
        <v>1793.4839999999999</v>
      </c>
      <c r="P676" s="3">
        <f t="shared" si="84"/>
        <v>492.35999999999996</v>
      </c>
      <c r="Q676" s="3">
        <v>1571.29</v>
      </c>
      <c r="R676" s="3">
        <f t="shared" si="85"/>
        <v>-270.16599999999994</v>
      </c>
      <c r="S676" s="5">
        <f t="shared" si="86"/>
        <v>-0.15063753008111583</v>
      </c>
      <c r="T676" s="3">
        <v>1892.69</v>
      </c>
      <c r="U676" s="3">
        <f t="shared" si="87"/>
        <v>-99.206000000000131</v>
      </c>
      <c r="V676" t="s">
        <v>36</v>
      </c>
      <c r="W676" t="s">
        <v>30</v>
      </c>
    </row>
    <row r="677" spans="1:23">
      <c r="A677" t="s">
        <v>736</v>
      </c>
      <c r="B677" s="2">
        <v>46286</v>
      </c>
      <c r="C677">
        <f t="shared" si="80"/>
        <v>2026</v>
      </c>
      <c r="D677" t="str">
        <f t="shared" si="81"/>
        <v>Sep</v>
      </c>
      <c r="E677" t="str">
        <f t="shared" si="82"/>
        <v>Q3</v>
      </c>
      <c r="F677" t="s">
        <v>24</v>
      </c>
      <c r="G677" t="s">
        <v>25</v>
      </c>
      <c r="H677" t="s">
        <v>26</v>
      </c>
      <c r="I677" t="s">
        <v>63</v>
      </c>
      <c r="J677" t="s">
        <v>73</v>
      </c>
      <c r="K677">
        <v>48</v>
      </c>
      <c r="L677" s="3">
        <v>317.51</v>
      </c>
      <c r="M677" s="4">
        <v>0.1</v>
      </c>
      <c r="N677" s="3">
        <v>80.41</v>
      </c>
      <c r="O677" s="3">
        <f t="shared" si="83"/>
        <v>13716.432000000001</v>
      </c>
      <c r="P677" s="3">
        <f t="shared" si="84"/>
        <v>3859.68</v>
      </c>
      <c r="Q677" s="3">
        <v>1697.71</v>
      </c>
      <c r="R677" s="3">
        <f t="shared" si="85"/>
        <v>8159.0420000000004</v>
      </c>
      <c r="S677" s="5">
        <f t="shared" si="86"/>
        <v>0.59483705383440821</v>
      </c>
      <c r="T677" s="3">
        <v>13137.92</v>
      </c>
      <c r="U677" s="3">
        <f t="shared" si="87"/>
        <v>578.51200000000063</v>
      </c>
      <c r="V677" t="s">
        <v>61</v>
      </c>
      <c r="W677" t="s">
        <v>46</v>
      </c>
    </row>
    <row r="678" spans="1:23">
      <c r="A678" t="s">
        <v>737</v>
      </c>
      <c r="B678" s="2">
        <v>46119</v>
      </c>
      <c r="C678">
        <f t="shared" si="80"/>
        <v>2026</v>
      </c>
      <c r="D678" t="str">
        <f t="shared" si="81"/>
        <v>Apr</v>
      </c>
      <c r="E678" t="str">
        <f t="shared" si="82"/>
        <v>Q2</v>
      </c>
      <c r="F678" t="s">
        <v>51</v>
      </c>
      <c r="G678" t="s">
        <v>88</v>
      </c>
      <c r="H678" t="s">
        <v>44</v>
      </c>
      <c r="I678" t="s">
        <v>63</v>
      </c>
      <c r="J678" t="s">
        <v>73</v>
      </c>
      <c r="K678">
        <v>18</v>
      </c>
      <c r="L678" s="3">
        <v>137.08000000000001</v>
      </c>
      <c r="M678" s="4">
        <v>0</v>
      </c>
      <c r="N678" s="3">
        <v>34.61</v>
      </c>
      <c r="O678" s="3">
        <f t="shared" si="83"/>
        <v>2467.44</v>
      </c>
      <c r="P678" s="3">
        <f t="shared" si="84"/>
        <v>622.98</v>
      </c>
      <c r="Q678" s="3">
        <v>930.84</v>
      </c>
      <c r="R678" s="3">
        <f t="shared" si="85"/>
        <v>913.62</v>
      </c>
      <c r="S678" s="5">
        <f t="shared" si="86"/>
        <v>0.37027040171189574</v>
      </c>
      <c r="T678" s="3">
        <v>2682.02</v>
      </c>
      <c r="U678" s="3">
        <f t="shared" si="87"/>
        <v>-214.57999999999993</v>
      </c>
      <c r="V678" t="s">
        <v>61</v>
      </c>
      <c r="W678" t="s">
        <v>46</v>
      </c>
    </row>
    <row r="679" spans="1:23">
      <c r="A679" t="s">
        <v>738</v>
      </c>
      <c r="B679" s="2">
        <v>46257</v>
      </c>
      <c r="C679">
        <f t="shared" si="80"/>
        <v>2026</v>
      </c>
      <c r="D679" t="str">
        <f t="shared" si="81"/>
        <v>Aug</v>
      </c>
      <c r="E679" t="str">
        <f t="shared" si="82"/>
        <v>Q3</v>
      </c>
      <c r="F679" t="s">
        <v>68</v>
      </c>
      <c r="G679" t="s">
        <v>66</v>
      </c>
      <c r="H679" t="s">
        <v>34</v>
      </c>
      <c r="I679" t="s">
        <v>27</v>
      </c>
      <c r="J679" t="s">
        <v>28</v>
      </c>
      <c r="K679">
        <v>7</v>
      </c>
      <c r="L679" s="3">
        <v>283.5</v>
      </c>
      <c r="M679" s="4">
        <v>0</v>
      </c>
      <c r="N679" s="3">
        <v>163.79</v>
      </c>
      <c r="O679" s="3">
        <f t="shared" si="83"/>
        <v>1984.5</v>
      </c>
      <c r="P679" s="3">
        <f t="shared" si="84"/>
        <v>1146.53</v>
      </c>
      <c r="Q679" s="3">
        <v>620.39</v>
      </c>
      <c r="R679" s="3">
        <f t="shared" si="85"/>
        <v>217.58000000000004</v>
      </c>
      <c r="S679" s="5">
        <f t="shared" si="86"/>
        <v>0.10963970773494586</v>
      </c>
      <c r="T679" s="3">
        <v>2179.36</v>
      </c>
      <c r="U679" s="3">
        <f t="shared" si="87"/>
        <v>-194.86000000000013</v>
      </c>
      <c r="V679" t="s">
        <v>41</v>
      </c>
      <c r="W679" t="s">
        <v>30</v>
      </c>
    </row>
    <row r="680" spans="1:23">
      <c r="A680" t="s">
        <v>739</v>
      </c>
      <c r="B680" s="2">
        <v>45831</v>
      </c>
      <c r="C680">
        <f t="shared" si="80"/>
        <v>2025</v>
      </c>
      <c r="D680" t="str">
        <f t="shared" si="81"/>
        <v>Jun</v>
      </c>
      <c r="E680" t="str">
        <f t="shared" si="82"/>
        <v>Q2</v>
      </c>
      <c r="F680" t="s">
        <v>68</v>
      </c>
      <c r="G680" t="s">
        <v>25</v>
      </c>
      <c r="H680" t="s">
        <v>44</v>
      </c>
      <c r="I680" t="s">
        <v>63</v>
      </c>
      <c r="J680" t="s">
        <v>73</v>
      </c>
      <c r="K680">
        <v>29</v>
      </c>
      <c r="L680" s="3">
        <v>105.18</v>
      </c>
      <c r="M680" s="4">
        <v>0</v>
      </c>
      <c r="N680" s="3">
        <v>28.02</v>
      </c>
      <c r="O680" s="3">
        <f t="shared" si="83"/>
        <v>3050.2200000000003</v>
      </c>
      <c r="P680" s="3">
        <f t="shared" si="84"/>
        <v>812.58</v>
      </c>
      <c r="Q680" s="3">
        <v>1699.98</v>
      </c>
      <c r="R680" s="3">
        <f t="shared" si="85"/>
        <v>537.66000000000031</v>
      </c>
      <c r="S680" s="5">
        <f t="shared" si="86"/>
        <v>0.17626925270964069</v>
      </c>
      <c r="T680" s="3">
        <v>2780.96</v>
      </c>
      <c r="U680" s="3">
        <f t="shared" si="87"/>
        <v>269.26000000000022</v>
      </c>
      <c r="V680" t="s">
        <v>29</v>
      </c>
      <c r="W680" t="s">
        <v>30</v>
      </c>
    </row>
    <row r="681" spans="1:23">
      <c r="A681" t="s">
        <v>740</v>
      </c>
      <c r="B681" s="2">
        <v>46253</v>
      </c>
      <c r="C681">
        <f t="shared" si="80"/>
        <v>2026</v>
      </c>
      <c r="D681" t="str">
        <f t="shared" si="81"/>
        <v>Aug</v>
      </c>
      <c r="E681" t="str">
        <f t="shared" si="82"/>
        <v>Q3</v>
      </c>
      <c r="F681" t="s">
        <v>32</v>
      </c>
      <c r="G681" t="s">
        <v>49</v>
      </c>
      <c r="H681" t="s">
        <v>26</v>
      </c>
      <c r="I681" t="s">
        <v>39</v>
      </c>
      <c r="J681" t="s">
        <v>45</v>
      </c>
      <c r="K681">
        <v>60</v>
      </c>
      <c r="L681" s="3">
        <v>1179.6600000000001</v>
      </c>
      <c r="M681" s="4">
        <v>0.05</v>
      </c>
      <c r="N681" s="3">
        <v>583.96</v>
      </c>
      <c r="O681" s="3">
        <f t="shared" si="83"/>
        <v>67240.62</v>
      </c>
      <c r="P681" s="3">
        <f t="shared" si="84"/>
        <v>35037.600000000006</v>
      </c>
      <c r="Q681" s="3">
        <v>2021.98</v>
      </c>
      <c r="R681" s="3">
        <f t="shared" si="85"/>
        <v>30181.03999999999</v>
      </c>
      <c r="S681" s="5">
        <f t="shared" si="86"/>
        <v>0.44885130446447391</v>
      </c>
      <c r="T681" s="3">
        <v>66924.73</v>
      </c>
      <c r="U681" s="3">
        <f t="shared" si="87"/>
        <v>315.88999999999942</v>
      </c>
      <c r="V681" t="s">
        <v>41</v>
      </c>
      <c r="W681" t="s">
        <v>80</v>
      </c>
    </row>
    <row r="682" spans="1:23">
      <c r="A682" t="s">
        <v>741</v>
      </c>
      <c r="B682" s="2">
        <v>45606</v>
      </c>
      <c r="C682">
        <f t="shared" si="80"/>
        <v>2024</v>
      </c>
      <c r="D682" t="str">
        <f t="shared" si="81"/>
        <v>Nov</v>
      </c>
      <c r="E682" t="str">
        <f t="shared" si="82"/>
        <v>Q4</v>
      </c>
      <c r="F682" t="s">
        <v>38</v>
      </c>
      <c r="G682" t="s">
        <v>66</v>
      </c>
      <c r="H682" t="s">
        <v>34</v>
      </c>
      <c r="I682" t="s">
        <v>39</v>
      </c>
      <c r="J682" t="s">
        <v>57</v>
      </c>
      <c r="K682">
        <v>18</v>
      </c>
      <c r="L682" s="3">
        <v>715.22</v>
      </c>
      <c r="M682" s="4">
        <v>0.03</v>
      </c>
      <c r="N682" s="3">
        <v>356.69</v>
      </c>
      <c r="O682" s="3">
        <f t="shared" si="83"/>
        <v>12487.7412</v>
      </c>
      <c r="P682" s="3">
        <f t="shared" si="84"/>
        <v>6420.42</v>
      </c>
      <c r="Q682" s="3">
        <v>1002.42</v>
      </c>
      <c r="R682" s="3">
        <f t="shared" si="85"/>
        <v>5064.9012000000002</v>
      </c>
      <c r="S682" s="5">
        <f t="shared" si="86"/>
        <v>0.40558985959766686</v>
      </c>
      <c r="T682" s="3">
        <v>11878.55</v>
      </c>
      <c r="U682" s="3">
        <f t="shared" si="87"/>
        <v>609.19120000000112</v>
      </c>
      <c r="V682" t="s">
        <v>41</v>
      </c>
      <c r="W682" t="s">
        <v>30</v>
      </c>
    </row>
    <row r="683" spans="1:23">
      <c r="A683" t="s">
        <v>742</v>
      </c>
      <c r="B683" s="2">
        <v>46226</v>
      </c>
      <c r="C683">
        <f t="shared" si="80"/>
        <v>2026</v>
      </c>
      <c r="D683" t="str">
        <f t="shared" si="81"/>
        <v>Jul</v>
      </c>
      <c r="E683" t="str">
        <f t="shared" si="82"/>
        <v>Q3</v>
      </c>
      <c r="F683" t="s">
        <v>68</v>
      </c>
      <c r="G683" t="s">
        <v>25</v>
      </c>
      <c r="H683" t="s">
        <v>34</v>
      </c>
      <c r="I683" t="s">
        <v>63</v>
      </c>
      <c r="J683" t="s">
        <v>64</v>
      </c>
      <c r="K683">
        <v>10</v>
      </c>
      <c r="L683" s="3">
        <v>408.99</v>
      </c>
      <c r="M683" s="4">
        <v>0.05</v>
      </c>
      <c r="N683" s="3">
        <v>125.71</v>
      </c>
      <c r="O683" s="3">
        <f t="shared" si="83"/>
        <v>3885.4049999999997</v>
      </c>
      <c r="P683" s="3">
        <f t="shared" si="84"/>
        <v>1257.0999999999999</v>
      </c>
      <c r="Q683" s="3">
        <v>896.64</v>
      </c>
      <c r="R683" s="3">
        <f t="shared" si="85"/>
        <v>1731.665</v>
      </c>
      <c r="S683" s="5">
        <f t="shared" si="86"/>
        <v>0.44568455540670793</v>
      </c>
      <c r="T683" s="3">
        <v>4243.6899999999996</v>
      </c>
      <c r="U683" s="3">
        <f t="shared" si="87"/>
        <v>-358.28499999999985</v>
      </c>
      <c r="V683" t="s">
        <v>29</v>
      </c>
      <c r="W683" t="s">
        <v>46</v>
      </c>
    </row>
    <row r="684" spans="1:23">
      <c r="A684" t="s">
        <v>743</v>
      </c>
      <c r="B684" s="2">
        <v>45404</v>
      </c>
      <c r="C684">
        <f t="shared" si="80"/>
        <v>2024</v>
      </c>
      <c r="D684" t="str">
        <f t="shared" si="81"/>
        <v>Apr</v>
      </c>
      <c r="E684" t="str">
        <f t="shared" si="82"/>
        <v>Q2</v>
      </c>
      <c r="F684" t="s">
        <v>68</v>
      </c>
      <c r="G684" t="s">
        <v>25</v>
      </c>
      <c r="H684" t="s">
        <v>60</v>
      </c>
      <c r="I684" t="s">
        <v>53</v>
      </c>
      <c r="J684" t="s">
        <v>130</v>
      </c>
      <c r="K684">
        <v>54</v>
      </c>
      <c r="L684" s="3">
        <v>1044.95</v>
      </c>
      <c r="M684" s="4">
        <v>0</v>
      </c>
      <c r="N684" s="3">
        <v>395.29</v>
      </c>
      <c r="O684" s="3">
        <f t="shared" si="83"/>
        <v>56427.3</v>
      </c>
      <c r="P684" s="3">
        <f t="shared" si="84"/>
        <v>21345.66</v>
      </c>
      <c r="Q684" s="3">
        <v>5143.04</v>
      </c>
      <c r="R684" s="3">
        <f t="shared" si="85"/>
        <v>29938.6</v>
      </c>
      <c r="S684" s="5">
        <f t="shared" si="86"/>
        <v>0.53056942295661846</v>
      </c>
      <c r="T684" s="3">
        <v>61784.55</v>
      </c>
      <c r="U684" s="3">
        <f t="shared" si="87"/>
        <v>-5357.25</v>
      </c>
      <c r="V684" t="s">
        <v>61</v>
      </c>
      <c r="W684" t="s">
        <v>30</v>
      </c>
    </row>
    <row r="685" spans="1:23">
      <c r="A685" t="s">
        <v>744</v>
      </c>
      <c r="B685" s="2">
        <v>45835</v>
      </c>
      <c r="C685">
        <f t="shared" si="80"/>
        <v>2025</v>
      </c>
      <c r="D685" t="str">
        <f t="shared" si="81"/>
        <v>Jun</v>
      </c>
      <c r="E685" t="str">
        <f t="shared" si="82"/>
        <v>Q2</v>
      </c>
      <c r="F685" t="s">
        <v>38</v>
      </c>
      <c r="G685" t="s">
        <v>25</v>
      </c>
      <c r="H685" t="s">
        <v>26</v>
      </c>
      <c r="I685" t="s">
        <v>27</v>
      </c>
      <c r="J685" t="s">
        <v>35</v>
      </c>
      <c r="K685">
        <v>26</v>
      </c>
      <c r="L685" s="3">
        <v>856.09</v>
      </c>
      <c r="M685" s="4">
        <v>0.05</v>
      </c>
      <c r="N685" s="3">
        <v>568.33000000000004</v>
      </c>
      <c r="O685" s="3">
        <f t="shared" si="83"/>
        <v>21145.422999999999</v>
      </c>
      <c r="P685" s="3">
        <f t="shared" si="84"/>
        <v>14776.580000000002</v>
      </c>
      <c r="Q685" s="3">
        <v>1891.19</v>
      </c>
      <c r="R685" s="3">
        <f t="shared" si="85"/>
        <v>4477.6529999999966</v>
      </c>
      <c r="S685" s="5">
        <f t="shared" si="86"/>
        <v>0.21175518692626755</v>
      </c>
      <c r="T685" s="3">
        <v>21966.2</v>
      </c>
      <c r="U685" s="3">
        <f t="shared" si="87"/>
        <v>-820.77700000000186</v>
      </c>
      <c r="V685" t="s">
        <v>36</v>
      </c>
      <c r="W685" t="s">
        <v>80</v>
      </c>
    </row>
    <row r="686" spans="1:23">
      <c r="A686" t="s">
        <v>745</v>
      </c>
      <c r="B686" s="2">
        <v>46020</v>
      </c>
      <c r="C686">
        <f t="shared" si="80"/>
        <v>2025</v>
      </c>
      <c r="D686" t="str">
        <f t="shared" si="81"/>
        <v>Dec</v>
      </c>
      <c r="E686" t="str">
        <f t="shared" si="82"/>
        <v>Q4</v>
      </c>
      <c r="F686" t="s">
        <v>24</v>
      </c>
      <c r="G686" t="s">
        <v>25</v>
      </c>
      <c r="H686" t="s">
        <v>26</v>
      </c>
      <c r="I686" t="s">
        <v>27</v>
      </c>
      <c r="J686" t="s">
        <v>28</v>
      </c>
      <c r="K686">
        <v>32</v>
      </c>
      <c r="L686" s="3">
        <v>184.05</v>
      </c>
      <c r="M686" s="4">
        <v>0.08</v>
      </c>
      <c r="N686" s="3">
        <v>113.32</v>
      </c>
      <c r="O686" s="3">
        <f t="shared" si="83"/>
        <v>5418.4320000000007</v>
      </c>
      <c r="P686" s="3">
        <f t="shared" si="84"/>
        <v>3626.24</v>
      </c>
      <c r="Q686" s="3">
        <v>1960.56</v>
      </c>
      <c r="R686" s="3">
        <f t="shared" si="85"/>
        <v>-168.36799999999903</v>
      </c>
      <c r="S686" s="5">
        <f t="shared" si="86"/>
        <v>-3.1073196083294764E-2</v>
      </c>
      <c r="T686" s="3">
        <v>5827.61</v>
      </c>
      <c r="U686" s="3">
        <f t="shared" si="87"/>
        <v>-409.17799999999897</v>
      </c>
      <c r="V686" t="s">
        <v>29</v>
      </c>
      <c r="W686" t="s">
        <v>46</v>
      </c>
    </row>
    <row r="687" spans="1:23">
      <c r="A687" t="s">
        <v>746</v>
      </c>
      <c r="B687" s="2">
        <v>46274</v>
      </c>
      <c r="C687">
        <f t="shared" si="80"/>
        <v>2026</v>
      </c>
      <c r="D687" t="str">
        <f t="shared" si="81"/>
        <v>Sep</v>
      </c>
      <c r="E687" t="str">
        <f t="shared" si="82"/>
        <v>Q3</v>
      </c>
      <c r="F687" t="s">
        <v>38</v>
      </c>
      <c r="G687" t="s">
        <v>25</v>
      </c>
      <c r="H687" t="s">
        <v>34</v>
      </c>
      <c r="I687" t="s">
        <v>27</v>
      </c>
      <c r="J687" t="s">
        <v>28</v>
      </c>
      <c r="K687">
        <v>12</v>
      </c>
      <c r="L687" s="3">
        <v>273.51</v>
      </c>
      <c r="M687" s="4">
        <v>0.05</v>
      </c>
      <c r="N687" s="3">
        <v>165.05</v>
      </c>
      <c r="O687" s="3">
        <f t="shared" si="83"/>
        <v>3118.0139999999997</v>
      </c>
      <c r="P687" s="3">
        <f t="shared" si="84"/>
        <v>1980.6000000000001</v>
      </c>
      <c r="Q687" s="3">
        <v>907.78</v>
      </c>
      <c r="R687" s="3">
        <f t="shared" si="85"/>
        <v>229.63399999999956</v>
      </c>
      <c r="S687" s="5">
        <f t="shared" si="86"/>
        <v>7.3647520505039296E-2</v>
      </c>
      <c r="T687" s="3">
        <v>3053.62</v>
      </c>
      <c r="U687" s="3">
        <f t="shared" si="87"/>
        <v>64.393999999999778</v>
      </c>
      <c r="V687" t="s">
        <v>36</v>
      </c>
      <c r="W687" t="s">
        <v>30</v>
      </c>
    </row>
    <row r="688" spans="1:23">
      <c r="A688" t="s">
        <v>747</v>
      </c>
      <c r="B688" s="2">
        <v>46258</v>
      </c>
      <c r="C688">
        <f t="shared" si="80"/>
        <v>2026</v>
      </c>
      <c r="D688" t="str">
        <f t="shared" si="81"/>
        <v>Aug</v>
      </c>
      <c r="E688" t="str">
        <f t="shared" si="82"/>
        <v>Q3</v>
      </c>
      <c r="F688" t="s">
        <v>68</v>
      </c>
      <c r="G688" t="s">
        <v>66</v>
      </c>
      <c r="H688" t="s">
        <v>44</v>
      </c>
      <c r="I688" t="s">
        <v>63</v>
      </c>
      <c r="J688" t="s">
        <v>73</v>
      </c>
      <c r="K688">
        <v>29</v>
      </c>
      <c r="L688" s="3">
        <v>233.12</v>
      </c>
      <c r="M688" s="4">
        <v>0.05</v>
      </c>
      <c r="N688" s="3">
        <v>58.14</v>
      </c>
      <c r="O688" s="3">
        <f t="shared" si="83"/>
        <v>6422.4560000000001</v>
      </c>
      <c r="P688" s="3">
        <f t="shared" si="84"/>
        <v>1686.06</v>
      </c>
      <c r="Q688" s="3">
        <v>1474.51</v>
      </c>
      <c r="R688" s="3">
        <f t="shared" si="85"/>
        <v>3261.8860000000004</v>
      </c>
      <c r="S688" s="5">
        <f t="shared" si="86"/>
        <v>0.50788763675453752</v>
      </c>
      <c r="T688" s="3">
        <v>6463.99</v>
      </c>
      <c r="U688" s="3">
        <f t="shared" si="87"/>
        <v>-41.533999999999651</v>
      </c>
      <c r="V688" t="s">
        <v>61</v>
      </c>
      <c r="W688" t="s">
        <v>80</v>
      </c>
    </row>
    <row r="689" spans="1:23">
      <c r="A689" t="s">
        <v>748</v>
      </c>
      <c r="B689" s="2">
        <v>45532</v>
      </c>
      <c r="C689">
        <f t="shared" si="80"/>
        <v>2024</v>
      </c>
      <c r="D689" t="str">
        <f t="shared" si="81"/>
        <v>Aug</v>
      </c>
      <c r="E689" t="str">
        <f t="shared" si="82"/>
        <v>Q3</v>
      </c>
      <c r="F689" t="s">
        <v>38</v>
      </c>
      <c r="G689" t="s">
        <v>25</v>
      </c>
      <c r="H689" t="s">
        <v>34</v>
      </c>
      <c r="I689" t="s">
        <v>39</v>
      </c>
      <c r="J689" t="s">
        <v>40</v>
      </c>
      <c r="K689">
        <v>5</v>
      </c>
      <c r="L689" s="3">
        <v>890.86</v>
      </c>
      <c r="M689" s="4">
        <v>0.15</v>
      </c>
      <c r="N689" s="3">
        <v>354.39</v>
      </c>
      <c r="O689" s="3">
        <f t="shared" si="83"/>
        <v>3786.1550000000002</v>
      </c>
      <c r="P689" s="3">
        <f t="shared" si="84"/>
        <v>1771.9499999999998</v>
      </c>
      <c r="Q689" s="3">
        <v>1301.96</v>
      </c>
      <c r="R689" s="3">
        <f t="shared" si="85"/>
        <v>712.24500000000035</v>
      </c>
      <c r="S689" s="5">
        <f t="shared" si="86"/>
        <v>0.18811828887089946</v>
      </c>
      <c r="T689" s="3">
        <v>4103.0600000000004</v>
      </c>
      <c r="U689" s="3">
        <f t="shared" si="87"/>
        <v>-316.9050000000002</v>
      </c>
      <c r="V689" t="s">
        <v>61</v>
      </c>
      <c r="W689" t="s">
        <v>46</v>
      </c>
    </row>
    <row r="690" spans="1:23">
      <c r="A690" t="s">
        <v>749</v>
      </c>
      <c r="B690" s="2">
        <v>45439</v>
      </c>
      <c r="C690">
        <f t="shared" si="80"/>
        <v>2024</v>
      </c>
      <c r="D690" t="str">
        <f t="shared" si="81"/>
        <v>May</v>
      </c>
      <c r="E690" t="str">
        <f t="shared" si="82"/>
        <v>Q2</v>
      </c>
      <c r="F690" t="s">
        <v>32</v>
      </c>
      <c r="G690" t="s">
        <v>43</v>
      </c>
      <c r="H690" t="s">
        <v>34</v>
      </c>
      <c r="I690" t="s">
        <v>27</v>
      </c>
      <c r="J690" t="s">
        <v>28</v>
      </c>
      <c r="K690">
        <v>4</v>
      </c>
      <c r="L690" s="3">
        <v>269.39999999999998</v>
      </c>
      <c r="M690" s="4">
        <v>0.2</v>
      </c>
      <c r="N690" s="3">
        <v>160.08000000000001</v>
      </c>
      <c r="O690" s="3">
        <f t="shared" si="83"/>
        <v>862.07999999999993</v>
      </c>
      <c r="P690" s="3">
        <f t="shared" si="84"/>
        <v>640.32000000000005</v>
      </c>
      <c r="Q690" s="3">
        <v>705.17</v>
      </c>
      <c r="R690" s="3">
        <f t="shared" si="85"/>
        <v>-483.41000000000008</v>
      </c>
      <c r="S690" s="5">
        <f t="shared" si="86"/>
        <v>-0.56074842242019318</v>
      </c>
      <c r="T690" s="3">
        <v>764.08</v>
      </c>
      <c r="U690" s="3">
        <f t="shared" si="87"/>
        <v>97.999999999999886</v>
      </c>
      <c r="V690" t="s">
        <v>41</v>
      </c>
      <c r="W690" t="s">
        <v>46</v>
      </c>
    </row>
    <row r="691" spans="1:23">
      <c r="A691" t="s">
        <v>750</v>
      </c>
      <c r="B691" s="2">
        <v>46010</v>
      </c>
      <c r="C691">
        <f t="shared" si="80"/>
        <v>2025</v>
      </c>
      <c r="D691" t="str">
        <f t="shared" si="81"/>
        <v>Dec</v>
      </c>
      <c r="E691" t="str">
        <f t="shared" si="82"/>
        <v>Q4</v>
      </c>
      <c r="F691" t="s">
        <v>24</v>
      </c>
      <c r="G691" t="s">
        <v>25</v>
      </c>
      <c r="H691" t="s">
        <v>44</v>
      </c>
      <c r="I691" t="s">
        <v>27</v>
      </c>
      <c r="J691" t="s">
        <v>28</v>
      </c>
      <c r="K691">
        <v>7</v>
      </c>
      <c r="L691" s="3">
        <v>149.38</v>
      </c>
      <c r="M691" s="4">
        <v>0</v>
      </c>
      <c r="N691" s="3">
        <v>84.3</v>
      </c>
      <c r="O691" s="3">
        <f t="shared" si="83"/>
        <v>1045.6599999999999</v>
      </c>
      <c r="P691" s="3">
        <f t="shared" si="84"/>
        <v>590.1</v>
      </c>
      <c r="Q691" s="3">
        <v>1048.94</v>
      </c>
      <c r="R691" s="3">
        <f t="shared" si="85"/>
        <v>-593.38000000000022</v>
      </c>
      <c r="S691" s="5">
        <f t="shared" si="86"/>
        <v>-0.56746934950175043</v>
      </c>
      <c r="T691" s="3">
        <v>1124.3900000000001</v>
      </c>
      <c r="U691" s="3">
        <f t="shared" si="87"/>
        <v>-78.730000000000246</v>
      </c>
      <c r="V691" t="s">
        <v>61</v>
      </c>
      <c r="W691" t="s">
        <v>80</v>
      </c>
    </row>
    <row r="692" spans="1:23">
      <c r="A692" t="s">
        <v>751</v>
      </c>
      <c r="B692" s="2">
        <v>45773</v>
      </c>
      <c r="C692">
        <f t="shared" si="80"/>
        <v>2025</v>
      </c>
      <c r="D692" t="str">
        <f t="shared" si="81"/>
        <v>Apr</v>
      </c>
      <c r="E692" t="str">
        <f t="shared" si="82"/>
        <v>Q2</v>
      </c>
      <c r="F692" t="s">
        <v>68</v>
      </c>
      <c r="G692" t="s">
        <v>66</v>
      </c>
      <c r="H692" t="s">
        <v>44</v>
      </c>
      <c r="I692" t="s">
        <v>53</v>
      </c>
      <c r="J692" t="s">
        <v>130</v>
      </c>
      <c r="K692">
        <v>25</v>
      </c>
      <c r="L692" s="3">
        <v>2384.65</v>
      </c>
      <c r="M692" s="4">
        <v>0</v>
      </c>
      <c r="N692" s="3">
        <v>838.89</v>
      </c>
      <c r="O692" s="3">
        <f t="shared" si="83"/>
        <v>59616.25</v>
      </c>
      <c r="P692" s="3">
        <f t="shared" si="84"/>
        <v>20972.25</v>
      </c>
      <c r="Q692" s="3">
        <v>1605.12</v>
      </c>
      <c r="R692" s="3">
        <f t="shared" si="85"/>
        <v>37038.879999999997</v>
      </c>
      <c r="S692" s="5">
        <f t="shared" si="86"/>
        <v>0.6212883232340175</v>
      </c>
      <c r="T692" s="3">
        <v>61654.47</v>
      </c>
      <c r="U692" s="3">
        <f t="shared" si="87"/>
        <v>-2038.2200000000012</v>
      </c>
      <c r="V692" t="s">
        <v>61</v>
      </c>
      <c r="W692" t="s">
        <v>46</v>
      </c>
    </row>
    <row r="693" spans="1:23">
      <c r="A693" t="s">
        <v>752</v>
      </c>
      <c r="B693" s="2">
        <v>45303</v>
      </c>
      <c r="C693">
        <f t="shared" si="80"/>
        <v>2024</v>
      </c>
      <c r="D693" t="str">
        <f t="shared" si="81"/>
        <v>Jan</v>
      </c>
      <c r="E693" t="str">
        <f t="shared" si="82"/>
        <v>Q1</v>
      </c>
      <c r="F693" t="s">
        <v>51</v>
      </c>
      <c r="G693" t="s">
        <v>72</v>
      </c>
      <c r="H693" t="s">
        <v>26</v>
      </c>
      <c r="I693" t="s">
        <v>63</v>
      </c>
      <c r="J693" t="s">
        <v>73</v>
      </c>
      <c r="K693">
        <v>40</v>
      </c>
      <c r="L693" s="3">
        <v>329.79</v>
      </c>
      <c r="M693" s="4">
        <v>0.05</v>
      </c>
      <c r="N693" s="3">
        <v>79.75</v>
      </c>
      <c r="O693" s="3">
        <f t="shared" si="83"/>
        <v>12532.02</v>
      </c>
      <c r="P693" s="3">
        <f t="shared" si="84"/>
        <v>3190</v>
      </c>
      <c r="Q693" s="3">
        <v>2411.0500000000002</v>
      </c>
      <c r="R693" s="3">
        <f t="shared" si="85"/>
        <v>6930.97</v>
      </c>
      <c r="S693" s="5">
        <f t="shared" si="86"/>
        <v>0.55306087925170877</v>
      </c>
      <c r="T693" s="3">
        <v>11845.75</v>
      </c>
      <c r="U693" s="3">
        <f t="shared" si="87"/>
        <v>686.27000000000044</v>
      </c>
      <c r="V693" t="s">
        <v>29</v>
      </c>
      <c r="W693" t="s">
        <v>46</v>
      </c>
    </row>
    <row r="694" spans="1:23">
      <c r="A694" t="s">
        <v>753</v>
      </c>
      <c r="B694" s="2">
        <v>46293</v>
      </c>
      <c r="C694">
        <f t="shared" si="80"/>
        <v>2026</v>
      </c>
      <c r="D694" t="str">
        <f t="shared" si="81"/>
        <v>Sep</v>
      </c>
      <c r="E694" t="str">
        <f t="shared" si="82"/>
        <v>Q3</v>
      </c>
      <c r="F694" t="s">
        <v>68</v>
      </c>
      <c r="G694" t="s">
        <v>25</v>
      </c>
      <c r="H694" t="s">
        <v>44</v>
      </c>
      <c r="I694" t="s">
        <v>39</v>
      </c>
      <c r="J694" t="s">
        <v>45</v>
      </c>
      <c r="K694">
        <v>29</v>
      </c>
      <c r="L694" s="3">
        <v>1074.5999999999999</v>
      </c>
      <c r="M694" s="4">
        <v>0.12</v>
      </c>
      <c r="N694" s="3">
        <v>522.72</v>
      </c>
      <c r="O694" s="3">
        <f t="shared" si="83"/>
        <v>27423.791999999998</v>
      </c>
      <c r="P694" s="3">
        <f t="shared" si="84"/>
        <v>15158.880000000001</v>
      </c>
      <c r="Q694" s="3">
        <v>2406.9</v>
      </c>
      <c r="R694" s="3">
        <f t="shared" si="85"/>
        <v>9858.011999999997</v>
      </c>
      <c r="S694" s="5">
        <f t="shared" si="86"/>
        <v>0.35946932502988638</v>
      </c>
      <c r="T694" s="3">
        <v>29507.29</v>
      </c>
      <c r="U694" s="3">
        <f t="shared" si="87"/>
        <v>-2083.4980000000032</v>
      </c>
      <c r="V694" t="s">
        <v>41</v>
      </c>
      <c r="W694" t="s">
        <v>46</v>
      </c>
    </row>
    <row r="695" spans="1:23">
      <c r="A695" t="s">
        <v>754</v>
      </c>
      <c r="B695" s="2">
        <v>45960</v>
      </c>
      <c r="C695">
        <f t="shared" si="80"/>
        <v>2025</v>
      </c>
      <c r="D695" t="str">
        <f t="shared" si="81"/>
        <v>Oct</v>
      </c>
      <c r="E695" t="str">
        <f t="shared" si="82"/>
        <v>Q4</v>
      </c>
      <c r="F695" t="s">
        <v>51</v>
      </c>
      <c r="G695" t="s">
        <v>72</v>
      </c>
      <c r="H695" t="s">
        <v>34</v>
      </c>
      <c r="I695" t="s">
        <v>53</v>
      </c>
      <c r="J695" t="s">
        <v>130</v>
      </c>
      <c r="K695">
        <v>4</v>
      </c>
      <c r="L695" s="3">
        <v>1269.99</v>
      </c>
      <c r="M695" s="4">
        <v>0</v>
      </c>
      <c r="N695" s="3">
        <v>460.91</v>
      </c>
      <c r="O695" s="3">
        <f t="shared" si="83"/>
        <v>5079.96</v>
      </c>
      <c r="P695" s="3">
        <f t="shared" si="84"/>
        <v>1843.64</v>
      </c>
      <c r="Q695" s="3">
        <v>2431.65</v>
      </c>
      <c r="R695" s="3">
        <f t="shared" si="85"/>
        <v>804.66999999999962</v>
      </c>
      <c r="S695" s="5">
        <f t="shared" si="86"/>
        <v>0.15840085355002786</v>
      </c>
      <c r="T695" s="3">
        <v>4879.37</v>
      </c>
      <c r="U695" s="3">
        <f t="shared" si="87"/>
        <v>200.59000000000015</v>
      </c>
      <c r="V695" t="s">
        <v>61</v>
      </c>
      <c r="W695" t="s">
        <v>46</v>
      </c>
    </row>
    <row r="696" spans="1:23">
      <c r="A696" t="s">
        <v>755</v>
      </c>
      <c r="B696" s="2">
        <v>45846</v>
      </c>
      <c r="C696">
        <f t="shared" si="80"/>
        <v>2025</v>
      </c>
      <c r="D696" t="str">
        <f t="shared" si="81"/>
        <v>Jul</v>
      </c>
      <c r="E696" t="str">
        <f t="shared" si="82"/>
        <v>Q3</v>
      </c>
      <c r="F696" t="s">
        <v>24</v>
      </c>
      <c r="G696" t="s">
        <v>25</v>
      </c>
      <c r="H696" t="s">
        <v>34</v>
      </c>
      <c r="I696" t="s">
        <v>39</v>
      </c>
      <c r="J696" t="s">
        <v>40</v>
      </c>
      <c r="K696">
        <v>7</v>
      </c>
      <c r="L696" s="3">
        <v>631.41999999999996</v>
      </c>
      <c r="M696" s="4">
        <v>0.1</v>
      </c>
      <c r="N696" s="3">
        <v>256.57</v>
      </c>
      <c r="O696" s="3">
        <f t="shared" si="83"/>
        <v>3977.9459999999999</v>
      </c>
      <c r="P696" s="3">
        <f t="shared" si="84"/>
        <v>1795.99</v>
      </c>
      <c r="Q696" s="3">
        <v>1204.54</v>
      </c>
      <c r="R696" s="3">
        <f t="shared" si="85"/>
        <v>977.41600000000017</v>
      </c>
      <c r="S696" s="5">
        <f t="shared" si="86"/>
        <v>0.2457087150001534</v>
      </c>
      <c r="T696" s="3">
        <v>4433.0200000000004</v>
      </c>
      <c r="U696" s="3">
        <f t="shared" si="87"/>
        <v>-455.07400000000052</v>
      </c>
      <c r="V696" t="s">
        <v>29</v>
      </c>
      <c r="W696" t="s">
        <v>46</v>
      </c>
    </row>
    <row r="697" spans="1:23">
      <c r="A697" t="s">
        <v>756</v>
      </c>
      <c r="B697" s="2">
        <v>46101</v>
      </c>
      <c r="C697">
        <f t="shared" si="80"/>
        <v>2026</v>
      </c>
      <c r="D697" t="str">
        <f t="shared" si="81"/>
        <v>Mar</v>
      </c>
      <c r="E697" t="str">
        <f t="shared" si="82"/>
        <v>Q1</v>
      </c>
      <c r="F697" t="s">
        <v>51</v>
      </c>
      <c r="G697" t="s">
        <v>88</v>
      </c>
      <c r="H697" t="s">
        <v>34</v>
      </c>
      <c r="I697" t="s">
        <v>39</v>
      </c>
      <c r="J697" t="s">
        <v>40</v>
      </c>
      <c r="K697">
        <v>12</v>
      </c>
      <c r="L697" s="3">
        <v>505.94</v>
      </c>
      <c r="M697" s="4">
        <v>0.12</v>
      </c>
      <c r="N697" s="3">
        <v>235.4</v>
      </c>
      <c r="O697" s="3">
        <f t="shared" si="83"/>
        <v>5342.7263999999996</v>
      </c>
      <c r="P697" s="3">
        <f t="shared" si="84"/>
        <v>2824.8</v>
      </c>
      <c r="Q697" s="3">
        <v>1485.26</v>
      </c>
      <c r="R697" s="3">
        <f t="shared" si="85"/>
        <v>1032.6663999999994</v>
      </c>
      <c r="S697" s="5">
        <f t="shared" si="86"/>
        <v>0.19328453727295478</v>
      </c>
      <c r="T697" s="3">
        <v>5104.83</v>
      </c>
      <c r="U697" s="3">
        <f t="shared" si="87"/>
        <v>237.89639999999963</v>
      </c>
      <c r="V697" t="s">
        <v>41</v>
      </c>
      <c r="W697" t="s">
        <v>80</v>
      </c>
    </row>
    <row r="698" spans="1:23">
      <c r="A698" t="s">
        <v>757</v>
      </c>
      <c r="B698" s="2">
        <v>46289</v>
      </c>
      <c r="C698">
        <f t="shared" si="80"/>
        <v>2026</v>
      </c>
      <c r="D698" t="str">
        <f t="shared" si="81"/>
        <v>Sep</v>
      </c>
      <c r="E698" t="str">
        <f t="shared" si="82"/>
        <v>Q3</v>
      </c>
      <c r="F698" t="s">
        <v>68</v>
      </c>
      <c r="G698" t="s">
        <v>25</v>
      </c>
      <c r="H698" t="s">
        <v>34</v>
      </c>
      <c r="I698" t="s">
        <v>39</v>
      </c>
      <c r="J698" t="s">
        <v>57</v>
      </c>
      <c r="K698">
        <v>5</v>
      </c>
      <c r="L698" s="3">
        <v>784.5</v>
      </c>
      <c r="M698" s="4">
        <v>0</v>
      </c>
      <c r="N698" s="3">
        <v>409.44</v>
      </c>
      <c r="O698" s="3">
        <f t="shared" si="83"/>
        <v>3922.5</v>
      </c>
      <c r="P698" s="3">
        <f t="shared" si="84"/>
        <v>2047.2</v>
      </c>
      <c r="Q698" s="3">
        <v>1457</v>
      </c>
      <c r="R698" s="3">
        <f t="shared" si="85"/>
        <v>418.29999999999995</v>
      </c>
      <c r="S698" s="5">
        <f t="shared" si="86"/>
        <v>0.10664117272147863</v>
      </c>
      <c r="T698" s="3">
        <v>4269.7</v>
      </c>
      <c r="U698" s="3">
        <f t="shared" si="87"/>
        <v>-347.19999999999982</v>
      </c>
      <c r="V698" t="s">
        <v>29</v>
      </c>
      <c r="W698" t="s">
        <v>46</v>
      </c>
    </row>
    <row r="699" spans="1:23">
      <c r="A699" t="s">
        <v>758</v>
      </c>
      <c r="B699" s="2">
        <v>45447</v>
      </c>
      <c r="C699">
        <f t="shared" si="80"/>
        <v>2024</v>
      </c>
      <c r="D699" t="str">
        <f t="shared" si="81"/>
        <v>Jun</v>
      </c>
      <c r="E699" t="str">
        <f t="shared" si="82"/>
        <v>Q2</v>
      </c>
      <c r="F699" t="s">
        <v>51</v>
      </c>
      <c r="G699" t="s">
        <v>88</v>
      </c>
      <c r="H699" t="s">
        <v>60</v>
      </c>
      <c r="I699" t="s">
        <v>39</v>
      </c>
      <c r="J699" t="s">
        <v>57</v>
      </c>
      <c r="K699">
        <v>39</v>
      </c>
      <c r="L699" s="3">
        <v>438.94</v>
      </c>
      <c r="M699" s="4">
        <v>0.12</v>
      </c>
      <c r="N699" s="3">
        <v>214.59</v>
      </c>
      <c r="O699" s="3">
        <f t="shared" si="83"/>
        <v>15064.4208</v>
      </c>
      <c r="P699" s="3">
        <f t="shared" si="84"/>
        <v>8369.01</v>
      </c>
      <c r="Q699" s="3">
        <v>3502.47</v>
      </c>
      <c r="R699" s="3">
        <f t="shared" si="85"/>
        <v>3192.9407999999999</v>
      </c>
      <c r="S699" s="5">
        <f t="shared" si="86"/>
        <v>0.21195244360141613</v>
      </c>
      <c r="T699" s="3">
        <v>13838.95</v>
      </c>
      <c r="U699" s="3">
        <f t="shared" si="87"/>
        <v>1225.4707999999991</v>
      </c>
      <c r="V699" t="s">
        <v>36</v>
      </c>
      <c r="W699" t="s">
        <v>46</v>
      </c>
    </row>
    <row r="700" spans="1:23">
      <c r="A700" t="s">
        <v>759</v>
      </c>
      <c r="B700" s="2">
        <v>45426</v>
      </c>
      <c r="C700">
        <f t="shared" si="80"/>
        <v>2024</v>
      </c>
      <c r="D700" t="str">
        <f t="shared" si="81"/>
        <v>May</v>
      </c>
      <c r="E700" t="str">
        <f t="shared" si="82"/>
        <v>Q2</v>
      </c>
      <c r="F700" t="s">
        <v>38</v>
      </c>
      <c r="G700" t="s">
        <v>66</v>
      </c>
      <c r="H700" t="s">
        <v>34</v>
      </c>
      <c r="I700" t="s">
        <v>63</v>
      </c>
      <c r="J700" t="s">
        <v>64</v>
      </c>
      <c r="K700">
        <v>13</v>
      </c>
      <c r="L700" s="3">
        <v>650.80999999999995</v>
      </c>
      <c r="M700" s="4">
        <v>0.05</v>
      </c>
      <c r="N700" s="3">
        <v>193.1</v>
      </c>
      <c r="O700" s="3">
        <f t="shared" si="83"/>
        <v>8037.5034999999989</v>
      </c>
      <c r="P700" s="3">
        <f t="shared" si="84"/>
        <v>2510.2999999999997</v>
      </c>
      <c r="Q700" s="3">
        <v>1076.57</v>
      </c>
      <c r="R700" s="3">
        <f t="shared" si="85"/>
        <v>4450.6334999999999</v>
      </c>
      <c r="S700" s="5">
        <f t="shared" si="86"/>
        <v>0.55373332030275324</v>
      </c>
      <c r="T700" s="3">
        <v>8921.02</v>
      </c>
      <c r="U700" s="3">
        <f t="shared" si="87"/>
        <v>-883.51650000000154</v>
      </c>
      <c r="V700" t="s">
        <v>41</v>
      </c>
      <c r="W700" t="s">
        <v>30</v>
      </c>
    </row>
    <row r="701" spans="1:23">
      <c r="A701" t="s">
        <v>760</v>
      </c>
      <c r="B701" s="2">
        <v>45307</v>
      </c>
      <c r="C701">
        <f t="shared" si="80"/>
        <v>2024</v>
      </c>
      <c r="D701" t="str">
        <f t="shared" si="81"/>
        <v>Jan</v>
      </c>
      <c r="E701" t="str">
        <f t="shared" si="82"/>
        <v>Q1</v>
      </c>
      <c r="F701" t="s">
        <v>68</v>
      </c>
      <c r="G701" t="s">
        <v>66</v>
      </c>
      <c r="H701" t="s">
        <v>44</v>
      </c>
      <c r="I701" t="s">
        <v>39</v>
      </c>
      <c r="J701" t="s">
        <v>40</v>
      </c>
      <c r="K701">
        <v>13</v>
      </c>
      <c r="L701" s="3">
        <v>565.88</v>
      </c>
      <c r="M701" s="4">
        <v>0.03</v>
      </c>
      <c r="N701" s="3">
        <v>231.84</v>
      </c>
      <c r="O701" s="3">
        <f t="shared" si="83"/>
        <v>7135.746799999999</v>
      </c>
      <c r="P701" s="3">
        <f t="shared" si="84"/>
        <v>3013.92</v>
      </c>
      <c r="Q701" s="3">
        <v>1216.4000000000001</v>
      </c>
      <c r="R701" s="3">
        <f t="shared" si="85"/>
        <v>2905.4267999999988</v>
      </c>
      <c r="S701" s="5">
        <f t="shared" si="86"/>
        <v>0.40716506364827842</v>
      </c>
      <c r="T701" s="3">
        <v>7266.78</v>
      </c>
      <c r="U701" s="3">
        <f t="shared" si="87"/>
        <v>-131.03320000000076</v>
      </c>
      <c r="V701" t="s">
        <v>36</v>
      </c>
      <c r="W701" t="s">
        <v>30</v>
      </c>
    </row>
    <row r="702" spans="1:23">
      <c r="A702" t="s">
        <v>761</v>
      </c>
      <c r="B702" s="2">
        <v>45475</v>
      </c>
      <c r="C702">
        <f t="shared" si="80"/>
        <v>2024</v>
      </c>
      <c r="D702" t="str">
        <f t="shared" si="81"/>
        <v>Jul</v>
      </c>
      <c r="E702" t="str">
        <f t="shared" si="82"/>
        <v>Q3</v>
      </c>
      <c r="F702" t="s">
        <v>51</v>
      </c>
      <c r="G702" t="s">
        <v>72</v>
      </c>
      <c r="H702" t="s">
        <v>60</v>
      </c>
      <c r="I702" t="s">
        <v>53</v>
      </c>
      <c r="J702" t="s">
        <v>130</v>
      </c>
      <c r="K702">
        <v>29</v>
      </c>
      <c r="L702" s="3">
        <v>2135.5500000000002</v>
      </c>
      <c r="M702" s="4">
        <v>0.15</v>
      </c>
      <c r="N702" s="3">
        <v>812.31</v>
      </c>
      <c r="O702" s="3">
        <f t="shared" si="83"/>
        <v>52641.307500000003</v>
      </c>
      <c r="P702" s="3">
        <f t="shared" si="84"/>
        <v>23556.989999999998</v>
      </c>
      <c r="Q702" s="3">
        <v>3791.23</v>
      </c>
      <c r="R702" s="3">
        <f t="shared" si="85"/>
        <v>25293.087500000005</v>
      </c>
      <c r="S702" s="5">
        <f t="shared" si="86"/>
        <v>0.48047984940343674</v>
      </c>
      <c r="T702" s="3">
        <v>50916.43</v>
      </c>
      <c r="U702" s="3">
        <f t="shared" si="87"/>
        <v>1724.8775000000023</v>
      </c>
      <c r="V702" t="s">
        <v>36</v>
      </c>
      <c r="W702" t="s">
        <v>46</v>
      </c>
    </row>
    <row r="703" spans="1:23">
      <c r="A703" t="s">
        <v>762</v>
      </c>
      <c r="B703" s="2">
        <v>46169</v>
      </c>
      <c r="C703">
        <f t="shared" si="80"/>
        <v>2026</v>
      </c>
      <c r="D703" t="str">
        <f t="shared" si="81"/>
        <v>May</v>
      </c>
      <c r="E703" t="str">
        <f t="shared" si="82"/>
        <v>Q2</v>
      </c>
      <c r="F703" t="s">
        <v>32</v>
      </c>
      <c r="G703" t="s">
        <v>33</v>
      </c>
      <c r="H703" t="s">
        <v>34</v>
      </c>
      <c r="I703" t="s">
        <v>53</v>
      </c>
      <c r="J703" t="s">
        <v>130</v>
      </c>
      <c r="K703">
        <v>14</v>
      </c>
      <c r="L703" s="3">
        <v>1610</v>
      </c>
      <c r="M703" s="4">
        <v>0.08</v>
      </c>
      <c r="N703" s="3">
        <v>591.26</v>
      </c>
      <c r="O703" s="3">
        <f t="shared" si="83"/>
        <v>20736.8</v>
      </c>
      <c r="P703" s="3">
        <f t="shared" si="84"/>
        <v>8277.64</v>
      </c>
      <c r="Q703" s="3">
        <v>2588.37</v>
      </c>
      <c r="R703" s="3">
        <f t="shared" si="85"/>
        <v>9870.7900000000009</v>
      </c>
      <c r="S703" s="5">
        <f t="shared" si="86"/>
        <v>0.47600352995640605</v>
      </c>
      <c r="T703" s="3">
        <v>21645.35</v>
      </c>
      <c r="U703" s="3">
        <f t="shared" si="87"/>
        <v>-908.54999999999927</v>
      </c>
      <c r="V703" t="s">
        <v>29</v>
      </c>
      <c r="W703" t="s">
        <v>80</v>
      </c>
    </row>
    <row r="704" spans="1:23">
      <c r="A704" t="s">
        <v>763</v>
      </c>
      <c r="B704" s="2">
        <v>45542</v>
      </c>
      <c r="C704">
        <f t="shared" si="80"/>
        <v>2024</v>
      </c>
      <c r="D704" t="str">
        <f t="shared" si="81"/>
        <v>Sep</v>
      </c>
      <c r="E704" t="str">
        <f t="shared" si="82"/>
        <v>Q3</v>
      </c>
      <c r="F704" t="s">
        <v>32</v>
      </c>
      <c r="G704" t="s">
        <v>49</v>
      </c>
      <c r="H704" t="s">
        <v>34</v>
      </c>
      <c r="I704" t="s">
        <v>39</v>
      </c>
      <c r="J704" t="s">
        <v>40</v>
      </c>
      <c r="K704">
        <v>13</v>
      </c>
      <c r="L704" s="3">
        <v>763.08</v>
      </c>
      <c r="M704" s="4">
        <v>0.12</v>
      </c>
      <c r="N704" s="3">
        <v>309.83999999999997</v>
      </c>
      <c r="O704" s="3">
        <f t="shared" si="83"/>
        <v>8729.6352000000006</v>
      </c>
      <c r="P704" s="3">
        <f t="shared" si="84"/>
        <v>4027.9199999999996</v>
      </c>
      <c r="Q704" s="3">
        <v>1939.6</v>
      </c>
      <c r="R704" s="3">
        <f t="shared" si="85"/>
        <v>2762.1152000000006</v>
      </c>
      <c r="S704" s="5">
        <f t="shared" si="86"/>
        <v>0.31640671536881637</v>
      </c>
      <c r="T704" s="3">
        <v>9084.02</v>
      </c>
      <c r="U704" s="3">
        <f t="shared" si="87"/>
        <v>-354.38479999999981</v>
      </c>
      <c r="V704" t="s">
        <v>36</v>
      </c>
      <c r="W704" t="s">
        <v>46</v>
      </c>
    </row>
    <row r="705" spans="1:23">
      <c r="A705" t="s">
        <v>764</v>
      </c>
      <c r="B705" s="2">
        <v>45949</v>
      </c>
      <c r="C705">
        <f t="shared" si="80"/>
        <v>2025</v>
      </c>
      <c r="D705" t="str">
        <f t="shared" si="81"/>
        <v>Oct</v>
      </c>
      <c r="E705" t="str">
        <f t="shared" si="82"/>
        <v>Q4</v>
      </c>
      <c r="F705" t="s">
        <v>32</v>
      </c>
      <c r="G705" t="s">
        <v>43</v>
      </c>
      <c r="H705" t="s">
        <v>34</v>
      </c>
      <c r="I705" t="s">
        <v>27</v>
      </c>
      <c r="J705" t="s">
        <v>28</v>
      </c>
      <c r="K705">
        <v>13</v>
      </c>
      <c r="L705" s="3">
        <v>303.49</v>
      </c>
      <c r="M705" s="4">
        <v>0.12</v>
      </c>
      <c r="N705" s="3">
        <v>173.92</v>
      </c>
      <c r="O705" s="3">
        <f t="shared" si="83"/>
        <v>3471.9256</v>
      </c>
      <c r="P705" s="3">
        <f t="shared" si="84"/>
        <v>2260.96</v>
      </c>
      <c r="Q705" s="3">
        <v>673.92</v>
      </c>
      <c r="R705" s="3">
        <f t="shared" si="85"/>
        <v>537.04560000000004</v>
      </c>
      <c r="S705" s="5">
        <f t="shared" si="86"/>
        <v>0.15468234687978338</v>
      </c>
      <c r="T705" s="3">
        <v>3319.68</v>
      </c>
      <c r="U705" s="3">
        <f t="shared" si="87"/>
        <v>152.24560000000019</v>
      </c>
      <c r="V705" t="s">
        <v>41</v>
      </c>
      <c r="W705" t="s">
        <v>30</v>
      </c>
    </row>
    <row r="706" spans="1:23">
      <c r="A706" t="s">
        <v>765</v>
      </c>
      <c r="B706" s="2">
        <v>46051</v>
      </c>
      <c r="C706">
        <f t="shared" ref="C706:C769" si="88">YEAR(B706)</f>
        <v>2026</v>
      </c>
      <c r="D706" t="str">
        <f t="shared" ref="D706:D769" si="89">TEXT(B706,"mmm")</f>
        <v>Jan</v>
      </c>
      <c r="E706" t="str">
        <f t="shared" ref="E706:E769" si="90">"Q"&amp;ROUNDUP(MONTH(B706)/3,0)</f>
        <v>Q1</v>
      </c>
      <c r="F706" t="s">
        <v>51</v>
      </c>
      <c r="G706" t="s">
        <v>88</v>
      </c>
      <c r="H706" t="s">
        <v>34</v>
      </c>
      <c r="I706" t="s">
        <v>39</v>
      </c>
      <c r="J706" t="s">
        <v>57</v>
      </c>
      <c r="K706">
        <v>16</v>
      </c>
      <c r="L706" s="3">
        <v>393.44</v>
      </c>
      <c r="M706" s="4">
        <v>0.03</v>
      </c>
      <c r="N706" s="3">
        <v>191.48</v>
      </c>
      <c r="O706" s="3">
        <f t="shared" ref="O706:O769" si="91">K706*L706*(1-M706)</f>
        <v>6106.1887999999999</v>
      </c>
      <c r="P706" s="3">
        <f t="shared" ref="P706:P769" si="92">K706*N706</f>
        <v>3063.68</v>
      </c>
      <c r="Q706" s="3">
        <v>1567.87</v>
      </c>
      <c r="R706" s="3">
        <f t="shared" ref="R706:R769" si="93">O706-P706-Q706</f>
        <v>1474.6388000000002</v>
      </c>
      <c r="S706" s="5">
        <f t="shared" ref="S706:S769" si="94">IFERROR(R706/O706,0)</f>
        <v>0.24149905093009902</v>
      </c>
      <c r="T706" s="3">
        <v>6821.07</v>
      </c>
      <c r="U706" s="3">
        <f t="shared" ref="U706:U769" si="95">O706-T706</f>
        <v>-714.88119999999981</v>
      </c>
      <c r="V706" t="s">
        <v>41</v>
      </c>
      <c r="W706" t="s">
        <v>30</v>
      </c>
    </row>
    <row r="707" spans="1:23">
      <c r="A707" t="s">
        <v>766</v>
      </c>
      <c r="B707" s="2">
        <v>46119</v>
      </c>
      <c r="C707">
        <f t="shared" si="88"/>
        <v>2026</v>
      </c>
      <c r="D707" t="str">
        <f t="shared" si="89"/>
        <v>Apr</v>
      </c>
      <c r="E707" t="str">
        <f t="shared" si="90"/>
        <v>Q2</v>
      </c>
      <c r="F707" t="s">
        <v>38</v>
      </c>
      <c r="G707" t="s">
        <v>66</v>
      </c>
      <c r="H707" t="s">
        <v>60</v>
      </c>
      <c r="I707" t="s">
        <v>27</v>
      </c>
      <c r="J707" t="s">
        <v>28</v>
      </c>
      <c r="K707">
        <v>14</v>
      </c>
      <c r="L707" s="3">
        <v>162.30000000000001</v>
      </c>
      <c r="M707" s="4">
        <v>0.2</v>
      </c>
      <c r="N707" s="3">
        <v>101.02</v>
      </c>
      <c r="O707" s="3">
        <f t="shared" si="91"/>
        <v>1817.7600000000002</v>
      </c>
      <c r="P707" s="3">
        <f t="shared" si="92"/>
        <v>1414.28</v>
      </c>
      <c r="Q707" s="3">
        <v>1229.92</v>
      </c>
      <c r="R707" s="3">
        <f t="shared" si="93"/>
        <v>-826.43999999999983</v>
      </c>
      <c r="S707" s="5">
        <f t="shared" si="94"/>
        <v>-0.45464747821494572</v>
      </c>
      <c r="T707" s="3">
        <v>1876.96</v>
      </c>
      <c r="U707" s="3">
        <f t="shared" si="95"/>
        <v>-59.199999999999818</v>
      </c>
      <c r="V707" t="s">
        <v>29</v>
      </c>
      <c r="W707" t="s">
        <v>30</v>
      </c>
    </row>
    <row r="708" spans="1:23">
      <c r="A708" t="s">
        <v>767</v>
      </c>
      <c r="B708" s="2">
        <v>45572</v>
      </c>
      <c r="C708">
        <f t="shared" si="88"/>
        <v>2024</v>
      </c>
      <c r="D708" t="str">
        <f t="shared" si="89"/>
        <v>Oct</v>
      </c>
      <c r="E708" t="str">
        <f t="shared" si="90"/>
        <v>Q4</v>
      </c>
      <c r="F708" t="s">
        <v>51</v>
      </c>
      <c r="G708" t="s">
        <v>88</v>
      </c>
      <c r="H708" t="s">
        <v>34</v>
      </c>
      <c r="I708" t="s">
        <v>63</v>
      </c>
      <c r="J708" t="s">
        <v>73</v>
      </c>
      <c r="K708">
        <v>9</v>
      </c>
      <c r="L708" s="3">
        <v>231.19</v>
      </c>
      <c r="M708" s="4">
        <v>0.03</v>
      </c>
      <c r="N708" s="3">
        <v>54.7</v>
      </c>
      <c r="O708" s="3">
        <f t="shared" si="91"/>
        <v>2018.2887000000001</v>
      </c>
      <c r="P708" s="3">
        <f t="shared" si="92"/>
        <v>492.3</v>
      </c>
      <c r="Q708" s="3">
        <v>1309.9100000000001</v>
      </c>
      <c r="R708" s="3">
        <f t="shared" si="93"/>
        <v>216.07870000000003</v>
      </c>
      <c r="S708" s="5">
        <f t="shared" si="94"/>
        <v>0.1070603526641159</v>
      </c>
      <c r="T708" s="3">
        <v>1983.67</v>
      </c>
      <c r="U708" s="3">
        <f t="shared" si="95"/>
        <v>34.61869999999999</v>
      </c>
      <c r="V708" t="s">
        <v>36</v>
      </c>
      <c r="W708" t="s">
        <v>30</v>
      </c>
    </row>
    <row r="709" spans="1:23">
      <c r="A709" t="s">
        <v>768</v>
      </c>
      <c r="B709" s="2">
        <v>45649</v>
      </c>
      <c r="C709">
        <f t="shared" si="88"/>
        <v>2024</v>
      </c>
      <c r="D709" t="str">
        <f t="shared" si="89"/>
        <v>Dec</v>
      </c>
      <c r="E709" t="str">
        <f t="shared" si="90"/>
        <v>Q4</v>
      </c>
      <c r="F709" t="s">
        <v>51</v>
      </c>
      <c r="G709" t="s">
        <v>72</v>
      </c>
      <c r="H709" t="s">
        <v>44</v>
      </c>
      <c r="I709" t="s">
        <v>27</v>
      </c>
      <c r="J709" t="s">
        <v>35</v>
      </c>
      <c r="K709">
        <v>25</v>
      </c>
      <c r="L709" s="3">
        <v>680.55</v>
      </c>
      <c r="M709" s="4">
        <v>0.1</v>
      </c>
      <c r="N709" s="3">
        <v>480.71</v>
      </c>
      <c r="O709" s="3">
        <f t="shared" si="91"/>
        <v>15312.375</v>
      </c>
      <c r="P709" s="3">
        <f t="shared" si="92"/>
        <v>12017.75</v>
      </c>
      <c r="Q709" s="3">
        <v>1042.22</v>
      </c>
      <c r="R709" s="3">
        <f t="shared" si="93"/>
        <v>2252.4049999999997</v>
      </c>
      <c r="S709" s="5">
        <f t="shared" si="94"/>
        <v>0.14709703752683695</v>
      </c>
      <c r="T709" s="3">
        <v>16759.5</v>
      </c>
      <c r="U709" s="3">
        <f t="shared" si="95"/>
        <v>-1447.125</v>
      </c>
      <c r="V709" t="s">
        <v>61</v>
      </c>
      <c r="W709" t="s">
        <v>30</v>
      </c>
    </row>
    <row r="710" spans="1:23">
      <c r="A710" t="s">
        <v>769</v>
      </c>
      <c r="B710" s="2">
        <v>45975</v>
      </c>
      <c r="C710">
        <f t="shared" si="88"/>
        <v>2025</v>
      </c>
      <c r="D710" t="str">
        <f t="shared" si="89"/>
        <v>Nov</v>
      </c>
      <c r="E710" t="str">
        <f t="shared" si="90"/>
        <v>Q4</v>
      </c>
      <c r="F710" t="s">
        <v>32</v>
      </c>
      <c r="G710" t="s">
        <v>33</v>
      </c>
      <c r="H710" t="s">
        <v>34</v>
      </c>
      <c r="I710" t="s">
        <v>53</v>
      </c>
      <c r="J710" t="s">
        <v>54</v>
      </c>
      <c r="K710">
        <v>15</v>
      </c>
      <c r="L710" s="3">
        <v>1546.16</v>
      </c>
      <c r="M710" s="4">
        <v>0.15</v>
      </c>
      <c r="N710" s="3">
        <v>507.11</v>
      </c>
      <c r="O710" s="3">
        <f t="shared" si="91"/>
        <v>19713.54</v>
      </c>
      <c r="P710" s="3">
        <f t="shared" si="92"/>
        <v>7606.6500000000005</v>
      </c>
      <c r="Q710" s="3">
        <v>1682.58</v>
      </c>
      <c r="R710" s="3">
        <f t="shared" si="93"/>
        <v>10424.31</v>
      </c>
      <c r="S710" s="5">
        <f t="shared" si="94"/>
        <v>0.52878934985801629</v>
      </c>
      <c r="T710" s="3">
        <v>21095.14</v>
      </c>
      <c r="U710" s="3">
        <f t="shared" si="95"/>
        <v>-1381.5999999999985</v>
      </c>
      <c r="V710" t="s">
        <v>41</v>
      </c>
      <c r="W710" t="s">
        <v>30</v>
      </c>
    </row>
    <row r="711" spans="1:23">
      <c r="A711" t="s">
        <v>770</v>
      </c>
      <c r="B711" s="2">
        <v>46031</v>
      </c>
      <c r="C711">
        <f t="shared" si="88"/>
        <v>2026</v>
      </c>
      <c r="D711" t="str">
        <f t="shared" si="89"/>
        <v>Jan</v>
      </c>
      <c r="E711" t="str">
        <f t="shared" si="90"/>
        <v>Q1</v>
      </c>
      <c r="F711" t="s">
        <v>24</v>
      </c>
      <c r="G711" t="s">
        <v>66</v>
      </c>
      <c r="H711" t="s">
        <v>60</v>
      </c>
      <c r="I711" t="s">
        <v>27</v>
      </c>
      <c r="J711" t="s">
        <v>35</v>
      </c>
      <c r="K711">
        <v>24</v>
      </c>
      <c r="L711" s="3">
        <v>865.3</v>
      </c>
      <c r="M711" s="4">
        <v>0</v>
      </c>
      <c r="N711" s="3">
        <v>636.04</v>
      </c>
      <c r="O711" s="3">
        <f t="shared" si="91"/>
        <v>20767.199999999997</v>
      </c>
      <c r="P711" s="3">
        <f t="shared" si="92"/>
        <v>15264.96</v>
      </c>
      <c r="Q711" s="3">
        <v>1128.02</v>
      </c>
      <c r="R711" s="3">
        <f t="shared" si="93"/>
        <v>4374.2199999999975</v>
      </c>
      <c r="S711" s="5">
        <f t="shared" si="94"/>
        <v>0.21063118764205083</v>
      </c>
      <c r="T711" s="3">
        <v>21746.31</v>
      </c>
      <c r="U711" s="3">
        <f t="shared" si="95"/>
        <v>-979.11000000000422</v>
      </c>
      <c r="V711" t="s">
        <v>61</v>
      </c>
      <c r="W711" t="s">
        <v>46</v>
      </c>
    </row>
    <row r="712" spans="1:23">
      <c r="A712" t="s">
        <v>771</v>
      </c>
      <c r="B712" s="2">
        <v>45513</v>
      </c>
      <c r="C712">
        <f t="shared" si="88"/>
        <v>2024</v>
      </c>
      <c r="D712" t="str">
        <f t="shared" si="89"/>
        <v>Aug</v>
      </c>
      <c r="E712" t="str">
        <f t="shared" si="90"/>
        <v>Q3</v>
      </c>
      <c r="F712" t="s">
        <v>38</v>
      </c>
      <c r="G712" t="s">
        <v>25</v>
      </c>
      <c r="H712" t="s">
        <v>60</v>
      </c>
      <c r="I712" t="s">
        <v>39</v>
      </c>
      <c r="J712" t="s">
        <v>40</v>
      </c>
      <c r="K712">
        <v>14</v>
      </c>
      <c r="L712" s="3">
        <v>1069.6500000000001</v>
      </c>
      <c r="M712" s="4">
        <v>0.05</v>
      </c>
      <c r="N712" s="3">
        <v>438.85</v>
      </c>
      <c r="O712" s="3">
        <f t="shared" si="91"/>
        <v>14226.345000000001</v>
      </c>
      <c r="P712" s="3">
        <f t="shared" si="92"/>
        <v>6143.9000000000005</v>
      </c>
      <c r="Q712" s="3">
        <v>3620.45</v>
      </c>
      <c r="R712" s="3">
        <f t="shared" si="93"/>
        <v>4461.9950000000008</v>
      </c>
      <c r="S712" s="5">
        <f t="shared" si="94"/>
        <v>0.31364310369248044</v>
      </c>
      <c r="T712" s="3">
        <v>12945.1</v>
      </c>
      <c r="U712" s="3">
        <f t="shared" si="95"/>
        <v>1281.2450000000008</v>
      </c>
      <c r="V712" t="s">
        <v>41</v>
      </c>
      <c r="W712" t="s">
        <v>80</v>
      </c>
    </row>
    <row r="713" spans="1:23">
      <c r="A713" t="s">
        <v>772</v>
      </c>
      <c r="B713" s="2">
        <v>45758</v>
      </c>
      <c r="C713">
        <f t="shared" si="88"/>
        <v>2025</v>
      </c>
      <c r="D713" t="str">
        <f t="shared" si="89"/>
        <v>Apr</v>
      </c>
      <c r="E713" t="str">
        <f t="shared" si="90"/>
        <v>Q2</v>
      </c>
      <c r="F713" t="s">
        <v>51</v>
      </c>
      <c r="G713" t="s">
        <v>72</v>
      </c>
      <c r="H713" t="s">
        <v>34</v>
      </c>
      <c r="I713" t="s">
        <v>63</v>
      </c>
      <c r="J713" t="s">
        <v>73</v>
      </c>
      <c r="K713">
        <v>6</v>
      </c>
      <c r="L713" s="3">
        <v>128.34</v>
      </c>
      <c r="M713" s="4">
        <v>0.08</v>
      </c>
      <c r="N713" s="3">
        <v>32.39</v>
      </c>
      <c r="O713" s="3">
        <f t="shared" si="91"/>
        <v>708.43679999999995</v>
      </c>
      <c r="P713" s="3">
        <f t="shared" si="92"/>
        <v>194.34</v>
      </c>
      <c r="Q713" s="3">
        <v>1032.73</v>
      </c>
      <c r="R713" s="3">
        <f t="shared" si="93"/>
        <v>-518.6332000000001</v>
      </c>
      <c r="S713" s="5">
        <f t="shared" si="94"/>
        <v>-0.73208111154022515</v>
      </c>
      <c r="T713" s="3">
        <v>651.08000000000004</v>
      </c>
      <c r="U713" s="3">
        <f t="shared" si="95"/>
        <v>57.356799999999907</v>
      </c>
      <c r="V713" t="s">
        <v>41</v>
      </c>
      <c r="W713" t="s">
        <v>46</v>
      </c>
    </row>
    <row r="714" spans="1:23">
      <c r="A714" t="s">
        <v>773</v>
      </c>
      <c r="B714" s="2">
        <v>46157</v>
      </c>
      <c r="C714">
        <f t="shared" si="88"/>
        <v>2026</v>
      </c>
      <c r="D714" t="str">
        <f t="shared" si="89"/>
        <v>May</v>
      </c>
      <c r="E714" t="str">
        <f t="shared" si="90"/>
        <v>Q2</v>
      </c>
      <c r="F714" t="s">
        <v>51</v>
      </c>
      <c r="G714" t="s">
        <v>52</v>
      </c>
      <c r="H714" t="s">
        <v>34</v>
      </c>
      <c r="I714" t="s">
        <v>39</v>
      </c>
      <c r="J714" t="s">
        <v>45</v>
      </c>
      <c r="K714">
        <v>4</v>
      </c>
      <c r="L714" s="3">
        <v>1364.16</v>
      </c>
      <c r="M714" s="4">
        <v>0</v>
      </c>
      <c r="N714" s="3">
        <v>620.65</v>
      </c>
      <c r="O714" s="3">
        <f t="shared" si="91"/>
        <v>5456.64</v>
      </c>
      <c r="P714" s="3">
        <f t="shared" si="92"/>
        <v>2482.6</v>
      </c>
      <c r="Q714" s="3">
        <v>2010.48</v>
      </c>
      <c r="R714" s="3">
        <f t="shared" si="93"/>
        <v>963.5600000000004</v>
      </c>
      <c r="S714" s="5">
        <f t="shared" si="94"/>
        <v>0.17658485808116356</v>
      </c>
      <c r="T714" s="3">
        <v>4937.62</v>
      </c>
      <c r="U714" s="3">
        <f t="shared" si="95"/>
        <v>519.02000000000044</v>
      </c>
      <c r="V714" t="s">
        <v>29</v>
      </c>
      <c r="W714" t="s">
        <v>80</v>
      </c>
    </row>
    <row r="715" spans="1:23">
      <c r="A715" t="s">
        <v>774</v>
      </c>
      <c r="B715" s="2">
        <v>45807</v>
      </c>
      <c r="C715">
        <f t="shared" si="88"/>
        <v>2025</v>
      </c>
      <c r="D715" t="str">
        <f t="shared" si="89"/>
        <v>May</v>
      </c>
      <c r="E715" t="str">
        <f t="shared" si="90"/>
        <v>Q2</v>
      </c>
      <c r="F715" t="s">
        <v>32</v>
      </c>
      <c r="G715" t="s">
        <v>49</v>
      </c>
      <c r="H715" t="s">
        <v>26</v>
      </c>
      <c r="I715" t="s">
        <v>63</v>
      </c>
      <c r="J715" t="s">
        <v>64</v>
      </c>
      <c r="K715">
        <v>37</v>
      </c>
      <c r="L715" s="3">
        <v>350.3</v>
      </c>
      <c r="M715" s="4">
        <v>0.1</v>
      </c>
      <c r="N715" s="3">
        <v>95.89</v>
      </c>
      <c r="O715" s="3">
        <f t="shared" si="91"/>
        <v>11664.99</v>
      </c>
      <c r="P715" s="3">
        <f t="shared" si="92"/>
        <v>3547.93</v>
      </c>
      <c r="Q715" s="3">
        <v>2301.5500000000002</v>
      </c>
      <c r="R715" s="3">
        <f t="shared" si="93"/>
        <v>5815.5099999999993</v>
      </c>
      <c r="S715" s="5">
        <f t="shared" si="94"/>
        <v>0.49854393359960014</v>
      </c>
      <c r="T715" s="3">
        <v>12926.35</v>
      </c>
      <c r="U715" s="3">
        <f t="shared" si="95"/>
        <v>-1261.3600000000006</v>
      </c>
      <c r="V715" t="s">
        <v>36</v>
      </c>
      <c r="W715" t="s">
        <v>77</v>
      </c>
    </row>
    <row r="716" spans="1:23">
      <c r="A716" t="s">
        <v>775</v>
      </c>
      <c r="B716" s="2">
        <v>46227</v>
      </c>
      <c r="C716">
        <f t="shared" si="88"/>
        <v>2026</v>
      </c>
      <c r="D716" t="str">
        <f t="shared" si="89"/>
        <v>Jul</v>
      </c>
      <c r="E716" t="str">
        <f t="shared" si="90"/>
        <v>Q3</v>
      </c>
      <c r="F716" t="s">
        <v>51</v>
      </c>
      <c r="G716" t="s">
        <v>72</v>
      </c>
      <c r="H716" t="s">
        <v>60</v>
      </c>
      <c r="I716" t="s">
        <v>63</v>
      </c>
      <c r="J716" t="s">
        <v>64</v>
      </c>
      <c r="K716">
        <v>40</v>
      </c>
      <c r="L716" s="3">
        <v>672.83</v>
      </c>
      <c r="M716" s="4">
        <v>0.08</v>
      </c>
      <c r="N716" s="3">
        <v>192.3</v>
      </c>
      <c r="O716" s="3">
        <f t="shared" si="91"/>
        <v>24760.144</v>
      </c>
      <c r="P716" s="3">
        <f t="shared" si="92"/>
        <v>7692</v>
      </c>
      <c r="Q716" s="3">
        <v>2162.5</v>
      </c>
      <c r="R716" s="3">
        <f t="shared" si="93"/>
        <v>14905.644</v>
      </c>
      <c r="S716" s="5">
        <f t="shared" si="94"/>
        <v>0.60200150693792409</v>
      </c>
      <c r="T716" s="3">
        <v>23615.61</v>
      </c>
      <c r="U716" s="3">
        <f t="shared" si="95"/>
        <v>1144.5339999999997</v>
      </c>
      <c r="V716" t="s">
        <v>41</v>
      </c>
      <c r="W716" t="s">
        <v>80</v>
      </c>
    </row>
    <row r="717" spans="1:23">
      <c r="A717" t="s">
        <v>776</v>
      </c>
      <c r="B717" s="2">
        <v>45296</v>
      </c>
      <c r="C717">
        <f t="shared" si="88"/>
        <v>2024</v>
      </c>
      <c r="D717" t="str">
        <f t="shared" si="89"/>
        <v>Jan</v>
      </c>
      <c r="E717" t="str">
        <f t="shared" si="90"/>
        <v>Q1</v>
      </c>
      <c r="F717" t="s">
        <v>51</v>
      </c>
      <c r="G717" t="s">
        <v>88</v>
      </c>
      <c r="H717" t="s">
        <v>34</v>
      </c>
      <c r="I717" t="s">
        <v>27</v>
      </c>
      <c r="J717" t="s">
        <v>35</v>
      </c>
      <c r="K717">
        <v>17</v>
      </c>
      <c r="L717" s="3">
        <v>996.5</v>
      </c>
      <c r="M717" s="4">
        <v>0.12</v>
      </c>
      <c r="N717" s="3">
        <v>685.75</v>
      </c>
      <c r="O717" s="3">
        <f t="shared" si="91"/>
        <v>14907.64</v>
      </c>
      <c r="P717" s="3">
        <f t="shared" si="92"/>
        <v>11657.75</v>
      </c>
      <c r="Q717" s="3">
        <v>678</v>
      </c>
      <c r="R717" s="3">
        <f t="shared" si="93"/>
        <v>2571.8899999999994</v>
      </c>
      <c r="S717" s="5">
        <f t="shared" si="94"/>
        <v>0.17252160637096142</v>
      </c>
      <c r="T717" s="3">
        <v>16550.439999999999</v>
      </c>
      <c r="U717" s="3">
        <f t="shared" si="95"/>
        <v>-1642.7999999999993</v>
      </c>
      <c r="V717" t="s">
        <v>41</v>
      </c>
      <c r="W717" t="s">
        <v>30</v>
      </c>
    </row>
    <row r="718" spans="1:23">
      <c r="A718" t="s">
        <v>777</v>
      </c>
      <c r="B718" s="2">
        <v>46288</v>
      </c>
      <c r="C718">
        <f t="shared" si="88"/>
        <v>2026</v>
      </c>
      <c r="D718" t="str">
        <f t="shared" si="89"/>
        <v>Sep</v>
      </c>
      <c r="E718" t="str">
        <f t="shared" si="90"/>
        <v>Q3</v>
      </c>
      <c r="F718" t="s">
        <v>51</v>
      </c>
      <c r="G718" t="s">
        <v>88</v>
      </c>
      <c r="H718" t="s">
        <v>44</v>
      </c>
      <c r="I718" t="s">
        <v>63</v>
      </c>
      <c r="J718" t="s">
        <v>64</v>
      </c>
      <c r="K718">
        <v>21</v>
      </c>
      <c r="L718" s="3">
        <v>610.6</v>
      </c>
      <c r="M718" s="4">
        <v>0.08</v>
      </c>
      <c r="N718" s="3">
        <v>188.98</v>
      </c>
      <c r="O718" s="3">
        <f t="shared" si="91"/>
        <v>11796.792000000001</v>
      </c>
      <c r="P718" s="3">
        <f t="shared" si="92"/>
        <v>3968.58</v>
      </c>
      <c r="Q718" s="3">
        <v>1141.56</v>
      </c>
      <c r="R718" s="3">
        <f t="shared" si="93"/>
        <v>6686.6520000000019</v>
      </c>
      <c r="S718" s="5">
        <f t="shared" si="94"/>
        <v>0.56681952178185402</v>
      </c>
      <c r="T718" s="3">
        <v>12442.63</v>
      </c>
      <c r="U718" s="3">
        <f t="shared" si="95"/>
        <v>-645.83799999999792</v>
      </c>
      <c r="V718" t="s">
        <v>41</v>
      </c>
      <c r="W718" t="s">
        <v>77</v>
      </c>
    </row>
    <row r="719" spans="1:23">
      <c r="A719" t="s">
        <v>778</v>
      </c>
      <c r="B719" s="2">
        <v>45821</v>
      </c>
      <c r="C719">
        <f t="shared" si="88"/>
        <v>2025</v>
      </c>
      <c r="D719" t="str">
        <f t="shared" si="89"/>
        <v>Jun</v>
      </c>
      <c r="E719" t="str">
        <f t="shared" si="90"/>
        <v>Q2</v>
      </c>
      <c r="F719" t="s">
        <v>68</v>
      </c>
      <c r="G719" t="s">
        <v>66</v>
      </c>
      <c r="H719" t="s">
        <v>34</v>
      </c>
      <c r="I719" t="s">
        <v>27</v>
      </c>
      <c r="J719" t="s">
        <v>28</v>
      </c>
      <c r="K719">
        <v>13</v>
      </c>
      <c r="L719" s="3">
        <v>246.29</v>
      </c>
      <c r="M719" s="4">
        <v>0.12</v>
      </c>
      <c r="N719" s="3">
        <v>148.66</v>
      </c>
      <c r="O719" s="3">
        <f t="shared" si="91"/>
        <v>2817.5576000000001</v>
      </c>
      <c r="P719" s="3">
        <f t="shared" si="92"/>
        <v>1932.58</v>
      </c>
      <c r="Q719" s="3">
        <v>630</v>
      </c>
      <c r="R719" s="3">
        <f t="shared" si="93"/>
        <v>254.97760000000017</v>
      </c>
      <c r="S719" s="5">
        <f t="shared" si="94"/>
        <v>9.0495967145445458E-2</v>
      </c>
      <c r="T719" s="3">
        <v>2853.33</v>
      </c>
      <c r="U719" s="3">
        <f t="shared" si="95"/>
        <v>-35.772399999999834</v>
      </c>
      <c r="V719" t="s">
        <v>36</v>
      </c>
      <c r="W719" t="s">
        <v>30</v>
      </c>
    </row>
    <row r="720" spans="1:23">
      <c r="A720" t="s">
        <v>779</v>
      </c>
      <c r="B720" s="2">
        <v>45387</v>
      </c>
      <c r="C720">
        <f t="shared" si="88"/>
        <v>2024</v>
      </c>
      <c r="D720" t="str">
        <f t="shared" si="89"/>
        <v>Apr</v>
      </c>
      <c r="E720" t="str">
        <f t="shared" si="90"/>
        <v>Q2</v>
      </c>
      <c r="F720" t="s">
        <v>24</v>
      </c>
      <c r="G720" t="s">
        <v>66</v>
      </c>
      <c r="H720" t="s">
        <v>34</v>
      </c>
      <c r="I720" t="s">
        <v>27</v>
      </c>
      <c r="J720" t="s">
        <v>28</v>
      </c>
      <c r="K720">
        <v>18</v>
      </c>
      <c r="L720" s="3">
        <v>243.62</v>
      </c>
      <c r="M720" s="4">
        <v>0.15</v>
      </c>
      <c r="N720" s="3">
        <v>134.16</v>
      </c>
      <c r="O720" s="3">
        <f t="shared" si="91"/>
        <v>3727.386</v>
      </c>
      <c r="P720" s="3">
        <f t="shared" si="92"/>
        <v>2414.88</v>
      </c>
      <c r="Q720" s="3">
        <v>708.34</v>
      </c>
      <c r="R720" s="3">
        <f t="shared" si="93"/>
        <v>604.16599999999983</v>
      </c>
      <c r="S720" s="5">
        <f t="shared" si="94"/>
        <v>0.16208839116742935</v>
      </c>
      <c r="T720" s="3">
        <v>3944.18</v>
      </c>
      <c r="U720" s="3">
        <f t="shared" si="95"/>
        <v>-216.79399999999987</v>
      </c>
      <c r="V720" t="s">
        <v>61</v>
      </c>
      <c r="W720" t="s">
        <v>77</v>
      </c>
    </row>
    <row r="721" spans="1:23">
      <c r="A721" t="s">
        <v>780</v>
      </c>
      <c r="B721" s="2">
        <v>45941</v>
      </c>
      <c r="C721">
        <f t="shared" si="88"/>
        <v>2025</v>
      </c>
      <c r="D721" t="str">
        <f t="shared" si="89"/>
        <v>Oct</v>
      </c>
      <c r="E721" t="str">
        <f t="shared" si="90"/>
        <v>Q4</v>
      </c>
      <c r="F721" t="s">
        <v>38</v>
      </c>
      <c r="G721" t="s">
        <v>25</v>
      </c>
      <c r="H721" t="s">
        <v>34</v>
      </c>
      <c r="I721" t="s">
        <v>27</v>
      </c>
      <c r="J721" t="s">
        <v>35</v>
      </c>
      <c r="K721">
        <v>8</v>
      </c>
      <c r="L721" s="3">
        <v>575.99</v>
      </c>
      <c r="M721" s="4">
        <v>0.1</v>
      </c>
      <c r="N721" s="3">
        <v>416.26</v>
      </c>
      <c r="O721" s="3">
        <f t="shared" si="91"/>
        <v>4147.1280000000006</v>
      </c>
      <c r="P721" s="3">
        <f t="shared" si="92"/>
        <v>3330.08</v>
      </c>
      <c r="Q721" s="3">
        <v>705.59</v>
      </c>
      <c r="R721" s="3">
        <f t="shared" si="93"/>
        <v>111.45800000000065</v>
      </c>
      <c r="S721" s="5">
        <f t="shared" si="94"/>
        <v>2.6875948849420763E-2</v>
      </c>
      <c r="T721" s="3">
        <v>3908.73</v>
      </c>
      <c r="U721" s="3">
        <f t="shared" si="95"/>
        <v>238.39800000000059</v>
      </c>
      <c r="V721" t="s">
        <v>29</v>
      </c>
      <c r="W721" t="s">
        <v>30</v>
      </c>
    </row>
    <row r="722" spans="1:23">
      <c r="A722" t="s">
        <v>781</v>
      </c>
      <c r="B722" s="2">
        <v>46249</v>
      </c>
      <c r="C722">
        <f t="shared" si="88"/>
        <v>2026</v>
      </c>
      <c r="D722" t="str">
        <f t="shared" si="89"/>
        <v>Aug</v>
      </c>
      <c r="E722" t="str">
        <f t="shared" si="90"/>
        <v>Q3</v>
      </c>
      <c r="F722" t="s">
        <v>68</v>
      </c>
      <c r="G722" t="s">
        <v>25</v>
      </c>
      <c r="H722" t="s">
        <v>44</v>
      </c>
      <c r="I722" t="s">
        <v>39</v>
      </c>
      <c r="J722" t="s">
        <v>45</v>
      </c>
      <c r="K722">
        <v>22</v>
      </c>
      <c r="L722" s="3">
        <v>1121.3900000000001</v>
      </c>
      <c r="M722" s="4">
        <v>0.03</v>
      </c>
      <c r="N722" s="3">
        <v>518.35</v>
      </c>
      <c r="O722" s="3">
        <f t="shared" si="91"/>
        <v>23930.462600000003</v>
      </c>
      <c r="P722" s="3">
        <f t="shared" si="92"/>
        <v>11403.7</v>
      </c>
      <c r="Q722" s="3">
        <v>1514.71</v>
      </c>
      <c r="R722" s="3">
        <f t="shared" si="93"/>
        <v>11012.052600000003</v>
      </c>
      <c r="S722" s="5">
        <f t="shared" si="94"/>
        <v>0.46016881428777734</v>
      </c>
      <c r="T722" s="3">
        <v>22096.21</v>
      </c>
      <c r="U722" s="3">
        <f t="shared" si="95"/>
        <v>1834.2526000000034</v>
      </c>
      <c r="V722" t="s">
        <v>29</v>
      </c>
      <c r="W722" t="s">
        <v>46</v>
      </c>
    </row>
    <row r="723" spans="1:23">
      <c r="A723" t="s">
        <v>782</v>
      </c>
      <c r="B723" s="2">
        <v>45662</v>
      </c>
      <c r="C723">
        <f t="shared" si="88"/>
        <v>2025</v>
      </c>
      <c r="D723" t="str">
        <f t="shared" si="89"/>
        <v>Jan</v>
      </c>
      <c r="E723" t="str">
        <f t="shared" si="90"/>
        <v>Q1</v>
      </c>
      <c r="F723" t="s">
        <v>68</v>
      </c>
      <c r="G723" t="s">
        <v>66</v>
      </c>
      <c r="H723" t="s">
        <v>34</v>
      </c>
      <c r="I723" t="s">
        <v>39</v>
      </c>
      <c r="J723" t="s">
        <v>40</v>
      </c>
      <c r="K723">
        <v>3</v>
      </c>
      <c r="L723" s="3">
        <v>551.5</v>
      </c>
      <c r="M723" s="4">
        <v>0.03</v>
      </c>
      <c r="N723" s="3">
        <v>235.14</v>
      </c>
      <c r="O723" s="3">
        <f t="shared" si="91"/>
        <v>1604.865</v>
      </c>
      <c r="P723" s="3">
        <f t="shared" si="92"/>
        <v>705.42</v>
      </c>
      <c r="Q723" s="3">
        <v>1958.5</v>
      </c>
      <c r="R723" s="3">
        <f t="shared" si="93"/>
        <v>-1059.0549999999998</v>
      </c>
      <c r="S723" s="5">
        <f t="shared" si="94"/>
        <v>-0.65990285787278047</v>
      </c>
      <c r="T723" s="3">
        <v>1656.3</v>
      </c>
      <c r="U723" s="3">
        <f t="shared" si="95"/>
        <v>-51.434999999999945</v>
      </c>
      <c r="V723" t="s">
        <v>41</v>
      </c>
      <c r="W723" t="s">
        <v>80</v>
      </c>
    </row>
    <row r="724" spans="1:23">
      <c r="A724" t="s">
        <v>783</v>
      </c>
      <c r="B724" s="2">
        <v>45476</v>
      </c>
      <c r="C724">
        <f t="shared" si="88"/>
        <v>2024</v>
      </c>
      <c r="D724" t="str">
        <f t="shared" si="89"/>
        <v>Jul</v>
      </c>
      <c r="E724" t="str">
        <f t="shared" si="90"/>
        <v>Q3</v>
      </c>
      <c r="F724" t="s">
        <v>38</v>
      </c>
      <c r="G724" t="s">
        <v>25</v>
      </c>
      <c r="H724" t="s">
        <v>60</v>
      </c>
      <c r="I724" t="s">
        <v>39</v>
      </c>
      <c r="J724" t="s">
        <v>45</v>
      </c>
      <c r="K724">
        <v>56</v>
      </c>
      <c r="L724" s="3">
        <v>1483.14</v>
      </c>
      <c r="M724" s="4">
        <v>0.08</v>
      </c>
      <c r="N724" s="3">
        <v>691.58</v>
      </c>
      <c r="O724" s="3">
        <f t="shared" si="91"/>
        <v>76411.372800000012</v>
      </c>
      <c r="P724" s="3">
        <f t="shared" si="92"/>
        <v>38728.480000000003</v>
      </c>
      <c r="Q724" s="3">
        <v>2980.19</v>
      </c>
      <c r="R724" s="3">
        <f t="shared" si="93"/>
        <v>34702.702800000006</v>
      </c>
      <c r="S724" s="5">
        <f t="shared" si="94"/>
        <v>0.45415625355706213</v>
      </c>
      <c r="T724" s="3">
        <v>70146.649999999994</v>
      </c>
      <c r="U724" s="3">
        <f t="shared" si="95"/>
        <v>6264.7228000000177</v>
      </c>
      <c r="V724" t="s">
        <v>36</v>
      </c>
      <c r="W724" t="s">
        <v>77</v>
      </c>
    </row>
    <row r="725" spans="1:23">
      <c r="A725" t="s">
        <v>784</v>
      </c>
      <c r="B725" s="2">
        <v>45489</v>
      </c>
      <c r="C725">
        <f t="shared" si="88"/>
        <v>2024</v>
      </c>
      <c r="D725" t="str">
        <f t="shared" si="89"/>
        <v>Jul</v>
      </c>
      <c r="E725" t="str">
        <f t="shared" si="90"/>
        <v>Q3</v>
      </c>
      <c r="F725" t="s">
        <v>32</v>
      </c>
      <c r="G725" t="s">
        <v>49</v>
      </c>
      <c r="H725" t="s">
        <v>44</v>
      </c>
      <c r="I725" t="s">
        <v>27</v>
      </c>
      <c r="J725" t="s">
        <v>28</v>
      </c>
      <c r="K725">
        <v>6</v>
      </c>
      <c r="L725" s="3">
        <v>293.37</v>
      </c>
      <c r="M725" s="4">
        <v>0.15</v>
      </c>
      <c r="N725" s="3">
        <v>160.55000000000001</v>
      </c>
      <c r="O725" s="3">
        <f t="shared" si="91"/>
        <v>1496.1869999999999</v>
      </c>
      <c r="P725" s="3">
        <f t="shared" si="92"/>
        <v>963.30000000000007</v>
      </c>
      <c r="Q725" s="3">
        <v>699.17</v>
      </c>
      <c r="R725" s="3">
        <f t="shared" si="93"/>
        <v>-166.28300000000013</v>
      </c>
      <c r="S725" s="5">
        <f t="shared" si="94"/>
        <v>-0.11113784573719739</v>
      </c>
      <c r="T725" s="3">
        <v>1346.61</v>
      </c>
      <c r="U725" s="3">
        <f t="shared" si="95"/>
        <v>149.577</v>
      </c>
      <c r="V725" t="s">
        <v>61</v>
      </c>
      <c r="W725" t="s">
        <v>30</v>
      </c>
    </row>
    <row r="726" spans="1:23">
      <c r="A726" t="s">
        <v>785</v>
      </c>
      <c r="B726" s="2">
        <v>45785</v>
      </c>
      <c r="C726">
        <f t="shared" si="88"/>
        <v>2025</v>
      </c>
      <c r="D726" t="str">
        <f t="shared" si="89"/>
        <v>May</v>
      </c>
      <c r="E726" t="str">
        <f t="shared" si="90"/>
        <v>Q2</v>
      </c>
      <c r="F726" t="s">
        <v>68</v>
      </c>
      <c r="G726" t="s">
        <v>25</v>
      </c>
      <c r="H726" t="s">
        <v>34</v>
      </c>
      <c r="I726" t="s">
        <v>53</v>
      </c>
      <c r="J726" t="s">
        <v>130</v>
      </c>
      <c r="K726">
        <v>16</v>
      </c>
      <c r="L726" s="3">
        <v>2315.87</v>
      </c>
      <c r="M726" s="4">
        <v>0.08</v>
      </c>
      <c r="N726" s="3">
        <v>900.33</v>
      </c>
      <c r="O726" s="3">
        <f t="shared" si="91"/>
        <v>34089.606399999997</v>
      </c>
      <c r="P726" s="3">
        <f t="shared" si="92"/>
        <v>14405.28</v>
      </c>
      <c r="Q726" s="3">
        <v>2664.2</v>
      </c>
      <c r="R726" s="3">
        <f t="shared" si="93"/>
        <v>17020.126399999997</v>
      </c>
      <c r="S726" s="5">
        <f t="shared" si="94"/>
        <v>0.49927611953888673</v>
      </c>
      <c r="T726" s="3">
        <v>32044.99</v>
      </c>
      <c r="U726" s="3">
        <f t="shared" si="95"/>
        <v>2044.6163999999953</v>
      </c>
      <c r="V726" t="s">
        <v>61</v>
      </c>
      <c r="W726" t="s">
        <v>80</v>
      </c>
    </row>
    <row r="727" spans="1:23">
      <c r="A727" t="s">
        <v>786</v>
      </c>
      <c r="B727" s="2">
        <v>46200</v>
      </c>
      <c r="C727">
        <f t="shared" si="88"/>
        <v>2026</v>
      </c>
      <c r="D727" t="str">
        <f t="shared" si="89"/>
        <v>Jun</v>
      </c>
      <c r="E727" t="str">
        <f t="shared" si="90"/>
        <v>Q2</v>
      </c>
      <c r="F727" t="s">
        <v>38</v>
      </c>
      <c r="G727" t="s">
        <v>66</v>
      </c>
      <c r="H727" t="s">
        <v>34</v>
      </c>
      <c r="I727" t="s">
        <v>53</v>
      </c>
      <c r="J727" t="s">
        <v>54</v>
      </c>
      <c r="K727">
        <v>16</v>
      </c>
      <c r="L727" s="3">
        <v>3026.43</v>
      </c>
      <c r="M727" s="4">
        <v>0.08</v>
      </c>
      <c r="N727" s="3">
        <v>1010.31</v>
      </c>
      <c r="O727" s="3">
        <f t="shared" si="91"/>
        <v>44549.049599999998</v>
      </c>
      <c r="P727" s="3">
        <f t="shared" si="92"/>
        <v>16164.96</v>
      </c>
      <c r="Q727" s="3">
        <v>2136.0500000000002</v>
      </c>
      <c r="R727" s="3">
        <f t="shared" si="93"/>
        <v>26248.0396</v>
      </c>
      <c r="S727" s="5">
        <f t="shared" si="94"/>
        <v>0.58919415421154131</v>
      </c>
      <c r="T727" s="3">
        <v>42107.839999999997</v>
      </c>
      <c r="U727" s="3">
        <f t="shared" si="95"/>
        <v>2441.209600000002</v>
      </c>
      <c r="V727" t="s">
        <v>36</v>
      </c>
      <c r="W727" t="s">
        <v>80</v>
      </c>
    </row>
    <row r="728" spans="1:23">
      <c r="A728" t="s">
        <v>787</v>
      </c>
      <c r="B728" s="2">
        <v>45913</v>
      </c>
      <c r="C728">
        <f t="shared" si="88"/>
        <v>2025</v>
      </c>
      <c r="D728" t="str">
        <f t="shared" si="89"/>
        <v>Sep</v>
      </c>
      <c r="E728" t="str">
        <f t="shared" si="90"/>
        <v>Q3</v>
      </c>
      <c r="F728" t="s">
        <v>51</v>
      </c>
      <c r="G728" t="s">
        <v>72</v>
      </c>
      <c r="H728" t="s">
        <v>34</v>
      </c>
      <c r="I728" t="s">
        <v>53</v>
      </c>
      <c r="J728" t="s">
        <v>130</v>
      </c>
      <c r="K728">
        <v>3</v>
      </c>
      <c r="L728" s="3">
        <v>2606</v>
      </c>
      <c r="M728" s="4">
        <v>0.08</v>
      </c>
      <c r="N728" s="3">
        <v>1006.55</v>
      </c>
      <c r="O728" s="3">
        <f t="shared" si="91"/>
        <v>7192.56</v>
      </c>
      <c r="P728" s="3">
        <f t="shared" si="92"/>
        <v>3019.6499999999996</v>
      </c>
      <c r="Q728" s="3">
        <v>2722.12</v>
      </c>
      <c r="R728" s="3">
        <f t="shared" si="93"/>
        <v>1450.7900000000009</v>
      </c>
      <c r="S728" s="5">
        <f t="shared" si="94"/>
        <v>0.20170704172088946</v>
      </c>
      <c r="T728" s="3">
        <v>6766.29</v>
      </c>
      <c r="U728" s="3">
        <f t="shared" si="95"/>
        <v>426.27000000000044</v>
      </c>
      <c r="V728" t="s">
        <v>41</v>
      </c>
      <c r="W728" t="s">
        <v>46</v>
      </c>
    </row>
    <row r="729" spans="1:23">
      <c r="A729" t="s">
        <v>788</v>
      </c>
      <c r="B729" s="2">
        <v>46138</v>
      </c>
      <c r="C729">
        <f t="shared" si="88"/>
        <v>2026</v>
      </c>
      <c r="D729" t="str">
        <f t="shared" si="89"/>
        <v>Apr</v>
      </c>
      <c r="E729" t="str">
        <f t="shared" si="90"/>
        <v>Q2</v>
      </c>
      <c r="F729" t="s">
        <v>32</v>
      </c>
      <c r="G729" t="s">
        <v>43</v>
      </c>
      <c r="H729" t="s">
        <v>44</v>
      </c>
      <c r="I729" t="s">
        <v>39</v>
      </c>
      <c r="J729" t="s">
        <v>45</v>
      </c>
      <c r="K729">
        <v>16</v>
      </c>
      <c r="L729" s="3">
        <v>1366.33</v>
      </c>
      <c r="M729" s="4">
        <v>0.12</v>
      </c>
      <c r="N729" s="3">
        <v>648.66999999999996</v>
      </c>
      <c r="O729" s="3">
        <f t="shared" si="91"/>
        <v>19237.9264</v>
      </c>
      <c r="P729" s="3">
        <f t="shared" si="92"/>
        <v>10378.719999999999</v>
      </c>
      <c r="Q729" s="3">
        <v>1223.29</v>
      </c>
      <c r="R729" s="3">
        <f t="shared" si="93"/>
        <v>7635.916400000001</v>
      </c>
      <c r="S729" s="5">
        <f t="shared" si="94"/>
        <v>0.3969199299982768</v>
      </c>
      <c r="T729" s="3">
        <v>19962.599999999999</v>
      </c>
      <c r="U729" s="3">
        <f t="shared" si="95"/>
        <v>-724.67359999999826</v>
      </c>
      <c r="V729" t="s">
        <v>36</v>
      </c>
      <c r="W729" t="s">
        <v>30</v>
      </c>
    </row>
    <row r="730" spans="1:23">
      <c r="A730" t="s">
        <v>789</v>
      </c>
      <c r="B730" s="2">
        <v>45613</v>
      </c>
      <c r="C730">
        <f t="shared" si="88"/>
        <v>2024</v>
      </c>
      <c r="D730" t="str">
        <f t="shared" si="89"/>
        <v>Nov</v>
      </c>
      <c r="E730" t="str">
        <f t="shared" si="90"/>
        <v>Q4</v>
      </c>
      <c r="F730" t="s">
        <v>24</v>
      </c>
      <c r="G730" t="s">
        <v>25</v>
      </c>
      <c r="H730" t="s">
        <v>34</v>
      </c>
      <c r="I730" t="s">
        <v>39</v>
      </c>
      <c r="J730" t="s">
        <v>57</v>
      </c>
      <c r="K730">
        <v>15</v>
      </c>
      <c r="L730" s="3">
        <v>497.32</v>
      </c>
      <c r="M730" s="4">
        <v>0.1</v>
      </c>
      <c r="N730" s="3">
        <v>233.6</v>
      </c>
      <c r="O730" s="3">
        <f t="shared" si="91"/>
        <v>6713.8200000000006</v>
      </c>
      <c r="P730" s="3">
        <f t="shared" si="92"/>
        <v>3504</v>
      </c>
      <c r="Q730" s="3">
        <v>1160.17</v>
      </c>
      <c r="R730" s="3">
        <f t="shared" si="93"/>
        <v>2049.6500000000005</v>
      </c>
      <c r="S730" s="5">
        <f t="shared" si="94"/>
        <v>0.30528819658555045</v>
      </c>
      <c r="T730" s="3">
        <v>6014.89</v>
      </c>
      <c r="U730" s="3">
        <f t="shared" si="95"/>
        <v>698.93000000000029</v>
      </c>
      <c r="V730" t="s">
        <v>36</v>
      </c>
      <c r="W730" t="s">
        <v>46</v>
      </c>
    </row>
    <row r="731" spans="1:23">
      <c r="A731" t="s">
        <v>790</v>
      </c>
      <c r="B731" s="2">
        <v>45831</v>
      </c>
      <c r="C731">
        <f t="shared" si="88"/>
        <v>2025</v>
      </c>
      <c r="D731" t="str">
        <f t="shared" si="89"/>
        <v>Jun</v>
      </c>
      <c r="E731" t="str">
        <f t="shared" si="90"/>
        <v>Q2</v>
      </c>
      <c r="F731" t="s">
        <v>68</v>
      </c>
      <c r="G731" t="s">
        <v>25</v>
      </c>
      <c r="H731" t="s">
        <v>44</v>
      </c>
      <c r="I731" t="s">
        <v>39</v>
      </c>
      <c r="J731" t="s">
        <v>57</v>
      </c>
      <c r="K731">
        <v>16</v>
      </c>
      <c r="L731" s="3">
        <v>835.6</v>
      </c>
      <c r="M731" s="4">
        <v>0.1</v>
      </c>
      <c r="N731" s="3">
        <v>407.92</v>
      </c>
      <c r="O731" s="3">
        <f t="shared" si="91"/>
        <v>12032.640000000001</v>
      </c>
      <c r="P731" s="3">
        <f t="shared" si="92"/>
        <v>6526.72</v>
      </c>
      <c r="Q731" s="3">
        <v>2363.31</v>
      </c>
      <c r="R731" s="3">
        <f t="shared" si="93"/>
        <v>3142.610000000001</v>
      </c>
      <c r="S731" s="5">
        <f t="shared" si="94"/>
        <v>0.26117377400138297</v>
      </c>
      <c r="T731" s="3">
        <v>11160.95</v>
      </c>
      <c r="U731" s="3">
        <f t="shared" si="95"/>
        <v>871.69000000000051</v>
      </c>
      <c r="V731" t="s">
        <v>29</v>
      </c>
      <c r="W731" t="s">
        <v>80</v>
      </c>
    </row>
    <row r="732" spans="1:23">
      <c r="A732" t="s">
        <v>791</v>
      </c>
      <c r="B732" s="2">
        <v>45802</v>
      </c>
      <c r="C732">
        <f t="shared" si="88"/>
        <v>2025</v>
      </c>
      <c r="D732" t="str">
        <f t="shared" si="89"/>
        <v>May</v>
      </c>
      <c r="E732" t="str">
        <f t="shared" si="90"/>
        <v>Q2</v>
      </c>
      <c r="F732" t="s">
        <v>24</v>
      </c>
      <c r="G732" t="s">
        <v>66</v>
      </c>
      <c r="H732" t="s">
        <v>44</v>
      </c>
      <c r="I732" t="s">
        <v>39</v>
      </c>
      <c r="J732" t="s">
        <v>40</v>
      </c>
      <c r="K732">
        <v>13</v>
      </c>
      <c r="L732" s="3">
        <v>619.79999999999995</v>
      </c>
      <c r="M732" s="4">
        <v>0.1</v>
      </c>
      <c r="N732" s="3">
        <v>258.38</v>
      </c>
      <c r="O732" s="3">
        <f t="shared" si="91"/>
        <v>7251.66</v>
      </c>
      <c r="P732" s="3">
        <f t="shared" si="92"/>
        <v>3358.94</v>
      </c>
      <c r="Q732" s="3">
        <v>1144.23</v>
      </c>
      <c r="R732" s="3">
        <f t="shared" si="93"/>
        <v>2748.49</v>
      </c>
      <c r="S732" s="5">
        <f t="shared" si="94"/>
        <v>0.37901528753416458</v>
      </c>
      <c r="T732" s="3">
        <v>6412.5</v>
      </c>
      <c r="U732" s="3">
        <f t="shared" si="95"/>
        <v>839.15999999999985</v>
      </c>
      <c r="V732" t="s">
        <v>29</v>
      </c>
      <c r="W732" t="s">
        <v>77</v>
      </c>
    </row>
    <row r="733" spans="1:23">
      <c r="A733" t="s">
        <v>792</v>
      </c>
      <c r="B733" s="2">
        <v>45583</v>
      </c>
      <c r="C733">
        <f t="shared" si="88"/>
        <v>2024</v>
      </c>
      <c r="D733" t="str">
        <f t="shared" si="89"/>
        <v>Oct</v>
      </c>
      <c r="E733" t="str">
        <f t="shared" si="90"/>
        <v>Q4</v>
      </c>
      <c r="F733" t="s">
        <v>68</v>
      </c>
      <c r="G733" t="s">
        <v>66</v>
      </c>
      <c r="H733" t="s">
        <v>34</v>
      </c>
      <c r="I733" t="s">
        <v>39</v>
      </c>
      <c r="J733" t="s">
        <v>40</v>
      </c>
      <c r="K733">
        <v>3</v>
      </c>
      <c r="L733" s="3">
        <v>951.34</v>
      </c>
      <c r="M733" s="4">
        <v>0.08</v>
      </c>
      <c r="N733" s="3">
        <v>415.38</v>
      </c>
      <c r="O733" s="3">
        <f t="shared" si="91"/>
        <v>2625.6984000000002</v>
      </c>
      <c r="P733" s="3">
        <f t="shared" si="92"/>
        <v>1246.1399999999999</v>
      </c>
      <c r="Q733" s="3">
        <v>1381.82</v>
      </c>
      <c r="R733" s="3">
        <f t="shared" si="93"/>
        <v>-2.2615999999995893</v>
      </c>
      <c r="S733" s="5">
        <f t="shared" si="94"/>
        <v>-8.6133274103361948E-4</v>
      </c>
      <c r="T733" s="3">
        <v>2500.29</v>
      </c>
      <c r="U733" s="3">
        <f t="shared" si="95"/>
        <v>125.40840000000026</v>
      </c>
      <c r="V733" t="s">
        <v>36</v>
      </c>
      <c r="W733" t="s">
        <v>80</v>
      </c>
    </row>
    <row r="734" spans="1:23">
      <c r="A734" t="s">
        <v>793</v>
      </c>
      <c r="B734" s="2">
        <v>45701</v>
      </c>
      <c r="C734">
        <f t="shared" si="88"/>
        <v>2025</v>
      </c>
      <c r="D734" t="str">
        <f t="shared" si="89"/>
        <v>Feb</v>
      </c>
      <c r="E734" t="str">
        <f t="shared" si="90"/>
        <v>Q1</v>
      </c>
      <c r="F734" t="s">
        <v>24</v>
      </c>
      <c r="G734" t="s">
        <v>66</v>
      </c>
      <c r="H734" t="s">
        <v>44</v>
      </c>
      <c r="I734" t="s">
        <v>39</v>
      </c>
      <c r="J734" t="s">
        <v>40</v>
      </c>
      <c r="K734">
        <v>17</v>
      </c>
      <c r="L734" s="3">
        <v>708.91</v>
      </c>
      <c r="M734" s="4">
        <v>0.08</v>
      </c>
      <c r="N734" s="3">
        <v>310.35000000000002</v>
      </c>
      <c r="O734" s="3">
        <f t="shared" si="91"/>
        <v>11087.3524</v>
      </c>
      <c r="P734" s="3">
        <f t="shared" si="92"/>
        <v>5275.9500000000007</v>
      </c>
      <c r="Q734" s="3">
        <v>2512.7199999999998</v>
      </c>
      <c r="R734" s="3">
        <f t="shared" si="93"/>
        <v>3298.6823999999992</v>
      </c>
      <c r="S734" s="5">
        <f t="shared" si="94"/>
        <v>0.29751759310906356</v>
      </c>
      <c r="T734" s="3">
        <v>12000.26</v>
      </c>
      <c r="U734" s="3">
        <f t="shared" si="95"/>
        <v>-912.90760000000046</v>
      </c>
      <c r="V734" t="s">
        <v>29</v>
      </c>
      <c r="W734" t="s">
        <v>30</v>
      </c>
    </row>
    <row r="735" spans="1:23">
      <c r="A735" t="s">
        <v>794</v>
      </c>
      <c r="B735" s="2">
        <v>45340</v>
      </c>
      <c r="C735">
        <f t="shared" si="88"/>
        <v>2024</v>
      </c>
      <c r="D735" t="str">
        <f t="shared" si="89"/>
        <v>Feb</v>
      </c>
      <c r="E735" t="str">
        <f t="shared" si="90"/>
        <v>Q1</v>
      </c>
      <c r="F735" t="s">
        <v>24</v>
      </c>
      <c r="G735" t="s">
        <v>25</v>
      </c>
      <c r="H735" t="s">
        <v>34</v>
      </c>
      <c r="I735" t="s">
        <v>53</v>
      </c>
      <c r="J735" t="s">
        <v>130</v>
      </c>
      <c r="K735">
        <v>3</v>
      </c>
      <c r="L735" s="3">
        <v>1330.05</v>
      </c>
      <c r="M735" s="4">
        <v>0.03</v>
      </c>
      <c r="N735" s="3">
        <v>501.93</v>
      </c>
      <c r="O735" s="3">
        <f t="shared" si="91"/>
        <v>3870.4454999999994</v>
      </c>
      <c r="P735" s="3">
        <f t="shared" si="92"/>
        <v>1505.79</v>
      </c>
      <c r="Q735" s="3">
        <v>1767.58</v>
      </c>
      <c r="R735" s="3">
        <f t="shared" si="93"/>
        <v>597.07549999999947</v>
      </c>
      <c r="S735" s="5">
        <f t="shared" si="94"/>
        <v>0.154265316486177</v>
      </c>
      <c r="T735" s="3">
        <v>4244.68</v>
      </c>
      <c r="U735" s="3">
        <f t="shared" si="95"/>
        <v>-374.23450000000093</v>
      </c>
      <c r="V735" t="s">
        <v>29</v>
      </c>
      <c r="W735" t="s">
        <v>77</v>
      </c>
    </row>
    <row r="736" spans="1:23">
      <c r="A736" t="s">
        <v>795</v>
      </c>
      <c r="B736" s="2">
        <v>46180</v>
      </c>
      <c r="C736">
        <f t="shared" si="88"/>
        <v>2026</v>
      </c>
      <c r="D736" t="str">
        <f t="shared" si="89"/>
        <v>Jun</v>
      </c>
      <c r="E736" t="str">
        <f t="shared" si="90"/>
        <v>Q2</v>
      </c>
      <c r="F736" t="s">
        <v>24</v>
      </c>
      <c r="G736" t="s">
        <v>66</v>
      </c>
      <c r="H736" t="s">
        <v>60</v>
      </c>
      <c r="I736" t="s">
        <v>39</v>
      </c>
      <c r="J736" t="s">
        <v>45</v>
      </c>
      <c r="K736">
        <v>50</v>
      </c>
      <c r="L736" s="3">
        <v>833.6</v>
      </c>
      <c r="M736" s="4">
        <v>0</v>
      </c>
      <c r="N736" s="3">
        <v>394.38</v>
      </c>
      <c r="O736" s="3">
        <f t="shared" si="91"/>
        <v>41680</v>
      </c>
      <c r="P736" s="3">
        <f t="shared" si="92"/>
        <v>19719</v>
      </c>
      <c r="Q736" s="3">
        <v>3135.85</v>
      </c>
      <c r="R736" s="3">
        <f t="shared" si="93"/>
        <v>18825.150000000001</v>
      </c>
      <c r="S736" s="5">
        <f t="shared" si="94"/>
        <v>0.45165906909788872</v>
      </c>
      <c r="T736" s="3">
        <v>44805.86</v>
      </c>
      <c r="U736" s="3">
        <f t="shared" si="95"/>
        <v>-3125.8600000000006</v>
      </c>
      <c r="V736" t="s">
        <v>36</v>
      </c>
      <c r="W736" t="s">
        <v>80</v>
      </c>
    </row>
    <row r="737" spans="1:23">
      <c r="A737" t="s">
        <v>796</v>
      </c>
      <c r="B737" s="2">
        <v>46239</v>
      </c>
      <c r="C737">
        <f t="shared" si="88"/>
        <v>2026</v>
      </c>
      <c r="D737" t="str">
        <f t="shared" si="89"/>
        <v>Aug</v>
      </c>
      <c r="E737" t="str">
        <f t="shared" si="90"/>
        <v>Q3</v>
      </c>
      <c r="F737" t="s">
        <v>68</v>
      </c>
      <c r="G737" t="s">
        <v>66</v>
      </c>
      <c r="H737" t="s">
        <v>34</v>
      </c>
      <c r="I737" t="s">
        <v>53</v>
      </c>
      <c r="J737" t="s">
        <v>54</v>
      </c>
      <c r="K737">
        <v>14</v>
      </c>
      <c r="L737" s="3">
        <v>2931.98</v>
      </c>
      <c r="M737" s="4">
        <v>0.1</v>
      </c>
      <c r="N737" s="3">
        <v>1005.03</v>
      </c>
      <c r="O737" s="3">
        <f t="shared" si="91"/>
        <v>36942.948000000004</v>
      </c>
      <c r="P737" s="3">
        <f t="shared" si="92"/>
        <v>14070.42</v>
      </c>
      <c r="Q737" s="3">
        <v>2015.26</v>
      </c>
      <c r="R737" s="3">
        <f t="shared" si="93"/>
        <v>20857.268000000007</v>
      </c>
      <c r="S737" s="5">
        <f t="shared" si="94"/>
        <v>0.56458049855685599</v>
      </c>
      <c r="T737" s="3">
        <v>34642.35</v>
      </c>
      <c r="U737" s="3">
        <f t="shared" si="95"/>
        <v>2300.5980000000054</v>
      </c>
      <c r="V737" t="s">
        <v>41</v>
      </c>
      <c r="W737" t="s">
        <v>80</v>
      </c>
    </row>
    <row r="738" spans="1:23">
      <c r="A738" t="s">
        <v>797</v>
      </c>
      <c r="B738" s="2">
        <v>46291</v>
      </c>
      <c r="C738">
        <f t="shared" si="88"/>
        <v>2026</v>
      </c>
      <c r="D738" t="str">
        <f t="shared" si="89"/>
        <v>Sep</v>
      </c>
      <c r="E738" t="str">
        <f t="shared" si="90"/>
        <v>Q3</v>
      </c>
      <c r="F738" t="s">
        <v>38</v>
      </c>
      <c r="G738" t="s">
        <v>66</v>
      </c>
      <c r="H738" t="s">
        <v>26</v>
      </c>
      <c r="I738" t="s">
        <v>63</v>
      </c>
      <c r="J738" t="s">
        <v>64</v>
      </c>
      <c r="K738">
        <v>57</v>
      </c>
      <c r="L738" s="3">
        <v>291.31</v>
      </c>
      <c r="M738" s="4">
        <v>0.05</v>
      </c>
      <c r="N738" s="3">
        <v>81.36</v>
      </c>
      <c r="O738" s="3">
        <f t="shared" si="91"/>
        <v>15774.436500000002</v>
      </c>
      <c r="P738" s="3">
        <f t="shared" si="92"/>
        <v>4637.5199999999995</v>
      </c>
      <c r="Q738" s="3">
        <v>1867.32</v>
      </c>
      <c r="R738" s="3">
        <f t="shared" si="93"/>
        <v>9269.5965000000033</v>
      </c>
      <c r="S738" s="5">
        <f t="shared" si="94"/>
        <v>0.58763408125545413</v>
      </c>
      <c r="T738" s="3">
        <v>17186.080000000002</v>
      </c>
      <c r="U738" s="3">
        <f t="shared" si="95"/>
        <v>-1411.6435000000001</v>
      </c>
      <c r="V738" t="s">
        <v>61</v>
      </c>
      <c r="W738" t="s">
        <v>80</v>
      </c>
    </row>
    <row r="739" spans="1:23">
      <c r="A739" t="s">
        <v>798</v>
      </c>
      <c r="B739" s="2">
        <v>45368</v>
      </c>
      <c r="C739">
        <f t="shared" si="88"/>
        <v>2024</v>
      </c>
      <c r="D739" t="str">
        <f t="shared" si="89"/>
        <v>Mar</v>
      </c>
      <c r="E739" t="str">
        <f t="shared" si="90"/>
        <v>Q1</v>
      </c>
      <c r="F739" t="s">
        <v>51</v>
      </c>
      <c r="G739" t="s">
        <v>88</v>
      </c>
      <c r="H739" t="s">
        <v>34</v>
      </c>
      <c r="I739" t="s">
        <v>27</v>
      </c>
      <c r="J739" t="s">
        <v>35</v>
      </c>
      <c r="K739">
        <v>7</v>
      </c>
      <c r="L739" s="3">
        <v>982.03</v>
      </c>
      <c r="M739" s="4">
        <v>0.08</v>
      </c>
      <c r="N739" s="3">
        <v>655</v>
      </c>
      <c r="O739" s="3">
        <f t="shared" si="91"/>
        <v>6324.2732000000005</v>
      </c>
      <c r="P739" s="3">
        <f t="shared" si="92"/>
        <v>4585</v>
      </c>
      <c r="Q739" s="3">
        <v>985.1</v>
      </c>
      <c r="R739" s="3">
        <f t="shared" si="93"/>
        <v>754.17320000000052</v>
      </c>
      <c r="S739" s="5">
        <f t="shared" si="94"/>
        <v>0.11925057254009844</v>
      </c>
      <c r="T739" s="3">
        <v>6721.34</v>
      </c>
      <c r="U739" s="3">
        <f t="shared" si="95"/>
        <v>-397.0667999999996</v>
      </c>
      <c r="V739" t="s">
        <v>36</v>
      </c>
      <c r="W739" t="s">
        <v>80</v>
      </c>
    </row>
    <row r="740" spans="1:23">
      <c r="A740" t="s">
        <v>799</v>
      </c>
      <c r="B740" s="2">
        <v>45611</v>
      </c>
      <c r="C740">
        <f t="shared" si="88"/>
        <v>2024</v>
      </c>
      <c r="D740" t="str">
        <f t="shared" si="89"/>
        <v>Nov</v>
      </c>
      <c r="E740" t="str">
        <f t="shared" si="90"/>
        <v>Q4</v>
      </c>
      <c r="F740" t="s">
        <v>51</v>
      </c>
      <c r="G740" t="s">
        <v>52</v>
      </c>
      <c r="H740" t="s">
        <v>34</v>
      </c>
      <c r="I740" t="s">
        <v>39</v>
      </c>
      <c r="J740" t="s">
        <v>45</v>
      </c>
      <c r="K740">
        <v>12</v>
      </c>
      <c r="L740" s="3">
        <v>953.15</v>
      </c>
      <c r="M740" s="4">
        <v>0.08</v>
      </c>
      <c r="N740" s="3">
        <v>435.95</v>
      </c>
      <c r="O740" s="3">
        <f t="shared" si="91"/>
        <v>10522.776</v>
      </c>
      <c r="P740" s="3">
        <f t="shared" si="92"/>
        <v>5231.3999999999996</v>
      </c>
      <c r="Q740" s="3">
        <v>1631.38</v>
      </c>
      <c r="R740" s="3">
        <f t="shared" si="93"/>
        <v>3659.9960000000001</v>
      </c>
      <c r="S740" s="5">
        <f t="shared" si="94"/>
        <v>0.34781658376078711</v>
      </c>
      <c r="T740" s="3">
        <v>9772.76</v>
      </c>
      <c r="U740" s="3">
        <f t="shared" si="95"/>
        <v>750.01599999999962</v>
      </c>
      <c r="V740" t="s">
        <v>41</v>
      </c>
      <c r="W740" t="s">
        <v>30</v>
      </c>
    </row>
    <row r="741" spans="1:23">
      <c r="A741" t="s">
        <v>800</v>
      </c>
      <c r="B741" s="2">
        <v>45576</v>
      </c>
      <c r="C741">
        <f t="shared" si="88"/>
        <v>2024</v>
      </c>
      <c r="D741" t="str">
        <f t="shared" si="89"/>
        <v>Oct</v>
      </c>
      <c r="E741" t="str">
        <f t="shared" si="90"/>
        <v>Q4</v>
      </c>
      <c r="F741" t="s">
        <v>51</v>
      </c>
      <c r="G741" t="s">
        <v>88</v>
      </c>
      <c r="H741" t="s">
        <v>26</v>
      </c>
      <c r="I741" t="s">
        <v>39</v>
      </c>
      <c r="J741" t="s">
        <v>45</v>
      </c>
      <c r="K741">
        <v>14</v>
      </c>
      <c r="L741" s="3">
        <v>1122.67</v>
      </c>
      <c r="M741" s="4">
        <v>0.12</v>
      </c>
      <c r="N741" s="3">
        <v>500.35</v>
      </c>
      <c r="O741" s="3">
        <f t="shared" si="91"/>
        <v>13831.294400000001</v>
      </c>
      <c r="P741" s="3">
        <f t="shared" si="92"/>
        <v>7004.9000000000005</v>
      </c>
      <c r="Q741" s="3">
        <v>3534.89</v>
      </c>
      <c r="R741" s="3">
        <f t="shared" si="93"/>
        <v>3291.5044000000003</v>
      </c>
      <c r="S741" s="5">
        <f t="shared" si="94"/>
        <v>0.23797515292567267</v>
      </c>
      <c r="T741" s="3">
        <v>12792.39</v>
      </c>
      <c r="U741" s="3">
        <f t="shared" si="95"/>
        <v>1038.9044000000013</v>
      </c>
      <c r="V741" t="s">
        <v>29</v>
      </c>
      <c r="W741" t="s">
        <v>46</v>
      </c>
    </row>
    <row r="742" spans="1:23">
      <c r="A742" t="s">
        <v>801</v>
      </c>
      <c r="B742" s="2">
        <v>45835</v>
      </c>
      <c r="C742">
        <f t="shared" si="88"/>
        <v>2025</v>
      </c>
      <c r="D742" t="str">
        <f t="shared" si="89"/>
        <v>Jun</v>
      </c>
      <c r="E742" t="str">
        <f t="shared" si="90"/>
        <v>Q2</v>
      </c>
      <c r="F742" t="s">
        <v>51</v>
      </c>
      <c r="G742" t="s">
        <v>72</v>
      </c>
      <c r="H742" t="s">
        <v>34</v>
      </c>
      <c r="I742" t="s">
        <v>39</v>
      </c>
      <c r="J742" t="s">
        <v>40</v>
      </c>
      <c r="K742">
        <v>5</v>
      </c>
      <c r="L742" s="3">
        <v>802.03</v>
      </c>
      <c r="M742" s="4">
        <v>0.08</v>
      </c>
      <c r="N742" s="3">
        <v>342.41</v>
      </c>
      <c r="O742" s="3">
        <f t="shared" si="91"/>
        <v>3689.3379999999997</v>
      </c>
      <c r="P742" s="3">
        <f t="shared" si="92"/>
        <v>1712.0500000000002</v>
      </c>
      <c r="Q742" s="3">
        <v>1282.99</v>
      </c>
      <c r="R742" s="3">
        <f t="shared" si="93"/>
        <v>694.29799999999955</v>
      </c>
      <c r="S742" s="5">
        <f t="shared" si="94"/>
        <v>0.18819040163845102</v>
      </c>
      <c r="T742" s="3">
        <v>3637.4</v>
      </c>
      <c r="U742" s="3">
        <f t="shared" si="95"/>
        <v>51.937999999999647</v>
      </c>
      <c r="V742" t="s">
        <v>36</v>
      </c>
      <c r="W742" t="s">
        <v>30</v>
      </c>
    </row>
    <row r="743" spans="1:23">
      <c r="A743" t="s">
        <v>802</v>
      </c>
      <c r="B743" s="2">
        <v>45956</v>
      </c>
      <c r="C743">
        <f t="shared" si="88"/>
        <v>2025</v>
      </c>
      <c r="D743" t="str">
        <f t="shared" si="89"/>
        <v>Oct</v>
      </c>
      <c r="E743" t="str">
        <f t="shared" si="90"/>
        <v>Q4</v>
      </c>
      <c r="F743" t="s">
        <v>51</v>
      </c>
      <c r="G743" t="s">
        <v>52</v>
      </c>
      <c r="H743" t="s">
        <v>60</v>
      </c>
      <c r="I743" t="s">
        <v>27</v>
      </c>
      <c r="J743" t="s">
        <v>35</v>
      </c>
      <c r="K743">
        <v>34</v>
      </c>
      <c r="L743" s="3">
        <v>573.14</v>
      </c>
      <c r="M743" s="4">
        <v>0.1</v>
      </c>
      <c r="N743" s="3">
        <v>400.9</v>
      </c>
      <c r="O743" s="3">
        <f t="shared" si="91"/>
        <v>17538.083999999999</v>
      </c>
      <c r="P743" s="3">
        <f t="shared" si="92"/>
        <v>13630.599999999999</v>
      </c>
      <c r="Q743" s="3">
        <v>1507.34</v>
      </c>
      <c r="R743" s="3">
        <f t="shared" si="93"/>
        <v>2400.1440000000002</v>
      </c>
      <c r="S743" s="5">
        <f t="shared" si="94"/>
        <v>0.13685326173600265</v>
      </c>
      <c r="T743" s="3">
        <v>17258.45</v>
      </c>
      <c r="U743" s="3">
        <f t="shared" si="95"/>
        <v>279.6339999999982</v>
      </c>
      <c r="V743" t="s">
        <v>29</v>
      </c>
      <c r="W743" t="s">
        <v>80</v>
      </c>
    </row>
    <row r="744" spans="1:23">
      <c r="A744" t="s">
        <v>803</v>
      </c>
      <c r="B744" s="2">
        <v>46273</v>
      </c>
      <c r="C744">
        <f t="shared" si="88"/>
        <v>2026</v>
      </c>
      <c r="D744" t="str">
        <f t="shared" si="89"/>
        <v>Sep</v>
      </c>
      <c r="E744" t="str">
        <f t="shared" si="90"/>
        <v>Q3</v>
      </c>
      <c r="F744" t="s">
        <v>24</v>
      </c>
      <c r="G744" t="s">
        <v>25</v>
      </c>
      <c r="H744" t="s">
        <v>34</v>
      </c>
      <c r="I744" t="s">
        <v>39</v>
      </c>
      <c r="J744" t="s">
        <v>57</v>
      </c>
      <c r="K744">
        <v>3</v>
      </c>
      <c r="L744" s="3">
        <v>459.71</v>
      </c>
      <c r="M744" s="4">
        <v>0.08</v>
      </c>
      <c r="N744" s="3">
        <v>225.45</v>
      </c>
      <c r="O744" s="3">
        <f t="shared" si="91"/>
        <v>1268.7996000000001</v>
      </c>
      <c r="P744" s="3">
        <f t="shared" si="92"/>
        <v>676.34999999999991</v>
      </c>
      <c r="Q744" s="3">
        <v>1949.86</v>
      </c>
      <c r="R744" s="3">
        <f t="shared" si="93"/>
        <v>-1357.4103999999998</v>
      </c>
      <c r="S744" s="5">
        <f t="shared" si="94"/>
        <v>-1.069838294400471</v>
      </c>
      <c r="T744" s="3">
        <v>1329.55</v>
      </c>
      <c r="U744" s="3">
        <f t="shared" si="95"/>
        <v>-60.7503999999999</v>
      </c>
      <c r="V744" t="s">
        <v>41</v>
      </c>
      <c r="W744" t="s">
        <v>46</v>
      </c>
    </row>
    <row r="745" spans="1:23">
      <c r="A745" t="s">
        <v>804</v>
      </c>
      <c r="B745" s="2">
        <v>45395</v>
      </c>
      <c r="C745">
        <f t="shared" si="88"/>
        <v>2024</v>
      </c>
      <c r="D745" t="str">
        <f t="shared" si="89"/>
        <v>Apr</v>
      </c>
      <c r="E745" t="str">
        <f t="shared" si="90"/>
        <v>Q2</v>
      </c>
      <c r="F745" t="s">
        <v>68</v>
      </c>
      <c r="G745" t="s">
        <v>66</v>
      </c>
      <c r="H745" t="s">
        <v>44</v>
      </c>
      <c r="I745" t="s">
        <v>27</v>
      </c>
      <c r="J745" t="s">
        <v>28</v>
      </c>
      <c r="K745">
        <v>12</v>
      </c>
      <c r="L745" s="3">
        <v>189.53</v>
      </c>
      <c r="M745" s="4">
        <v>0.1</v>
      </c>
      <c r="N745" s="3">
        <v>107.13</v>
      </c>
      <c r="O745" s="3">
        <f t="shared" si="91"/>
        <v>2046.9240000000002</v>
      </c>
      <c r="P745" s="3">
        <f t="shared" si="92"/>
        <v>1285.56</v>
      </c>
      <c r="Q745" s="3">
        <v>589.15</v>
      </c>
      <c r="R745" s="3">
        <f t="shared" si="93"/>
        <v>172.21400000000028</v>
      </c>
      <c r="S745" s="5">
        <f t="shared" si="94"/>
        <v>8.4133069913685243E-2</v>
      </c>
      <c r="T745" s="3">
        <v>1892.22</v>
      </c>
      <c r="U745" s="3">
        <f t="shared" si="95"/>
        <v>154.70400000000018</v>
      </c>
      <c r="V745" t="s">
        <v>41</v>
      </c>
      <c r="W745" t="s">
        <v>80</v>
      </c>
    </row>
    <row r="746" spans="1:23">
      <c r="A746" t="s">
        <v>805</v>
      </c>
      <c r="B746" s="2">
        <v>46165</v>
      </c>
      <c r="C746">
        <f t="shared" si="88"/>
        <v>2026</v>
      </c>
      <c r="D746" t="str">
        <f t="shared" si="89"/>
        <v>May</v>
      </c>
      <c r="E746" t="str">
        <f t="shared" si="90"/>
        <v>Q2</v>
      </c>
      <c r="F746" t="s">
        <v>68</v>
      </c>
      <c r="G746" t="s">
        <v>25</v>
      </c>
      <c r="H746" t="s">
        <v>34</v>
      </c>
      <c r="I746" t="s">
        <v>39</v>
      </c>
      <c r="J746" t="s">
        <v>45</v>
      </c>
      <c r="K746">
        <v>15</v>
      </c>
      <c r="L746" s="3">
        <v>931.14</v>
      </c>
      <c r="M746" s="4">
        <v>0.03</v>
      </c>
      <c r="N746" s="3">
        <v>423.44</v>
      </c>
      <c r="O746" s="3">
        <f t="shared" si="91"/>
        <v>13548.087</v>
      </c>
      <c r="P746" s="3">
        <f t="shared" si="92"/>
        <v>6351.6</v>
      </c>
      <c r="Q746" s="3">
        <v>1454.14</v>
      </c>
      <c r="R746" s="3">
        <f t="shared" si="93"/>
        <v>5742.3469999999988</v>
      </c>
      <c r="S746" s="5">
        <f t="shared" si="94"/>
        <v>0.42384928588072979</v>
      </c>
      <c r="T746" s="3">
        <v>13008.51</v>
      </c>
      <c r="U746" s="3">
        <f t="shared" si="95"/>
        <v>539.57699999999932</v>
      </c>
      <c r="V746" t="s">
        <v>61</v>
      </c>
      <c r="W746" t="s">
        <v>77</v>
      </c>
    </row>
    <row r="747" spans="1:23">
      <c r="A747" t="s">
        <v>806</v>
      </c>
      <c r="B747" s="2">
        <v>46194</v>
      </c>
      <c r="C747">
        <f t="shared" si="88"/>
        <v>2026</v>
      </c>
      <c r="D747" t="str">
        <f t="shared" si="89"/>
        <v>Jun</v>
      </c>
      <c r="E747" t="str">
        <f t="shared" si="90"/>
        <v>Q2</v>
      </c>
      <c r="F747" t="s">
        <v>24</v>
      </c>
      <c r="G747" t="s">
        <v>25</v>
      </c>
      <c r="H747" t="s">
        <v>26</v>
      </c>
      <c r="I747" t="s">
        <v>39</v>
      </c>
      <c r="J747" t="s">
        <v>57</v>
      </c>
      <c r="K747">
        <v>38</v>
      </c>
      <c r="L747" s="3">
        <v>511.29</v>
      </c>
      <c r="M747" s="4">
        <v>0.1</v>
      </c>
      <c r="N747" s="3">
        <v>257.33</v>
      </c>
      <c r="O747" s="3">
        <f t="shared" si="91"/>
        <v>17486.118000000002</v>
      </c>
      <c r="P747" s="3">
        <f t="shared" si="92"/>
        <v>9778.5399999999991</v>
      </c>
      <c r="Q747" s="3">
        <v>2120.81</v>
      </c>
      <c r="R747" s="3">
        <f t="shared" si="93"/>
        <v>5586.7680000000037</v>
      </c>
      <c r="S747" s="5">
        <f t="shared" si="94"/>
        <v>0.31949732925283947</v>
      </c>
      <c r="T747" s="3">
        <v>15846.84</v>
      </c>
      <c r="U747" s="3">
        <f t="shared" si="95"/>
        <v>1639.2780000000021</v>
      </c>
      <c r="V747" t="s">
        <v>29</v>
      </c>
      <c r="W747" t="s">
        <v>46</v>
      </c>
    </row>
    <row r="748" spans="1:23">
      <c r="A748" t="s">
        <v>807</v>
      </c>
      <c r="B748" s="2">
        <v>45589</v>
      </c>
      <c r="C748">
        <f t="shared" si="88"/>
        <v>2024</v>
      </c>
      <c r="D748" t="str">
        <f t="shared" si="89"/>
        <v>Oct</v>
      </c>
      <c r="E748" t="str">
        <f t="shared" si="90"/>
        <v>Q4</v>
      </c>
      <c r="F748" t="s">
        <v>68</v>
      </c>
      <c r="G748" t="s">
        <v>25</v>
      </c>
      <c r="H748" t="s">
        <v>26</v>
      </c>
      <c r="I748" t="s">
        <v>39</v>
      </c>
      <c r="J748" t="s">
        <v>45</v>
      </c>
      <c r="K748">
        <v>55</v>
      </c>
      <c r="L748" s="3">
        <v>1013.22</v>
      </c>
      <c r="M748" s="4">
        <v>0.05</v>
      </c>
      <c r="N748" s="3">
        <v>465.56</v>
      </c>
      <c r="O748" s="3">
        <f t="shared" si="91"/>
        <v>52940.744999999995</v>
      </c>
      <c r="P748" s="3">
        <f t="shared" si="92"/>
        <v>25605.8</v>
      </c>
      <c r="Q748" s="3">
        <v>2346.66</v>
      </c>
      <c r="R748" s="3">
        <f t="shared" si="93"/>
        <v>24988.284999999996</v>
      </c>
      <c r="S748" s="5">
        <f t="shared" si="94"/>
        <v>0.47200478572789256</v>
      </c>
      <c r="T748" s="3">
        <v>53521.59</v>
      </c>
      <c r="U748" s="3">
        <f t="shared" si="95"/>
        <v>-580.84500000000116</v>
      </c>
      <c r="V748" t="s">
        <v>41</v>
      </c>
      <c r="W748" t="s">
        <v>30</v>
      </c>
    </row>
    <row r="749" spans="1:23">
      <c r="A749" t="s">
        <v>808</v>
      </c>
      <c r="B749" s="2">
        <v>45761</v>
      </c>
      <c r="C749">
        <f t="shared" si="88"/>
        <v>2025</v>
      </c>
      <c r="D749" t="str">
        <f t="shared" si="89"/>
        <v>Apr</v>
      </c>
      <c r="E749" t="str">
        <f t="shared" si="90"/>
        <v>Q2</v>
      </c>
      <c r="F749" t="s">
        <v>24</v>
      </c>
      <c r="G749" t="s">
        <v>66</v>
      </c>
      <c r="H749" t="s">
        <v>34</v>
      </c>
      <c r="I749" t="s">
        <v>53</v>
      </c>
      <c r="J749" t="s">
        <v>130</v>
      </c>
      <c r="K749">
        <v>17</v>
      </c>
      <c r="L749" s="3">
        <v>1114.25</v>
      </c>
      <c r="M749" s="4">
        <v>0.1</v>
      </c>
      <c r="N749" s="3">
        <v>387.51</v>
      </c>
      <c r="O749" s="3">
        <f t="shared" si="91"/>
        <v>17048.025000000001</v>
      </c>
      <c r="P749" s="3">
        <f t="shared" si="92"/>
        <v>6587.67</v>
      </c>
      <c r="Q749" s="3">
        <v>2755.39</v>
      </c>
      <c r="R749" s="3">
        <f t="shared" si="93"/>
        <v>7704.965000000002</v>
      </c>
      <c r="S749" s="5">
        <f t="shared" si="94"/>
        <v>0.45195645829942188</v>
      </c>
      <c r="T749" s="3">
        <v>18505.689999999999</v>
      </c>
      <c r="U749" s="3">
        <f t="shared" si="95"/>
        <v>-1457.6649999999972</v>
      </c>
      <c r="V749" t="s">
        <v>61</v>
      </c>
      <c r="W749" t="s">
        <v>46</v>
      </c>
    </row>
    <row r="750" spans="1:23">
      <c r="A750" t="s">
        <v>809</v>
      </c>
      <c r="B750" s="2">
        <v>45323</v>
      </c>
      <c r="C750">
        <f t="shared" si="88"/>
        <v>2024</v>
      </c>
      <c r="D750" t="str">
        <f t="shared" si="89"/>
        <v>Feb</v>
      </c>
      <c r="E750" t="str">
        <f t="shared" si="90"/>
        <v>Q1</v>
      </c>
      <c r="F750" t="s">
        <v>68</v>
      </c>
      <c r="G750" t="s">
        <v>66</v>
      </c>
      <c r="H750" t="s">
        <v>34</v>
      </c>
      <c r="I750" t="s">
        <v>39</v>
      </c>
      <c r="J750" t="s">
        <v>45</v>
      </c>
      <c r="K750">
        <v>13</v>
      </c>
      <c r="L750" s="3">
        <v>1444.45</v>
      </c>
      <c r="M750" s="4">
        <v>0.1</v>
      </c>
      <c r="N750" s="3">
        <v>701.56</v>
      </c>
      <c r="O750" s="3">
        <f t="shared" si="91"/>
        <v>16900.065000000002</v>
      </c>
      <c r="P750" s="3">
        <f t="shared" si="92"/>
        <v>9120.2799999999988</v>
      </c>
      <c r="Q750" s="3">
        <v>1943.23</v>
      </c>
      <c r="R750" s="3">
        <f t="shared" si="93"/>
        <v>5836.5550000000039</v>
      </c>
      <c r="S750" s="5">
        <f t="shared" si="94"/>
        <v>0.34535695572768527</v>
      </c>
      <c r="T750" s="3">
        <v>17625.29</v>
      </c>
      <c r="U750" s="3">
        <f t="shared" si="95"/>
        <v>-725.22499999999854</v>
      </c>
      <c r="V750" t="s">
        <v>41</v>
      </c>
      <c r="W750" t="s">
        <v>77</v>
      </c>
    </row>
    <row r="751" spans="1:23">
      <c r="A751" t="s">
        <v>810</v>
      </c>
      <c r="B751" s="2">
        <v>46189</v>
      </c>
      <c r="C751">
        <f t="shared" si="88"/>
        <v>2026</v>
      </c>
      <c r="D751" t="str">
        <f t="shared" si="89"/>
        <v>Jun</v>
      </c>
      <c r="E751" t="str">
        <f t="shared" si="90"/>
        <v>Q2</v>
      </c>
      <c r="F751" t="s">
        <v>32</v>
      </c>
      <c r="G751" t="s">
        <v>49</v>
      </c>
      <c r="H751" t="s">
        <v>34</v>
      </c>
      <c r="I751" t="s">
        <v>53</v>
      </c>
      <c r="J751" t="s">
        <v>130</v>
      </c>
      <c r="K751">
        <v>14</v>
      </c>
      <c r="L751" s="3">
        <v>1642.95</v>
      </c>
      <c r="M751" s="4">
        <v>0.15</v>
      </c>
      <c r="N751" s="3">
        <v>604.36</v>
      </c>
      <c r="O751" s="3">
        <f t="shared" si="91"/>
        <v>19551.105</v>
      </c>
      <c r="P751" s="3">
        <f t="shared" si="92"/>
        <v>8461.0400000000009</v>
      </c>
      <c r="Q751" s="3">
        <v>1478.73</v>
      </c>
      <c r="R751" s="3">
        <f t="shared" si="93"/>
        <v>9611.3349999999991</v>
      </c>
      <c r="S751" s="5">
        <f t="shared" si="94"/>
        <v>0.49160060262578503</v>
      </c>
      <c r="T751" s="3">
        <v>19924.22</v>
      </c>
      <c r="U751" s="3">
        <f t="shared" si="95"/>
        <v>-373.1150000000016</v>
      </c>
      <c r="V751" t="s">
        <v>36</v>
      </c>
      <c r="W751" t="s">
        <v>80</v>
      </c>
    </row>
    <row r="752" spans="1:23">
      <c r="A752" t="s">
        <v>811</v>
      </c>
      <c r="B752" s="2">
        <v>45417</v>
      </c>
      <c r="C752">
        <f t="shared" si="88"/>
        <v>2024</v>
      </c>
      <c r="D752" t="str">
        <f t="shared" si="89"/>
        <v>May</v>
      </c>
      <c r="E752" t="str">
        <f t="shared" si="90"/>
        <v>Q2</v>
      </c>
      <c r="F752" t="s">
        <v>51</v>
      </c>
      <c r="G752" t="s">
        <v>72</v>
      </c>
      <c r="H752" t="s">
        <v>44</v>
      </c>
      <c r="I752" t="s">
        <v>53</v>
      </c>
      <c r="J752" t="s">
        <v>130</v>
      </c>
      <c r="K752">
        <v>3</v>
      </c>
      <c r="L752" s="3">
        <v>1109.3599999999999</v>
      </c>
      <c r="M752" s="4">
        <v>0.08</v>
      </c>
      <c r="N752" s="3">
        <v>408.26</v>
      </c>
      <c r="O752" s="3">
        <f t="shared" si="91"/>
        <v>3061.8335999999999</v>
      </c>
      <c r="P752" s="3">
        <f t="shared" si="92"/>
        <v>1224.78</v>
      </c>
      <c r="Q752" s="3">
        <v>2438.88</v>
      </c>
      <c r="R752" s="3">
        <f t="shared" si="93"/>
        <v>-601.82640000000015</v>
      </c>
      <c r="S752" s="5">
        <f t="shared" si="94"/>
        <v>-0.19655751377213973</v>
      </c>
      <c r="T752" s="3">
        <v>2804.81</v>
      </c>
      <c r="U752" s="3">
        <f t="shared" si="95"/>
        <v>257.02359999999999</v>
      </c>
      <c r="V752" t="s">
        <v>36</v>
      </c>
      <c r="W752" t="s">
        <v>80</v>
      </c>
    </row>
    <row r="753" spans="1:23">
      <c r="A753" t="s">
        <v>812</v>
      </c>
      <c r="B753" s="2">
        <v>45972</v>
      </c>
      <c r="C753">
        <f t="shared" si="88"/>
        <v>2025</v>
      </c>
      <c r="D753" t="str">
        <f t="shared" si="89"/>
        <v>Nov</v>
      </c>
      <c r="E753" t="str">
        <f t="shared" si="90"/>
        <v>Q4</v>
      </c>
      <c r="F753" t="s">
        <v>68</v>
      </c>
      <c r="G753" t="s">
        <v>66</v>
      </c>
      <c r="H753" t="s">
        <v>44</v>
      </c>
      <c r="I753" t="s">
        <v>39</v>
      </c>
      <c r="J753" t="s">
        <v>40</v>
      </c>
      <c r="K753">
        <v>4</v>
      </c>
      <c r="L753" s="3">
        <v>510.91</v>
      </c>
      <c r="M753" s="4">
        <v>0.03</v>
      </c>
      <c r="N753" s="3">
        <v>228.54</v>
      </c>
      <c r="O753" s="3">
        <f t="shared" si="91"/>
        <v>1982.3308</v>
      </c>
      <c r="P753" s="3">
        <f t="shared" si="92"/>
        <v>914.16</v>
      </c>
      <c r="Q753" s="3">
        <v>1301.47</v>
      </c>
      <c r="R753" s="3">
        <f t="shared" si="93"/>
        <v>-233.29920000000016</v>
      </c>
      <c r="S753" s="5">
        <f t="shared" si="94"/>
        <v>-0.1176893382275048</v>
      </c>
      <c r="T753" s="3">
        <v>1976.8</v>
      </c>
      <c r="U753" s="3">
        <f t="shared" si="95"/>
        <v>5.5307999999999993</v>
      </c>
      <c r="V753" t="s">
        <v>29</v>
      </c>
      <c r="W753" t="s">
        <v>46</v>
      </c>
    </row>
    <row r="754" spans="1:23">
      <c r="A754" t="s">
        <v>813</v>
      </c>
      <c r="B754" s="2">
        <v>45968</v>
      </c>
      <c r="C754">
        <f t="shared" si="88"/>
        <v>2025</v>
      </c>
      <c r="D754" t="str">
        <f t="shared" si="89"/>
        <v>Nov</v>
      </c>
      <c r="E754" t="str">
        <f t="shared" si="90"/>
        <v>Q4</v>
      </c>
      <c r="F754" t="s">
        <v>24</v>
      </c>
      <c r="G754" t="s">
        <v>25</v>
      </c>
      <c r="H754" t="s">
        <v>34</v>
      </c>
      <c r="I754" t="s">
        <v>53</v>
      </c>
      <c r="J754" t="s">
        <v>130</v>
      </c>
      <c r="K754">
        <v>17</v>
      </c>
      <c r="L754" s="3">
        <v>2392</v>
      </c>
      <c r="M754" s="4">
        <v>0.1</v>
      </c>
      <c r="N754" s="3">
        <v>911.13</v>
      </c>
      <c r="O754" s="3">
        <f t="shared" si="91"/>
        <v>36597.599999999999</v>
      </c>
      <c r="P754" s="3">
        <f t="shared" si="92"/>
        <v>15489.21</v>
      </c>
      <c r="Q754" s="3">
        <v>1421.16</v>
      </c>
      <c r="R754" s="3">
        <f t="shared" si="93"/>
        <v>19687.23</v>
      </c>
      <c r="S754" s="5">
        <f t="shared" si="94"/>
        <v>0.5379377336218768</v>
      </c>
      <c r="T754" s="3">
        <v>32961.29</v>
      </c>
      <c r="U754" s="3">
        <f t="shared" si="95"/>
        <v>3636.3099999999977</v>
      </c>
      <c r="V754" t="s">
        <v>36</v>
      </c>
      <c r="W754" t="s">
        <v>30</v>
      </c>
    </row>
    <row r="755" spans="1:23">
      <c r="A755" t="s">
        <v>814</v>
      </c>
      <c r="B755" s="2">
        <v>46042</v>
      </c>
      <c r="C755">
        <f t="shared" si="88"/>
        <v>2026</v>
      </c>
      <c r="D755" t="str">
        <f t="shared" si="89"/>
        <v>Jan</v>
      </c>
      <c r="E755" t="str">
        <f t="shared" si="90"/>
        <v>Q1</v>
      </c>
      <c r="F755" t="s">
        <v>68</v>
      </c>
      <c r="G755" t="s">
        <v>66</v>
      </c>
      <c r="H755" t="s">
        <v>44</v>
      </c>
      <c r="I755" t="s">
        <v>39</v>
      </c>
      <c r="J755" t="s">
        <v>40</v>
      </c>
      <c r="K755">
        <v>18</v>
      </c>
      <c r="L755" s="3">
        <v>653.20000000000005</v>
      </c>
      <c r="M755" s="4">
        <v>0.15</v>
      </c>
      <c r="N755" s="3">
        <v>279.38</v>
      </c>
      <c r="O755" s="3">
        <f t="shared" si="91"/>
        <v>9993.9600000000009</v>
      </c>
      <c r="P755" s="3">
        <f t="shared" si="92"/>
        <v>5028.84</v>
      </c>
      <c r="Q755" s="3">
        <v>2155.71</v>
      </c>
      <c r="R755" s="3">
        <f t="shared" si="93"/>
        <v>2809.4100000000008</v>
      </c>
      <c r="S755" s="5">
        <f t="shared" si="94"/>
        <v>0.28111079091771435</v>
      </c>
      <c r="T755" s="3">
        <v>9721.1</v>
      </c>
      <c r="U755" s="3">
        <f t="shared" si="95"/>
        <v>272.86000000000058</v>
      </c>
      <c r="V755" t="s">
        <v>41</v>
      </c>
      <c r="W755" t="s">
        <v>77</v>
      </c>
    </row>
    <row r="756" spans="1:23">
      <c r="A756" t="s">
        <v>815</v>
      </c>
      <c r="B756" s="2">
        <v>45392</v>
      </c>
      <c r="C756">
        <f t="shared" si="88"/>
        <v>2024</v>
      </c>
      <c r="D756" t="str">
        <f t="shared" si="89"/>
        <v>Apr</v>
      </c>
      <c r="E756" t="str">
        <f t="shared" si="90"/>
        <v>Q2</v>
      </c>
      <c r="F756" t="s">
        <v>38</v>
      </c>
      <c r="G756" t="s">
        <v>66</v>
      </c>
      <c r="H756" t="s">
        <v>44</v>
      </c>
      <c r="I756" t="s">
        <v>27</v>
      </c>
      <c r="J756" t="s">
        <v>35</v>
      </c>
      <c r="K756">
        <v>13</v>
      </c>
      <c r="L756" s="3">
        <v>891.3</v>
      </c>
      <c r="M756" s="4">
        <v>0.12</v>
      </c>
      <c r="N756" s="3">
        <v>579.84</v>
      </c>
      <c r="O756" s="3">
        <f t="shared" si="91"/>
        <v>10196.472</v>
      </c>
      <c r="P756" s="3">
        <f t="shared" si="92"/>
        <v>7537.92</v>
      </c>
      <c r="Q756" s="3">
        <v>1210.1600000000001</v>
      </c>
      <c r="R756" s="3">
        <f t="shared" si="93"/>
        <v>1448.3919999999996</v>
      </c>
      <c r="S756" s="5">
        <f t="shared" si="94"/>
        <v>0.14204834770300939</v>
      </c>
      <c r="T756" s="3">
        <v>9584.73</v>
      </c>
      <c r="U756" s="3">
        <f t="shared" si="95"/>
        <v>611.74200000000019</v>
      </c>
      <c r="V756" t="s">
        <v>41</v>
      </c>
      <c r="W756" t="s">
        <v>46</v>
      </c>
    </row>
    <row r="757" spans="1:23">
      <c r="A757" t="s">
        <v>816</v>
      </c>
      <c r="B757" s="2">
        <v>45600</v>
      </c>
      <c r="C757">
        <f t="shared" si="88"/>
        <v>2024</v>
      </c>
      <c r="D757" t="str">
        <f t="shared" si="89"/>
        <v>Nov</v>
      </c>
      <c r="E757" t="str">
        <f t="shared" si="90"/>
        <v>Q4</v>
      </c>
      <c r="F757" t="s">
        <v>38</v>
      </c>
      <c r="G757" t="s">
        <v>25</v>
      </c>
      <c r="H757" t="s">
        <v>34</v>
      </c>
      <c r="I757" t="s">
        <v>63</v>
      </c>
      <c r="J757" t="s">
        <v>64</v>
      </c>
      <c r="K757">
        <v>14</v>
      </c>
      <c r="L757" s="3">
        <v>419.18</v>
      </c>
      <c r="M757" s="4">
        <v>0</v>
      </c>
      <c r="N757" s="3">
        <v>117.74</v>
      </c>
      <c r="O757" s="3">
        <f t="shared" si="91"/>
        <v>5868.52</v>
      </c>
      <c r="P757" s="3">
        <f t="shared" si="92"/>
        <v>1648.36</v>
      </c>
      <c r="Q757" s="3">
        <v>1147.25</v>
      </c>
      <c r="R757" s="3">
        <f t="shared" si="93"/>
        <v>3072.9100000000008</v>
      </c>
      <c r="S757" s="5">
        <f t="shared" si="94"/>
        <v>0.52362605904043957</v>
      </c>
      <c r="T757" s="3">
        <v>5873.89</v>
      </c>
      <c r="U757" s="3">
        <f t="shared" si="95"/>
        <v>-5.3699999999998909</v>
      </c>
      <c r="V757" t="s">
        <v>36</v>
      </c>
      <c r="W757" t="s">
        <v>46</v>
      </c>
    </row>
    <row r="758" spans="1:23">
      <c r="A758" t="s">
        <v>817</v>
      </c>
      <c r="B758" s="2">
        <v>45729</v>
      </c>
      <c r="C758">
        <f t="shared" si="88"/>
        <v>2025</v>
      </c>
      <c r="D758" t="str">
        <f t="shared" si="89"/>
        <v>Mar</v>
      </c>
      <c r="E758" t="str">
        <f t="shared" si="90"/>
        <v>Q1</v>
      </c>
      <c r="F758" t="s">
        <v>51</v>
      </c>
      <c r="G758" t="s">
        <v>72</v>
      </c>
      <c r="H758" t="s">
        <v>60</v>
      </c>
      <c r="I758" t="s">
        <v>63</v>
      </c>
      <c r="J758" t="s">
        <v>64</v>
      </c>
      <c r="K758">
        <v>15</v>
      </c>
      <c r="L758" s="3">
        <v>660.65</v>
      </c>
      <c r="M758" s="4">
        <v>0.2</v>
      </c>
      <c r="N758" s="3">
        <v>187.81</v>
      </c>
      <c r="O758" s="3">
        <f t="shared" si="91"/>
        <v>7927.8</v>
      </c>
      <c r="P758" s="3">
        <f t="shared" si="92"/>
        <v>2817.15</v>
      </c>
      <c r="Q758" s="3">
        <v>2314.67</v>
      </c>
      <c r="R758" s="3">
        <f t="shared" si="93"/>
        <v>2795.9799999999996</v>
      </c>
      <c r="S758" s="5">
        <f t="shared" si="94"/>
        <v>0.35268044097984302</v>
      </c>
      <c r="T758" s="3">
        <v>8147</v>
      </c>
      <c r="U758" s="3">
        <f t="shared" si="95"/>
        <v>-219.19999999999982</v>
      </c>
      <c r="V758" t="s">
        <v>36</v>
      </c>
      <c r="W758" t="s">
        <v>80</v>
      </c>
    </row>
    <row r="759" spans="1:23">
      <c r="A759" t="s">
        <v>818</v>
      </c>
      <c r="B759" s="2">
        <v>45886</v>
      </c>
      <c r="C759">
        <f t="shared" si="88"/>
        <v>2025</v>
      </c>
      <c r="D759" t="str">
        <f t="shared" si="89"/>
        <v>Aug</v>
      </c>
      <c r="E759" t="str">
        <f t="shared" si="90"/>
        <v>Q3</v>
      </c>
      <c r="F759" t="s">
        <v>32</v>
      </c>
      <c r="G759" t="s">
        <v>43</v>
      </c>
      <c r="H759" t="s">
        <v>34</v>
      </c>
      <c r="I759" t="s">
        <v>53</v>
      </c>
      <c r="J759" t="s">
        <v>54</v>
      </c>
      <c r="K759">
        <v>13</v>
      </c>
      <c r="L759" s="3">
        <v>2937.27</v>
      </c>
      <c r="M759" s="4">
        <v>0.03</v>
      </c>
      <c r="N759" s="3">
        <v>983.09</v>
      </c>
      <c r="O759" s="3">
        <f t="shared" si="91"/>
        <v>37038.974699999999</v>
      </c>
      <c r="P759" s="3">
        <f t="shared" si="92"/>
        <v>12780.17</v>
      </c>
      <c r="Q759" s="3">
        <v>1919.75</v>
      </c>
      <c r="R759" s="3">
        <f t="shared" si="93"/>
        <v>22339.054700000001</v>
      </c>
      <c r="S759" s="5">
        <f t="shared" si="94"/>
        <v>0.60312292337832996</v>
      </c>
      <c r="T759" s="3">
        <v>39376.83</v>
      </c>
      <c r="U759" s="3">
        <f t="shared" si="95"/>
        <v>-2337.8553000000029</v>
      </c>
      <c r="V759" t="s">
        <v>41</v>
      </c>
      <c r="W759" t="s">
        <v>80</v>
      </c>
    </row>
    <row r="760" spans="1:23">
      <c r="A760" t="s">
        <v>819</v>
      </c>
      <c r="B760" s="2">
        <v>45378</v>
      </c>
      <c r="C760">
        <f t="shared" si="88"/>
        <v>2024</v>
      </c>
      <c r="D760" t="str">
        <f t="shared" si="89"/>
        <v>Mar</v>
      </c>
      <c r="E760" t="str">
        <f t="shared" si="90"/>
        <v>Q1</v>
      </c>
      <c r="F760" t="s">
        <v>24</v>
      </c>
      <c r="G760" t="s">
        <v>66</v>
      </c>
      <c r="H760" t="s">
        <v>26</v>
      </c>
      <c r="I760" t="s">
        <v>39</v>
      </c>
      <c r="J760" t="s">
        <v>40</v>
      </c>
      <c r="K760">
        <v>60</v>
      </c>
      <c r="L760" s="3">
        <v>916.04</v>
      </c>
      <c r="M760" s="4">
        <v>0.05</v>
      </c>
      <c r="N760" s="3">
        <v>383.88</v>
      </c>
      <c r="O760" s="3">
        <f t="shared" si="91"/>
        <v>52214.279999999992</v>
      </c>
      <c r="P760" s="3">
        <f t="shared" si="92"/>
        <v>23032.799999999999</v>
      </c>
      <c r="Q760" s="3">
        <v>2304.0700000000002</v>
      </c>
      <c r="R760" s="3">
        <f t="shared" si="93"/>
        <v>26877.409999999993</v>
      </c>
      <c r="S760" s="5">
        <f t="shared" si="94"/>
        <v>0.5147520946377121</v>
      </c>
      <c r="T760" s="3">
        <v>46711.29</v>
      </c>
      <c r="U760" s="3">
        <f t="shared" si="95"/>
        <v>5502.9899999999907</v>
      </c>
      <c r="V760" t="s">
        <v>29</v>
      </c>
      <c r="W760" t="s">
        <v>80</v>
      </c>
    </row>
    <row r="761" spans="1:23">
      <c r="A761" t="s">
        <v>820</v>
      </c>
      <c r="B761" s="2">
        <v>45820</v>
      </c>
      <c r="C761">
        <f t="shared" si="88"/>
        <v>2025</v>
      </c>
      <c r="D761" t="str">
        <f t="shared" si="89"/>
        <v>Jun</v>
      </c>
      <c r="E761" t="str">
        <f t="shared" si="90"/>
        <v>Q2</v>
      </c>
      <c r="F761" t="s">
        <v>68</v>
      </c>
      <c r="G761" t="s">
        <v>66</v>
      </c>
      <c r="H761" t="s">
        <v>34</v>
      </c>
      <c r="I761" t="s">
        <v>27</v>
      </c>
      <c r="J761" t="s">
        <v>35</v>
      </c>
      <c r="K761">
        <v>1</v>
      </c>
      <c r="L761" s="3">
        <v>858.36</v>
      </c>
      <c r="M761" s="4">
        <v>0.12</v>
      </c>
      <c r="N761" s="3">
        <v>607.16</v>
      </c>
      <c r="O761" s="3">
        <f t="shared" si="91"/>
        <v>755.35680000000002</v>
      </c>
      <c r="P761" s="3">
        <f t="shared" si="92"/>
        <v>607.16</v>
      </c>
      <c r="Q761" s="3">
        <v>591.82000000000005</v>
      </c>
      <c r="R761" s="3">
        <f t="shared" si="93"/>
        <v>-443.6232</v>
      </c>
      <c r="S761" s="5">
        <f t="shared" si="94"/>
        <v>-0.58730284813746292</v>
      </c>
      <c r="T761" s="3">
        <v>676.89</v>
      </c>
      <c r="U761" s="3">
        <f t="shared" si="95"/>
        <v>78.466800000000035</v>
      </c>
      <c r="V761" t="s">
        <v>61</v>
      </c>
      <c r="W761" t="s">
        <v>46</v>
      </c>
    </row>
    <row r="762" spans="1:23">
      <c r="A762" t="s">
        <v>821</v>
      </c>
      <c r="B762" s="2">
        <v>45415</v>
      </c>
      <c r="C762">
        <f t="shared" si="88"/>
        <v>2024</v>
      </c>
      <c r="D762" t="str">
        <f t="shared" si="89"/>
        <v>May</v>
      </c>
      <c r="E762" t="str">
        <f t="shared" si="90"/>
        <v>Q2</v>
      </c>
      <c r="F762" t="s">
        <v>32</v>
      </c>
      <c r="G762" t="s">
        <v>49</v>
      </c>
      <c r="H762" t="s">
        <v>34</v>
      </c>
      <c r="I762" t="s">
        <v>39</v>
      </c>
      <c r="J762" t="s">
        <v>40</v>
      </c>
      <c r="K762">
        <v>17</v>
      </c>
      <c r="L762" s="3">
        <v>517.26</v>
      </c>
      <c r="M762" s="4">
        <v>0.08</v>
      </c>
      <c r="N762" s="3">
        <v>205.67</v>
      </c>
      <c r="O762" s="3">
        <f t="shared" si="91"/>
        <v>8089.9464000000007</v>
      </c>
      <c r="P762" s="3">
        <f t="shared" si="92"/>
        <v>3496.39</v>
      </c>
      <c r="Q762" s="3">
        <v>1025.5</v>
      </c>
      <c r="R762" s="3">
        <f t="shared" si="93"/>
        <v>3568.0564000000013</v>
      </c>
      <c r="S762" s="5">
        <f t="shared" si="94"/>
        <v>0.44104821263092681</v>
      </c>
      <c r="T762" s="3">
        <v>7904.64</v>
      </c>
      <c r="U762" s="3">
        <f t="shared" si="95"/>
        <v>185.30640000000039</v>
      </c>
      <c r="V762" t="s">
        <v>61</v>
      </c>
      <c r="W762" t="s">
        <v>80</v>
      </c>
    </row>
    <row r="763" spans="1:23">
      <c r="A763" t="s">
        <v>822</v>
      </c>
      <c r="B763" s="2">
        <v>46153</v>
      </c>
      <c r="C763">
        <f t="shared" si="88"/>
        <v>2026</v>
      </c>
      <c r="D763" t="str">
        <f t="shared" si="89"/>
        <v>May</v>
      </c>
      <c r="E763" t="str">
        <f t="shared" si="90"/>
        <v>Q2</v>
      </c>
      <c r="F763" t="s">
        <v>32</v>
      </c>
      <c r="G763" t="s">
        <v>43</v>
      </c>
      <c r="H763" t="s">
        <v>26</v>
      </c>
      <c r="I763" t="s">
        <v>63</v>
      </c>
      <c r="J763" t="s">
        <v>64</v>
      </c>
      <c r="K763">
        <v>48</v>
      </c>
      <c r="L763" s="3">
        <v>444.56</v>
      </c>
      <c r="M763" s="4">
        <v>0</v>
      </c>
      <c r="N763" s="3">
        <v>125.08</v>
      </c>
      <c r="O763" s="3">
        <f t="shared" si="91"/>
        <v>21338.880000000001</v>
      </c>
      <c r="P763" s="3">
        <f t="shared" si="92"/>
        <v>6003.84</v>
      </c>
      <c r="Q763" s="3">
        <v>2138.62</v>
      </c>
      <c r="R763" s="3">
        <f t="shared" si="93"/>
        <v>13196.420000000002</v>
      </c>
      <c r="S763" s="5">
        <f t="shared" si="94"/>
        <v>0.61842139793653661</v>
      </c>
      <c r="T763" s="3">
        <v>20010.830000000002</v>
      </c>
      <c r="U763" s="3">
        <f t="shared" si="95"/>
        <v>1328.0499999999993</v>
      </c>
      <c r="V763" t="s">
        <v>61</v>
      </c>
      <c r="W763" t="s">
        <v>46</v>
      </c>
    </row>
    <row r="764" spans="1:23">
      <c r="A764" t="s">
        <v>823</v>
      </c>
      <c r="B764" s="2">
        <v>45588</v>
      </c>
      <c r="C764">
        <f t="shared" si="88"/>
        <v>2024</v>
      </c>
      <c r="D764" t="str">
        <f t="shared" si="89"/>
        <v>Oct</v>
      </c>
      <c r="E764" t="str">
        <f t="shared" si="90"/>
        <v>Q4</v>
      </c>
      <c r="F764" t="s">
        <v>38</v>
      </c>
      <c r="G764" t="s">
        <v>25</v>
      </c>
      <c r="H764" t="s">
        <v>60</v>
      </c>
      <c r="I764" t="s">
        <v>63</v>
      </c>
      <c r="J764" t="s">
        <v>73</v>
      </c>
      <c r="K764">
        <v>62</v>
      </c>
      <c r="L764" s="3">
        <v>266.92</v>
      </c>
      <c r="M764" s="4">
        <v>0.08</v>
      </c>
      <c r="N764" s="3">
        <v>69.13</v>
      </c>
      <c r="O764" s="3">
        <f t="shared" si="91"/>
        <v>15225.116800000002</v>
      </c>
      <c r="P764" s="3">
        <f t="shared" si="92"/>
        <v>4286.0599999999995</v>
      </c>
      <c r="Q764" s="3">
        <v>1857.57</v>
      </c>
      <c r="R764" s="3">
        <f t="shared" si="93"/>
        <v>9081.4868000000024</v>
      </c>
      <c r="S764" s="5">
        <f t="shared" si="94"/>
        <v>0.59648059974160605</v>
      </c>
      <c r="T764" s="3">
        <v>16370.63</v>
      </c>
      <c r="U764" s="3">
        <f t="shared" si="95"/>
        <v>-1145.5131999999976</v>
      </c>
      <c r="V764" t="s">
        <v>61</v>
      </c>
      <c r="W764" t="s">
        <v>30</v>
      </c>
    </row>
    <row r="765" spans="1:23">
      <c r="A765" t="s">
        <v>824</v>
      </c>
      <c r="B765" s="2">
        <v>45760</v>
      </c>
      <c r="C765">
        <f t="shared" si="88"/>
        <v>2025</v>
      </c>
      <c r="D765" t="str">
        <f t="shared" si="89"/>
        <v>Apr</v>
      </c>
      <c r="E765" t="str">
        <f t="shared" si="90"/>
        <v>Q2</v>
      </c>
      <c r="F765" t="s">
        <v>24</v>
      </c>
      <c r="G765" t="s">
        <v>66</v>
      </c>
      <c r="H765" t="s">
        <v>34</v>
      </c>
      <c r="I765" t="s">
        <v>53</v>
      </c>
      <c r="J765" t="s">
        <v>54</v>
      </c>
      <c r="K765">
        <v>15</v>
      </c>
      <c r="L765" s="3">
        <v>2683.75</v>
      </c>
      <c r="M765" s="4">
        <v>0</v>
      </c>
      <c r="N765" s="3">
        <v>923.27</v>
      </c>
      <c r="O765" s="3">
        <f t="shared" si="91"/>
        <v>40256.25</v>
      </c>
      <c r="P765" s="3">
        <f t="shared" si="92"/>
        <v>13849.05</v>
      </c>
      <c r="Q765" s="3">
        <v>2729.73</v>
      </c>
      <c r="R765" s="3">
        <f t="shared" si="93"/>
        <v>23677.47</v>
      </c>
      <c r="S765" s="5">
        <f t="shared" si="94"/>
        <v>0.58816879366557995</v>
      </c>
      <c r="T765" s="3">
        <v>39946.18</v>
      </c>
      <c r="U765" s="3">
        <f t="shared" si="95"/>
        <v>310.06999999999971</v>
      </c>
      <c r="V765" t="s">
        <v>41</v>
      </c>
      <c r="W765" t="s">
        <v>30</v>
      </c>
    </row>
    <row r="766" spans="1:23">
      <c r="A766" t="s">
        <v>825</v>
      </c>
      <c r="B766" s="2">
        <v>45454</v>
      </c>
      <c r="C766">
        <f t="shared" si="88"/>
        <v>2024</v>
      </c>
      <c r="D766" t="str">
        <f t="shared" si="89"/>
        <v>Jun</v>
      </c>
      <c r="E766" t="str">
        <f t="shared" si="90"/>
        <v>Q2</v>
      </c>
      <c r="F766" t="s">
        <v>38</v>
      </c>
      <c r="G766" t="s">
        <v>25</v>
      </c>
      <c r="H766" t="s">
        <v>34</v>
      </c>
      <c r="I766" t="s">
        <v>63</v>
      </c>
      <c r="J766" t="s">
        <v>64</v>
      </c>
      <c r="K766">
        <v>5</v>
      </c>
      <c r="L766" s="3">
        <v>328.52</v>
      </c>
      <c r="M766" s="4">
        <v>0.05</v>
      </c>
      <c r="N766" s="3">
        <v>94.41</v>
      </c>
      <c r="O766" s="3">
        <f t="shared" si="91"/>
        <v>1560.4699999999998</v>
      </c>
      <c r="P766" s="3">
        <f t="shared" si="92"/>
        <v>472.04999999999995</v>
      </c>
      <c r="Q766" s="3">
        <v>859.83</v>
      </c>
      <c r="R766" s="3">
        <f t="shared" si="93"/>
        <v>228.5899999999998</v>
      </c>
      <c r="S766" s="5">
        <f t="shared" si="94"/>
        <v>0.14648791710189868</v>
      </c>
      <c r="T766" s="3">
        <v>1641.06</v>
      </c>
      <c r="U766" s="3">
        <f t="shared" si="95"/>
        <v>-80.590000000000146</v>
      </c>
      <c r="V766" t="s">
        <v>61</v>
      </c>
      <c r="W766" t="s">
        <v>30</v>
      </c>
    </row>
    <row r="767" spans="1:23">
      <c r="A767" t="s">
        <v>826</v>
      </c>
      <c r="B767" s="2">
        <v>46072</v>
      </c>
      <c r="C767">
        <f t="shared" si="88"/>
        <v>2026</v>
      </c>
      <c r="D767" t="str">
        <f t="shared" si="89"/>
        <v>Feb</v>
      </c>
      <c r="E767" t="str">
        <f t="shared" si="90"/>
        <v>Q1</v>
      </c>
      <c r="F767" t="s">
        <v>38</v>
      </c>
      <c r="G767" t="s">
        <v>66</v>
      </c>
      <c r="H767" t="s">
        <v>34</v>
      </c>
      <c r="I767" t="s">
        <v>63</v>
      </c>
      <c r="J767" t="s">
        <v>73</v>
      </c>
      <c r="K767">
        <v>6</v>
      </c>
      <c r="L767" s="3">
        <v>340.64</v>
      </c>
      <c r="M767" s="4">
        <v>0.1</v>
      </c>
      <c r="N767" s="3">
        <v>94</v>
      </c>
      <c r="O767" s="3">
        <f t="shared" si="91"/>
        <v>1839.4559999999999</v>
      </c>
      <c r="P767" s="3">
        <f t="shared" si="92"/>
        <v>564</v>
      </c>
      <c r="Q767" s="3">
        <v>1213.07</v>
      </c>
      <c r="R767" s="3">
        <f t="shared" si="93"/>
        <v>62.385999999999967</v>
      </c>
      <c r="S767" s="5">
        <f t="shared" si="94"/>
        <v>3.3915461962667211E-2</v>
      </c>
      <c r="T767" s="3">
        <v>1850.68</v>
      </c>
      <c r="U767" s="3">
        <f t="shared" si="95"/>
        <v>-11.22400000000016</v>
      </c>
      <c r="V767" t="s">
        <v>61</v>
      </c>
      <c r="W767" t="s">
        <v>80</v>
      </c>
    </row>
    <row r="768" spans="1:23">
      <c r="A768" t="s">
        <v>827</v>
      </c>
      <c r="B768" s="2">
        <v>45894</v>
      </c>
      <c r="C768">
        <f t="shared" si="88"/>
        <v>2025</v>
      </c>
      <c r="D768" t="str">
        <f t="shared" si="89"/>
        <v>Aug</v>
      </c>
      <c r="E768" t="str">
        <f t="shared" si="90"/>
        <v>Q3</v>
      </c>
      <c r="F768" t="s">
        <v>32</v>
      </c>
      <c r="G768" t="s">
        <v>43</v>
      </c>
      <c r="H768" t="s">
        <v>44</v>
      </c>
      <c r="I768" t="s">
        <v>63</v>
      </c>
      <c r="J768" t="s">
        <v>64</v>
      </c>
      <c r="K768">
        <v>30</v>
      </c>
      <c r="L768" s="3">
        <v>270.22000000000003</v>
      </c>
      <c r="M768" s="4">
        <v>0.12</v>
      </c>
      <c r="N768" s="3">
        <v>75.06</v>
      </c>
      <c r="O768" s="3">
        <f t="shared" si="91"/>
        <v>7133.808</v>
      </c>
      <c r="P768" s="3">
        <f t="shared" si="92"/>
        <v>2251.8000000000002</v>
      </c>
      <c r="Q768" s="3">
        <v>1423.56</v>
      </c>
      <c r="R768" s="3">
        <f t="shared" si="93"/>
        <v>3458.4479999999999</v>
      </c>
      <c r="S768" s="5">
        <f t="shared" si="94"/>
        <v>0.4847968994960335</v>
      </c>
      <c r="T768" s="3">
        <v>7132.84</v>
      </c>
      <c r="U768" s="3">
        <f t="shared" si="95"/>
        <v>0.9679999999998472</v>
      </c>
      <c r="V768" t="s">
        <v>41</v>
      </c>
      <c r="W768" t="s">
        <v>46</v>
      </c>
    </row>
    <row r="769" spans="1:23">
      <c r="A769" t="s">
        <v>828</v>
      </c>
      <c r="B769" s="2">
        <v>45529</v>
      </c>
      <c r="C769">
        <f t="shared" si="88"/>
        <v>2024</v>
      </c>
      <c r="D769" t="str">
        <f t="shared" si="89"/>
        <v>Aug</v>
      </c>
      <c r="E769" t="str">
        <f t="shared" si="90"/>
        <v>Q3</v>
      </c>
      <c r="F769" t="s">
        <v>68</v>
      </c>
      <c r="G769" t="s">
        <v>25</v>
      </c>
      <c r="H769" t="s">
        <v>60</v>
      </c>
      <c r="I769" t="s">
        <v>27</v>
      </c>
      <c r="J769" t="s">
        <v>35</v>
      </c>
      <c r="K769">
        <v>65</v>
      </c>
      <c r="L769" s="3">
        <v>941.28</v>
      </c>
      <c r="M769" s="4">
        <v>0.15</v>
      </c>
      <c r="N769" s="3">
        <v>606.41999999999996</v>
      </c>
      <c r="O769" s="3">
        <f t="shared" si="91"/>
        <v>52005.719999999994</v>
      </c>
      <c r="P769" s="3">
        <f t="shared" si="92"/>
        <v>39417.299999999996</v>
      </c>
      <c r="Q769" s="3">
        <v>1205.9100000000001</v>
      </c>
      <c r="R769" s="3">
        <f t="shared" si="93"/>
        <v>11382.509999999998</v>
      </c>
      <c r="S769" s="5">
        <f t="shared" si="94"/>
        <v>0.21887034733871583</v>
      </c>
      <c r="T769" s="3">
        <v>46232.07</v>
      </c>
      <c r="U769" s="3">
        <f t="shared" si="95"/>
        <v>5773.6499999999942</v>
      </c>
      <c r="V769" t="s">
        <v>29</v>
      </c>
      <c r="W769" t="s">
        <v>46</v>
      </c>
    </row>
    <row r="770" spans="1:23">
      <c r="A770" t="s">
        <v>829</v>
      </c>
      <c r="B770" s="2">
        <v>45675</v>
      </c>
      <c r="C770">
        <f t="shared" ref="C770:C833" si="96">YEAR(B770)</f>
        <v>2025</v>
      </c>
      <c r="D770" t="str">
        <f t="shared" ref="D770:D833" si="97">TEXT(B770,"mmm")</f>
        <v>Jan</v>
      </c>
      <c r="E770" t="str">
        <f t="shared" ref="E770:E833" si="98">"Q"&amp;ROUNDUP(MONTH(B770)/3,0)</f>
        <v>Q1</v>
      </c>
      <c r="F770" t="s">
        <v>32</v>
      </c>
      <c r="G770" t="s">
        <v>33</v>
      </c>
      <c r="H770" t="s">
        <v>26</v>
      </c>
      <c r="I770" t="s">
        <v>27</v>
      </c>
      <c r="J770" t="s">
        <v>35</v>
      </c>
      <c r="K770">
        <v>36</v>
      </c>
      <c r="L770" s="3">
        <v>519.98</v>
      </c>
      <c r="M770" s="4">
        <v>0.05</v>
      </c>
      <c r="N770" s="3">
        <v>383.69</v>
      </c>
      <c r="O770" s="3">
        <f t="shared" ref="O770:O833" si="99">K770*L770*(1-M770)</f>
        <v>17783.315999999999</v>
      </c>
      <c r="P770" s="3">
        <f t="shared" ref="P770:P833" si="100">K770*N770</f>
        <v>13812.84</v>
      </c>
      <c r="Q770" s="3">
        <v>1495.91</v>
      </c>
      <c r="R770" s="3">
        <f t="shared" ref="R770:R833" si="101">O770-P770-Q770</f>
        <v>2474.5659999999989</v>
      </c>
      <c r="S770" s="5">
        <f t="shared" ref="S770:S833" si="102">IFERROR(R770/O770,0)</f>
        <v>0.13915098848831112</v>
      </c>
      <c r="T770" s="3">
        <v>16501.78</v>
      </c>
      <c r="U770" s="3">
        <f t="shared" ref="U770:U833" si="103">O770-T770</f>
        <v>1281.5360000000001</v>
      </c>
      <c r="V770" t="s">
        <v>36</v>
      </c>
      <c r="W770" t="s">
        <v>46</v>
      </c>
    </row>
    <row r="771" spans="1:23">
      <c r="A771" t="s">
        <v>830</v>
      </c>
      <c r="B771" s="2">
        <v>45987</v>
      </c>
      <c r="C771">
        <f t="shared" si="96"/>
        <v>2025</v>
      </c>
      <c r="D771" t="str">
        <f t="shared" si="97"/>
        <v>Nov</v>
      </c>
      <c r="E771" t="str">
        <f t="shared" si="98"/>
        <v>Q4</v>
      </c>
      <c r="F771" t="s">
        <v>38</v>
      </c>
      <c r="G771" t="s">
        <v>25</v>
      </c>
      <c r="H771" t="s">
        <v>34</v>
      </c>
      <c r="I771" t="s">
        <v>27</v>
      </c>
      <c r="J771" t="s">
        <v>35</v>
      </c>
      <c r="K771">
        <v>7</v>
      </c>
      <c r="L771" s="3">
        <v>978.99</v>
      </c>
      <c r="M771" s="4">
        <v>0</v>
      </c>
      <c r="N771" s="3">
        <v>643.4</v>
      </c>
      <c r="O771" s="3">
        <f t="shared" si="99"/>
        <v>6852.93</v>
      </c>
      <c r="P771" s="3">
        <f t="shared" si="100"/>
        <v>4503.8</v>
      </c>
      <c r="Q771" s="3">
        <v>1078.6199999999999</v>
      </c>
      <c r="R771" s="3">
        <f t="shared" si="101"/>
        <v>1270.5100000000002</v>
      </c>
      <c r="S771" s="5">
        <f t="shared" si="102"/>
        <v>0.18539661137644775</v>
      </c>
      <c r="T771" s="3">
        <v>6188.81</v>
      </c>
      <c r="U771" s="3">
        <f t="shared" si="103"/>
        <v>664.11999999999989</v>
      </c>
      <c r="V771" t="s">
        <v>29</v>
      </c>
      <c r="W771" t="s">
        <v>80</v>
      </c>
    </row>
    <row r="772" spans="1:23">
      <c r="A772" t="s">
        <v>831</v>
      </c>
      <c r="B772" s="2">
        <v>46206</v>
      </c>
      <c r="C772">
        <f t="shared" si="96"/>
        <v>2026</v>
      </c>
      <c r="D772" t="str">
        <f t="shared" si="97"/>
        <v>Jul</v>
      </c>
      <c r="E772" t="str">
        <f t="shared" si="98"/>
        <v>Q3</v>
      </c>
      <c r="F772" t="s">
        <v>24</v>
      </c>
      <c r="G772" t="s">
        <v>66</v>
      </c>
      <c r="H772" t="s">
        <v>26</v>
      </c>
      <c r="I772" t="s">
        <v>39</v>
      </c>
      <c r="J772" t="s">
        <v>40</v>
      </c>
      <c r="K772">
        <v>54</v>
      </c>
      <c r="L772" s="3">
        <v>629.71</v>
      </c>
      <c r="M772" s="4">
        <v>0.2</v>
      </c>
      <c r="N772" s="3">
        <v>285.31</v>
      </c>
      <c r="O772" s="3">
        <f t="shared" si="99"/>
        <v>27203.472000000005</v>
      </c>
      <c r="P772" s="3">
        <f t="shared" si="100"/>
        <v>15406.74</v>
      </c>
      <c r="Q772" s="3">
        <v>2734.57</v>
      </c>
      <c r="R772" s="3">
        <f t="shared" si="101"/>
        <v>9062.1620000000057</v>
      </c>
      <c r="S772" s="5">
        <f t="shared" si="102"/>
        <v>0.33312519813647329</v>
      </c>
      <c r="T772" s="3">
        <v>25180.43</v>
      </c>
      <c r="U772" s="3">
        <f t="shared" si="103"/>
        <v>2023.0420000000049</v>
      </c>
      <c r="V772" t="s">
        <v>61</v>
      </c>
      <c r="W772" t="s">
        <v>46</v>
      </c>
    </row>
    <row r="773" spans="1:23">
      <c r="A773" t="s">
        <v>832</v>
      </c>
      <c r="B773" s="2">
        <v>45777</v>
      </c>
      <c r="C773">
        <f t="shared" si="96"/>
        <v>2025</v>
      </c>
      <c r="D773" t="str">
        <f t="shared" si="97"/>
        <v>Apr</v>
      </c>
      <c r="E773" t="str">
        <f t="shared" si="98"/>
        <v>Q2</v>
      </c>
      <c r="F773" t="s">
        <v>32</v>
      </c>
      <c r="G773" t="s">
        <v>43</v>
      </c>
      <c r="H773" t="s">
        <v>34</v>
      </c>
      <c r="I773" t="s">
        <v>27</v>
      </c>
      <c r="J773" t="s">
        <v>28</v>
      </c>
      <c r="K773">
        <v>13</v>
      </c>
      <c r="L773" s="3">
        <v>207.78</v>
      </c>
      <c r="M773" s="4">
        <v>0.15</v>
      </c>
      <c r="N773" s="3">
        <v>124.55</v>
      </c>
      <c r="O773" s="3">
        <f t="shared" si="99"/>
        <v>2295.9690000000001</v>
      </c>
      <c r="P773" s="3">
        <f t="shared" si="100"/>
        <v>1619.1499999999999</v>
      </c>
      <c r="Q773" s="3">
        <v>544.69000000000005</v>
      </c>
      <c r="R773" s="3">
        <f t="shared" si="101"/>
        <v>132.12900000000013</v>
      </c>
      <c r="S773" s="5">
        <f t="shared" si="102"/>
        <v>5.754825086924089E-2</v>
      </c>
      <c r="T773" s="3">
        <v>2305.4699999999998</v>
      </c>
      <c r="U773" s="3">
        <f t="shared" si="103"/>
        <v>-9.500999999999749</v>
      </c>
      <c r="V773" t="s">
        <v>29</v>
      </c>
      <c r="W773" t="s">
        <v>30</v>
      </c>
    </row>
    <row r="774" spans="1:23">
      <c r="A774" t="s">
        <v>833</v>
      </c>
      <c r="B774" s="2">
        <v>45528</v>
      </c>
      <c r="C774">
        <f t="shared" si="96"/>
        <v>2024</v>
      </c>
      <c r="D774" t="str">
        <f t="shared" si="97"/>
        <v>Aug</v>
      </c>
      <c r="E774" t="str">
        <f t="shared" si="98"/>
        <v>Q3</v>
      </c>
      <c r="F774" t="s">
        <v>24</v>
      </c>
      <c r="G774" t="s">
        <v>66</v>
      </c>
      <c r="H774" t="s">
        <v>34</v>
      </c>
      <c r="I774" t="s">
        <v>53</v>
      </c>
      <c r="J774" t="s">
        <v>130</v>
      </c>
      <c r="K774">
        <v>12</v>
      </c>
      <c r="L774" s="3">
        <v>1641.81</v>
      </c>
      <c r="M774" s="4">
        <v>0</v>
      </c>
      <c r="N774" s="3">
        <v>617.4</v>
      </c>
      <c r="O774" s="3">
        <f t="shared" si="99"/>
        <v>19701.72</v>
      </c>
      <c r="P774" s="3">
        <f t="shared" si="100"/>
        <v>7408.7999999999993</v>
      </c>
      <c r="Q774" s="3">
        <v>2738.35</v>
      </c>
      <c r="R774" s="3">
        <f t="shared" si="101"/>
        <v>9554.5700000000015</v>
      </c>
      <c r="S774" s="5">
        <f t="shared" si="102"/>
        <v>0.48496121150843685</v>
      </c>
      <c r="T774" s="3">
        <v>17691.09</v>
      </c>
      <c r="U774" s="3">
        <f t="shared" si="103"/>
        <v>2010.630000000001</v>
      </c>
      <c r="V774" t="s">
        <v>61</v>
      </c>
      <c r="W774" t="s">
        <v>77</v>
      </c>
    </row>
    <row r="775" spans="1:23">
      <c r="A775" t="s">
        <v>834</v>
      </c>
      <c r="B775" s="2">
        <v>46246</v>
      </c>
      <c r="C775">
        <f t="shared" si="96"/>
        <v>2026</v>
      </c>
      <c r="D775" t="str">
        <f t="shared" si="97"/>
        <v>Aug</v>
      </c>
      <c r="E775" t="str">
        <f t="shared" si="98"/>
        <v>Q3</v>
      </c>
      <c r="F775" t="s">
        <v>32</v>
      </c>
      <c r="G775" t="s">
        <v>33</v>
      </c>
      <c r="H775" t="s">
        <v>34</v>
      </c>
      <c r="I775" t="s">
        <v>39</v>
      </c>
      <c r="J775" t="s">
        <v>57</v>
      </c>
      <c r="K775">
        <v>4</v>
      </c>
      <c r="L775" s="3">
        <v>718.51</v>
      </c>
      <c r="M775" s="4">
        <v>0.1</v>
      </c>
      <c r="N775" s="3">
        <v>381.12</v>
      </c>
      <c r="O775" s="3">
        <f t="shared" si="99"/>
        <v>2586.636</v>
      </c>
      <c r="P775" s="3">
        <f t="shared" si="100"/>
        <v>1524.48</v>
      </c>
      <c r="Q775" s="3">
        <v>2074.19</v>
      </c>
      <c r="R775" s="3">
        <f t="shared" si="101"/>
        <v>-1012.0340000000001</v>
      </c>
      <c r="S775" s="5">
        <f t="shared" si="102"/>
        <v>-0.3912548963209358</v>
      </c>
      <c r="T775" s="3">
        <v>2681.76</v>
      </c>
      <c r="U775" s="3">
        <f t="shared" si="103"/>
        <v>-95.124000000000251</v>
      </c>
      <c r="V775" t="s">
        <v>29</v>
      </c>
      <c r="W775" t="s">
        <v>46</v>
      </c>
    </row>
    <row r="776" spans="1:23">
      <c r="A776" t="s">
        <v>835</v>
      </c>
      <c r="B776" s="2">
        <v>45559</v>
      </c>
      <c r="C776">
        <f t="shared" si="96"/>
        <v>2024</v>
      </c>
      <c r="D776" t="str">
        <f t="shared" si="97"/>
        <v>Sep</v>
      </c>
      <c r="E776" t="str">
        <f t="shared" si="98"/>
        <v>Q3</v>
      </c>
      <c r="F776" t="s">
        <v>68</v>
      </c>
      <c r="G776" t="s">
        <v>66</v>
      </c>
      <c r="H776" t="s">
        <v>60</v>
      </c>
      <c r="I776" t="s">
        <v>39</v>
      </c>
      <c r="J776" t="s">
        <v>45</v>
      </c>
      <c r="K776">
        <v>54</v>
      </c>
      <c r="L776" s="3">
        <v>942.96</v>
      </c>
      <c r="M776" s="4">
        <v>0.15</v>
      </c>
      <c r="N776" s="3">
        <v>442.26</v>
      </c>
      <c r="O776" s="3">
        <f t="shared" si="99"/>
        <v>43281.864000000001</v>
      </c>
      <c r="P776" s="3">
        <f t="shared" si="100"/>
        <v>23882.04</v>
      </c>
      <c r="Q776" s="3">
        <v>3759.56</v>
      </c>
      <c r="R776" s="3">
        <f t="shared" si="101"/>
        <v>15640.264000000001</v>
      </c>
      <c r="S776" s="5">
        <f t="shared" si="102"/>
        <v>0.36135837402936249</v>
      </c>
      <c r="T776" s="3">
        <v>40535.550000000003</v>
      </c>
      <c r="U776" s="3">
        <f t="shared" si="103"/>
        <v>2746.3139999999985</v>
      </c>
      <c r="V776" t="s">
        <v>29</v>
      </c>
      <c r="W776" t="s">
        <v>80</v>
      </c>
    </row>
    <row r="777" spans="1:23">
      <c r="A777" t="s">
        <v>836</v>
      </c>
      <c r="B777" s="2">
        <v>45869</v>
      </c>
      <c r="C777">
        <f t="shared" si="96"/>
        <v>2025</v>
      </c>
      <c r="D777" t="str">
        <f t="shared" si="97"/>
        <v>Jul</v>
      </c>
      <c r="E777" t="str">
        <f t="shared" si="98"/>
        <v>Q3</v>
      </c>
      <c r="F777" t="s">
        <v>32</v>
      </c>
      <c r="G777" t="s">
        <v>33</v>
      </c>
      <c r="H777" t="s">
        <v>26</v>
      </c>
      <c r="I777" t="s">
        <v>39</v>
      </c>
      <c r="J777" t="s">
        <v>40</v>
      </c>
      <c r="K777">
        <v>34</v>
      </c>
      <c r="L777" s="3">
        <v>1186.74</v>
      </c>
      <c r="M777" s="4">
        <v>0.1</v>
      </c>
      <c r="N777" s="3">
        <v>517.78</v>
      </c>
      <c r="O777" s="3">
        <f t="shared" si="99"/>
        <v>36314.244000000006</v>
      </c>
      <c r="P777" s="3">
        <f t="shared" si="100"/>
        <v>17604.52</v>
      </c>
      <c r="Q777" s="3">
        <v>1755.76</v>
      </c>
      <c r="R777" s="3">
        <f t="shared" si="101"/>
        <v>16953.964000000007</v>
      </c>
      <c r="S777" s="5">
        <f t="shared" si="102"/>
        <v>0.46686815234264561</v>
      </c>
      <c r="T777" s="3">
        <v>36762.44</v>
      </c>
      <c r="U777" s="3">
        <f t="shared" si="103"/>
        <v>-448.19599999999627</v>
      </c>
      <c r="V777" t="s">
        <v>61</v>
      </c>
      <c r="W777" t="s">
        <v>30</v>
      </c>
    </row>
    <row r="778" spans="1:23">
      <c r="A778" t="s">
        <v>837</v>
      </c>
      <c r="B778" s="2">
        <v>45334</v>
      </c>
      <c r="C778">
        <f t="shared" si="96"/>
        <v>2024</v>
      </c>
      <c r="D778" t="str">
        <f t="shared" si="97"/>
        <v>Feb</v>
      </c>
      <c r="E778" t="str">
        <f t="shared" si="98"/>
        <v>Q1</v>
      </c>
      <c r="F778" t="s">
        <v>24</v>
      </c>
      <c r="G778" t="s">
        <v>25</v>
      </c>
      <c r="H778" t="s">
        <v>44</v>
      </c>
      <c r="I778" t="s">
        <v>27</v>
      </c>
      <c r="J778" t="s">
        <v>35</v>
      </c>
      <c r="K778">
        <v>12</v>
      </c>
      <c r="L778" s="3">
        <v>730.49</v>
      </c>
      <c r="M778" s="4">
        <v>0.12</v>
      </c>
      <c r="N778" s="3">
        <v>519.16999999999996</v>
      </c>
      <c r="O778" s="3">
        <f t="shared" si="99"/>
        <v>7713.974400000001</v>
      </c>
      <c r="P778" s="3">
        <f t="shared" si="100"/>
        <v>6230.0399999999991</v>
      </c>
      <c r="Q778" s="3">
        <v>771.62</v>
      </c>
      <c r="R778" s="3">
        <f t="shared" si="101"/>
        <v>712.31440000000191</v>
      </c>
      <c r="S778" s="5">
        <f t="shared" si="102"/>
        <v>9.2340778315261426E-2</v>
      </c>
      <c r="T778" s="3">
        <v>8512.36</v>
      </c>
      <c r="U778" s="3">
        <f t="shared" si="103"/>
        <v>-798.38559999999961</v>
      </c>
      <c r="V778" t="s">
        <v>29</v>
      </c>
      <c r="W778" t="s">
        <v>80</v>
      </c>
    </row>
    <row r="779" spans="1:23">
      <c r="A779" t="s">
        <v>838</v>
      </c>
      <c r="B779" s="2">
        <v>46122</v>
      </c>
      <c r="C779">
        <f t="shared" si="96"/>
        <v>2026</v>
      </c>
      <c r="D779" t="str">
        <f t="shared" si="97"/>
        <v>Apr</v>
      </c>
      <c r="E779" t="str">
        <f t="shared" si="98"/>
        <v>Q2</v>
      </c>
      <c r="F779" t="s">
        <v>68</v>
      </c>
      <c r="G779" t="s">
        <v>66</v>
      </c>
      <c r="H779" t="s">
        <v>26</v>
      </c>
      <c r="I779" t="s">
        <v>39</v>
      </c>
      <c r="J779" t="s">
        <v>57</v>
      </c>
      <c r="K779">
        <v>32</v>
      </c>
      <c r="L779" s="3">
        <v>589.29999999999995</v>
      </c>
      <c r="M779" s="4">
        <v>0.12</v>
      </c>
      <c r="N779" s="3">
        <v>303.97000000000003</v>
      </c>
      <c r="O779" s="3">
        <f t="shared" si="99"/>
        <v>16594.687999999998</v>
      </c>
      <c r="P779" s="3">
        <f t="shared" si="100"/>
        <v>9727.0400000000009</v>
      </c>
      <c r="Q779" s="3">
        <v>2519.29</v>
      </c>
      <c r="R779" s="3">
        <f t="shared" si="101"/>
        <v>4348.3579999999974</v>
      </c>
      <c r="S779" s="5">
        <f t="shared" si="102"/>
        <v>0.2620331277093006</v>
      </c>
      <c r="T779" s="3">
        <v>16303.29</v>
      </c>
      <c r="U779" s="3">
        <f t="shared" si="103"/>
        <v>291.39799999999741</v>
      </c>
      <c r="V779" t="s">
        <v>61</v>
      </c>
      <c r="W779" t="s">
        <v>30</v>
      </c>
    </row>
    <row r="780" spans="1:23">
      <c r="A780" t="s">
        <v>839</v>
      </c>
      <c r="B780" s="2">
        <v>45412</v>
      </c>
      <c r="C780">
        <f t="shared" si="96"/>
        <v>2024</v>
      </c>
      <c r="D780" t="str">
        <f t="shared" si="97"/>
        <v>Apr</v>
      </c>
      <c r="E780" t="str">
        <f t="shared" si="98"/>
        <v>Q2</v>
      </c>
      <c r="F780" t="s">
        <v>32</v>
      </c>
      <c r="G780" t="s">
        <v>43</v>
      </c>
      <c r="H780" t="s">
        <v>34</v>
      </c>
      <c r="I780" t="s">
        <v>53</v>
      </c>
      <c r="J780" t="s">
        <v>130</v>
      </c>
      <c r="K780">
        <v>8</v>
      </c>
      <c r="L780" s="3">
        <v>2644.33</v>
      </c>
      <c r="M780" s="4">
        <v>0.05</v>
      </c>
      <c r="N780" s="3">
        <v>962.08</v>
      </c>
      <c r="O780" s="3">
        <f t="shared" si="99"/>
        <v>20096.907999999999</v>
      </c>
      <c r="P780" s="3">
        <f t="shared" si="100"/>
        <v>7696.64</v>
      </c>
      <c r="Q780" s="3">
        <v>1537.94</v>
      </c>
      <c r="R780" s="3">
        <f t="shared" si="101"/>
        <v>10862.328</v>
      </c>
      <c r="S780" s="5">
        <f t="shared" si="102"/>
        <v>0.54049747354170108</v>
      </c>
      <c r="T780" s="3">
        <v>21290.55</v>
      </c>
      <c r="U780" s="3">
        <f t="shared" si="103"/>
        <v>-1193.6419999999998</v>
      </c>
      <c r="V780" t="s">
        <v>29</v>
      </c>
      <c r="W780" t="s">
        <v>77</v>
      </c>
    </row>
    <row r="781" spans="1:23">
      <c r="A781" t="s">
        <v>840</v>
      </c>
      <c r="B781" s="2">
        <v>45307</v>
      </c>
      <c r="C781">
        <f t="shared" si="96"/>
        <v>2024</v>
      </c>
      <c r="D781" t="str">
        <f t="shared" si="97"/>
        <v>Jan</v>
      </c>
      <c r="E781" t="str">
        <f t="shared" si="98"/>
        <v>Q1</v>
      </c>
      <c r="F781" t="s">
        <v>68</v>
      </c>
      <c r="G781" t="s">
        <v>25</v>
      </c>
      <c r="H781" t="s">
        <v>34</v>
      </c>
      <c r="I781" t="s">
        <v>27</v>
      </c>
      <c r="J781" t="s">
        <v>35</v>
      </c>
      <c r="K781">
        <v>2</v>
      </c>
      <c r="L781" s="3">
        <v>567.39</v>
      </c>
      <c r="M781" s="4">
        <v>0.05</v>
      </c>
      <c r="N781" s="3">
        <v>390.57</v>
      </c>
      <c r="O781" s="3">
        <f t="shared" si="99"/>
        <v>1078.0409999999999</v>
      </c>
      <c r="P781" s="3">
        <f t="shared" si="100"/>
        <v>781.14</v>
      </c>
      <c r="Q781" s="3">
        <v>1034.1099999999999</v>
      </c>
      <c r="R781" s="3">
        <f t="shared" si="101"/>
        <v>-737.20899999999995</v>
      </c>
      <c r="S781" s="5">
        <f t="shared" si="102"/>
        <v>-0.68384133813092451</v>
      </c>
      <c r="T781" s="3">
        <v>1206.9100000000001</v>
      </c>
      <c r="U781" s="3">
        <f t="shared" si="103"/>
        <v>-128.86900000000014</v>
      </c>
      <c r="V781" t="s">
        <v>61</v>
      </c>
      <c r="W781" t="s">
        <v>46</v>
      </c>
    </row>
    <row r="782" spans="1:23">
      <c r="A782" t="s">
        <v>841</v>
      </c>
      <c r="B782" s="2">
        <v>45782</v>
      </c>
      <c r="C782">
        <f t="shared" si="96"/>
        <v>2025</v>
      </c>
      <c r="D782" t="str">
        <f t="shared" si="97"/>
        <v>May</v>
      </c>
      <c r="E782" t="str">
        <f t="shared" si="98"/>
        <v>Q2</v>
      </c>
      <c r="F782" t="s">
        <v>24</v>
      </c>
      <c r="G782" t="s">
        <v>25</v>
      </c>
      <c r="H782" t="s">
        <v>34</v>
      </c>
      <c r="I782" t="s">
        <v>27</v>
      </c>
      <c r="J782" t="s">
        <v>35</v>
      </c>
      <c r="K782">
        <v>12</v>
      </c>
      <c r="L782" s="3">
        <v>908.42</v>
      </c>
      <c r="M782" s="4">
        <v>0.15</v>
      </c>
      <c r="N782" s="3">
        <v>660.43</v>
      </c>
      <c r="O782" s="3">
        <f t="shared" si="99"/>
        <v>9265.8839999999982</v>
      </c>
      <c r="P782" s="3">
        <f t="shared" si="100"/>
        <v>7925.16</v>
      </c>
      <c r="Q782" s="3">
        <v>747.55</v>
      </c>
      <c r="R782" s="3">
        <f t="shared" si="101"/>
        <v>593.17399999999839</v>
      </c>
      <c r="S782" s="5">
        <f t="shared" si="102"/>
        <v>6.4016989636390714E-2</v>
      </c>
      <c r="T782" s="3">
        <v>8827.17</v>
      </c>
      <c r="U782" s="3">
        <f t="shared" si="103"/>
        <v>438.71399999999812</v>
      </c>
      <c r="V782" t="s">
        <v>36</v>
      </c>
      <c r="W782" t="s">
        <v>80</v>
      </c>
    </row>
    <row r="783" spans="1:23">
      <c r="A783" t="s">
        <v>842</v>
      </c>
      <c r="B783" s="2">
        <v>45591</v>
      </c>
      <c r="C783">
        <f t="shared" si="96"/>
        <v>2024</v>
      </c>
      <c r="D783" t="str">
        <f t="shared" si="97"/>
        <v>Oct</v>
      </c>
      <c r="E783" t="str">
        <f t="shared" si="98"/>
        <v>Q4</v>
      </c>
      <c r="F783" t="s">
        <v>68</v>
      </c>
      <c r="G783" t="s">
        <v>66</v>
      </c>
      <c r="H783" t="s">
        <v>34</v>
      </c>
      <c r="I783" t="s">
        <v>39</v>
      </c>
      <c r="J783" t="s">
        <v>45</v>
      </c>
      <c r="K783">
        <v>14</v>
      </c>
      <c r="L783" s="3">
        <v>1042.6400000000001</v>
      </c>
      <c r="M783" s="4">
        <v>0.1</v>
      </c>
      <c r="N783" s="3">
        <v>486.63</v>
      </c>
      <c r="O783" s="3">
        <f t="shared" si="99"/>
        <v>13137.264000000001</v>
      </c>
      <c r="P783" s="3">
        <f t="shared" si="100"/>
        <v>6812.82</v>
      </c>
      <c r="Q783" s="3">
        <v>1217.44</v>
      </c>
      <c r="R783" s="3">
        <f t="shared" si="101"/>
        <v>5107.0040000000008</v>
      </c>
      <c r="S783" s="5">
        <f t="shared" si="102"/>
        <v>0.38874182630416809</v>
      </c>
      <c r="T783" s="3">
        <v>12202.59</v>
      </c>
      <c r="U783" s="3">
        <f t="shared" si="103"/>
        <v>934.67400000000089</v>
      </c>
      <c r="V783" t="s">
        <v>61</v>
      </c>
      <c r="W783" t="s">
        <v>77</v>
      </c>
    </row>
    <row r="784" spans="1:23">
      <c r="A784" t="s">
        <v>843</v>
      </c>
      <c r="B784" s="2">
        <v>45825</v>
      </c>
      <c r="C784">
        <f t="shared" si="96"/>
        <v>2025</v>
      </c>
      <c r="D784" t="str">
        <f t="shared" si="97"/>
        <v>Jun</v>
      </c>
      <c r="E784" t="str">
        <f t="shared" si="98"/>
        <v>Q2</v>
      </c>
      <c r="F784" t="s">
        <v>68</v>
      </c>
      <c r="G784" t="s">
        <v>66</v>
      </c>
      <c r="H784" t="s">
        <v>26</v>
      </c>
      <c r="I784" t="s">
        <v>27</v>
      </c>
      <c r="J784" t="s">
        <v>28</v>
      </c>
      <c r="K784">
        <v>60</v>
      </c>
      <c r="L784" s="3">
        <v>194.48</v>
      </c>
      <c r="M784" s="4">
        <v>0.12</v>
      </c>
      <c r="N784" s="3">
        <v>109.18</v>
      </c>
      <c r="O784" s="3">
        <f t="shared" si="99"/>
        <v>10268.544</v>
      </c>
      <c r="P784" s="3">
        <f t="shared" si="100"/>
        <v>6550.8</v>
      </c>
      <c r="Q784" s="3">
        <v>1105</v>
      </c>
      <c r="R784" s="3">
        <f t="shared" si="101"/>
        <v>2612.7439999999997</v>
      </c>
      <c r="S784" s="5">
        <f t="shared" si="102"/>
        <v>0.25444152549767518</v>
      </c>
      <c r="T784" s="3">
        <v>10121.36</v>
      </c>
      <c r="U784" s="3">
        <f t="shared" si="103"/>
        <v>147.18399999999929</v>
      </c>
      <c r="V784" t="s">
        <v>41</v>
      </c>
      <c r="W784" t="s">
        <v>77</v>
      </c>
    </row>
    <row r="785" spans="1:23">
      <c r="A785" t="s">
        <v>844</v>
      </c>
      <c r="B785" s="2">
        <v>45313</v>
      </c>
      <c r="C785">
        <f t="shared" si="96"/>
        <v>2024</v>
      </c>
      <c r="D785" t="str">
        <f t="shared" si="97"/>
        <v>Jan</v>
      </c>
      <c r="E785" t="str">
        <f t="shared" si="98"/>
        <v>Q1</v>
      </c>
      <c r="F785" t="s">
        <v>51</v>
      </c>
      <c r="G785" t="s">
        <v>88</v>
      </c>
      <c r="H785" t="s">
        <v>34</v>
      </c>
      <c r="I785" t="s">
        <v>63</v>
      </c>
      <c r="J785" t="s">
        <v>73</v>
      </c>
      <c r="K785">
        <v>3</v>
      </c>
      <c r="L785" s="3">
        <v>306.79000000000002</v>
      </c>
      <c r="M785" s="4">
        <v>0</v>
      </c>
      <c r="N785" s="3">
        <v>79.959999999999994</v>
      </c>
      <c r="O785" s="3">
        <f t="shared" si="99"/>
        <v>920.37000000000012</v>
      </c>
      <c r="P785" s="3">
        <f t="shared" si="100"/>
        <v>239.88</v>
      </c>
      <c r="Q785" s="3">
        <v>895.99</v>
      </c>
      <c r="R785" s="3">
        <f t="shared" si="101"/>
        <v>-215.49999999999989</v>
      </c>
      <c r="S785" s="5">
        <f t="shared" si="102"/>
        <v>-0.23414496343861693</v>
      </c>
      <c r="T785" s="3">
        <v>814.09</v>
      </c>
      <c r="U785" s="3">
        <f t="shared" si="103"/>
        <v>106.28000000000009</v>
      </c>
      <c r="V785" t="s">
        <v>41</v>
      </c>
      <c r="W785" t="s">
        <v>46</v>
      </c>
    </row>
    <row r="786" spans="1:23">
      <c r="A786" t="s">
        <v>845</v>
      </c>
      <c r="B786" s="2">
        <v>45337</v>
      </c>
      <c r="C786">
        <f t="shared" si="96"/>
        <v>2024</v>
      </c>
      <c r="D786" t="str">
        <f t="shared" si="97"/>
        <v>Feb</v>
      </c>
      <c r="E786" t="str">
        <f t="shared" si="98"/>
        <v>Q1</v>
      </c>
      <c r="F786" t="s">
        <v>68</v>
      </c>
      <c r="G786" t="s">
        <v>25</v>
      </c>
      <c r="H786" t="s">
        <v>34</v>
      </c>
      <c r="I786" t="s">
        <v>63</v>
      </c>
      <c r="J786" t="s">
        <v>64</v>
      </c>
      <c r="K786">
        <v>2</v>
      </c>
      <c r="L786" s="3">
        <v>547.17999999999995</v>
      </c>
      <c r="M786" s="4">
        <v>0.08</v>
      </c>
      <c r="N786" s="3">
        <v>150.41</v>
      </c>
      <c r="O786" s="3">
        <f t="shared" si="99"/>
        <v>1006.8112</v>
      </c>
      <c r="P786" s="3">
        <f t="shared" si="100"/>
        <v>300.82</v>
      </c>
      <c r="Q786" s="3">
        <v>606.04999999999995</v>
      </c>
      <c r="R786" s="3">
        <f t="shared" si="101"/>
        <v>99.941199999999981</v>
      </c>
      <c r="S786" s="5">
        <f t="shared" si="102"/>
        <v>9.9265085648630028E-2</v>
      </c>
      <c r="T786" s="3">
        <v>1033.0899999999999</v>
      </c>
      <c r="U786" s="3">
        <f t="shared" si="103"/>
        <v>-26.278799999999933</v>
      </c>
      <c r="V786" t="s">
        <v>36</v>
      </c>
      <c r="W786" t="s">
        <v>77</v>
      </c>
    </row>
    <row r="787" spans="1:23">
      <c r="A787" t="s">
        <v>846</v>
      </c>
      <c r="B787" s="2">
        <v>46221</v>
      </c>
      <c r="C787">
        <f t="shared" si="96"/>
        <v>2026</v>
      </c>
      <c r="D787" t="str">
        <f t="shared" si="97"/>
        <v>Jul</v>
      </c>
      <c r="E787" t="str">
        <f t="shared" si="98"/>
        <v>Q3</v>
      </c>
      <c r="F787" t="s">
        <v>38</v>
      </c>
      <c r="G787" t="s">
        <v>25</v>
      </c>
      <c r="H787" t="s">
        <v>26</v>
      </c>
      <c r="I787" t="s">
        <v>53</v>
      </c>
      <c r="J787" t="s">
        <v>130</v>
      </c>
      <c r="K787">
        <v>58</v>
      </c>
      <c r="L787" s="3">
        <v>2544.91</v>
      </c>
      <c r="M787" s="4">
        <v>0.1</v>
      </c>
      <c r="N787" s="3">
        <v>989.15</v>
      </c>
      <c r="O787" s="3">
        <f t="shared" si="99"/>
        <v>132844.302</v>
      </c>
      <c r="P787" s="3">
        <f t="shared" si="100"/>
        <v>57370.7</v>
      </c>
      <c r="Q787" s="3">
        <v>2272.56</v>
      </c>
      <c r="R787" s="3">
        <f t="shared" si="101"/>
        <v>73201.042000000001</v>
      </c>
      <c r="S787" s="5">
        <f t="shared" si="102"/>
        <v>0.55102884277264674</v>
      </c>
      <c r="T787" s="3">
        <v>120384.89</v>
      </c>
      <c r="U787" s="3">
        <f t="shared" si="103"/>
        <v>12459.411999999997</v>
      </c>
      <c r="V787" t="s">
        <v>41</v>
      </c>
      <c r="W787" t="s">
        <v>77</v>
      </c>
    </row>
    <row r="788" spans="1:23">
      <c r="A788" t="s">
        <v>847</v>
      </c>
      <c r="B788" s="2">
        <v>46246</v>
      </c>
      <c r="C788">
        <f t="shared" si="96"/>
        <v>2026</v>
      </c>
      <c r="D788" t="str">
        <f t="shared" si="97"/>
        <v>Aug</v>
      </c>
      <c r="E788" t="str">
        <f t="shared" si="98"/>
        <v>Q3</v>
      </c>
      <c r="F788" t="s">
        <v>38</v>
      </c>
      <c r="G788" t="s">
        <v>66</v>
      </c>
      <c r="H788" t="s">
        <v>44</v>
      </c>
      <c r="I788" t="s">
        <v>53</v>
      </c>
      <c r="J788" t="s">
        <v>54</v>
      </c>
      <c r="K788">
        <v>17</v>
      </c>
      <c r="L788" s="3">
        <v>3408.7</v>
      </c>
      <c r="M788" s="4">
        <v>0.12</v>
      </c>
      <c r="N788" s="3">
        <v>1203.69</v>
      </c>
      <c r="O788" s="3">
        <f t="shared" si="99"/>
        <v>50994.151999999995</v>
      </c>
      <c r="P788" s="3">
        <f t="shared" si="100"/>
        <v>20462.73</v>
      </c>
      <c r="Q788" s="3">
        <v>1752.6</v>
      </c>
      <c r="R788" s="3">
        <f t="shared" si="101"/>
        <v>28778.821999999996</v>
      </c>
      <c r="S788" s="5">
        <f t="shared" si="102"/>
        <v>0.56435534019665623</v>
      </c>
      <c r="T788" s="3">
        <v>45060.68</v>
      </c>
      <c r="U788" s="3">
        <f t="shared" si="103"/>
        <v>5933.4719999999943</v>
      </c>
      <c r="V788" t="s">
        <v>36</v>
      </c>
      <c r="W788" t="s">
        <v>30</v>
      </c>
    </row>
    <row r="789" spans="1:23">
      <c r="A789" t="s">
        <v>848</v>
      </c>
      <c r="B789" s="2">
        <v>45547</v>
      </c>
      <c r="C789">
        <f t="shared" si="96"/>
        <v>2024</v>
      </c>
      <c r="D789" t="str">
        <f t="shared" si="97"/>
        <v>Sep</v>
      </c>
      <c r="E789" t="str">
        <f t="shared" si="98"/>
        <v>Q3</v>
      </c>
      <c r="F789" t="s">
        <v>32</v>
      </c>
      <c r="G789" t="s">
        <v>43</v>
      </c>
      <c r="H789" t="s">
        <v>34</v>
      </c>
      <c r="I789" t="s">
        <v>63</v>
      </c>
      <c r="J789" t="s">
        <v>64</v>
      </c>
      <c r="K789">
        <v>12</v>
      </c>
      <c r="L789" s="3">
        <v>527</v>
      </c>
      <c r="M789" s="4">
        <v>0.05</v>
      </c>
      <c r="N789" s="3">
        <v>143.13999999999999</v>
      </c>
      <c r="O789" s="3">
        <f t="shared" si="99"/>
        <v>6007.7999999999993</v>
      </c>
      <c r="P789" s="3">
        <f t="shared" si="100"/>
        <v>1717.6799999999998</v>
      </c>
      <c r="Q789" s="3">
        <v>1113.96</v>
      </c>
      <c r="R789" s="3">
        <f t="shared" si="101"/>
        <v>3176.1599999999989</v>
      </c>
      <c r="S789" s="5">
        <f t="shared" si="102"/>
        <v>0.52867272545690591</v>
      </c>
      <c r="T789" s="3">
        <v>6399.36</v>
      </c>
      <c r="U789" s="3">
        <f t="shared" si="103"/>
        <v>-391.5600000000004</v>
      </c>
      <c r="V789" t="s">
        <v>29</v>
      </c>
      <c r="W789" t="s">
        <v>30</v>
      </c>
    </row>
    <row r="790" spans="1:23">
      <c r="A790" t="s">
        <v>849</v>
      </c>
      <c r="B790" s="2">
        <v>45874</v>
      </c>
      <c r="C790">
        <f t="shared" si="96"/>
        <v>2025</v>
      </c>
      <c r="D790" t="str">
        <f t="shared" si="97"/>
        <v>Aug</v>
      </c>
      <c r="E790" t="str">
        <f t="shared" si="98"/>
        <v>Q3</v>
      </c>
      <c r="F790" t="s">
        <v>38</v>
      </c>
      <c r="G790" t="s">
        <v>66</v>
      </c>
      <c r="H790" t="s">
        <v>26</v>
      </c>
      <c r="I790" t="s">
        <v>63</v>
      </c>
      <c r="J790" t="s">
        <v>73</v>
      </c>
      <c r="K790">
        <v>8</v>
      </c>
      <c r="L790" s="3">
        <v>104.32</v>
      </c>
      <c r="M790" s="4">
        <v>0.08</v>
      </c>
      <c r="N790" s="3">
        <v>28.23</v>
      </c>
      <c r="O790" s="3">
        <f t="shared" si="99"/>
        <v>767.79520000000002</v>
      </c>
      <c r="P790" s="3">
        <f t="shared" si="100"/>
        <v>225.84</v>
      </c>
      <c r="Q790" s="3">
        <v>1753.14</v>
      </c>
      <c r="R790" s="3">
        <f t="shared" si="101"/>
        <v>-1211.1848</v>
      </c>
      <c r="S790" s="5">
        <f t="shared" si="102"/>
        <v>-1.5774842041210988</v>
      </c>
      <c r="T790" s="3">
        <v>831.24</v>
      </c>
      <c r="U790" s="3">
        <f t="shared" si="103"/>
        <v>-63.444799999999987</v>
      </c>
      <c r="V790" t="s">
        <v>61</v>
      </c>
      <c r="W790" t="s">
        <v>46</v>
      </c>
    </row>
    <row r="791" spans="1:23">
      <c r="A791" t="s">
        <v>850</v>
      </c>
      <c r="B791" s="2">
        <v>45885</v>
      </c>
      <c r="C791">
        <f t="shared" si="96"/>
        <v>2025</v>
      </c>
      <c r="D791" t="str">
        <f t="shared" si="97"/>
        <v>Aug</v>
      </c>
      <c r="E791" t="str">
        <f t="shared" si="98"/>
        <v>Q3</v>
      </c>
      <c r="F791" t="s">
        <v>24</v>
      </c>
      <c r="G791" t="s">
        <v>66</v>
      </c>
      <c r="H791" t="s">
        <v>60</v>
      </c>
      <c r="I791" t="s">
        <v>53</v>
      </c>
      <c r="J791" t="s">
        <v>54</v>
      </c>
      <c r="K791">
        <v>45</v>
      </c>
      <c r="L791" s="3">
        <v>2213.0100000000002</v>
      </c>
      <c r="M791" s="4">
        <v>0.12</v>
      </c>
      <c r="N791" s="3">
        <v>706.37</v>
      </c>
      <c r="O791" s="3">
        <f t="shared" si="99"/>
        <v>87635.196000000011</v>
      </c>
      <c r="P791" s="3">
        <f t="shared" si="100"/>
        <v>31786.65</v>
      </c>
      <c r="Q791" s="3">
        <v>4983.88</v>
      </c>
      <c r="R791" s="3">
        <f t="shared" si="101"/>
        <v>50864.666000000012</v>
      </c>
      <c r="S791" s="5">
        <f t="shared" si="102"/>
        <v>0.580413673063503</v>
      </c>
      <c r="T791" s="3">
        <v>79794.77</v>
      </c>
      <c r="U791" s="3">
        <f t="shared" si="103"/>
        <v>7840.4260000000068</v>
      </c>
      <c r="V791" t="s">
        <v>61</v>
      </c>
      <c r="W791" t="s">
        <v>30</v>
      </c>
    </row>
    <row r="792" spans="1:23">
      <c r="A792" t="s">
        <v>851</v>
      </c>
      <c r="B792" s="2">
        <v>45924</v>
      </c>
      <c r="C792">
        <f t="shared" si="96"/>
        <v>2025</v>
      </c>
      <c r="D792" t="str">
        <f t="shared" si="97"/>
        <v>Sep</v>
      </c>
      <c r="E792" t="str">
        <f t="shared" si="98"/>
        <v>Q3</v>
      </c>
      <c r="F792" t="s">
        <v>24</v>
      </c>
      <c r="G792" t="s">
        <v>25</v>
      </c>
      <c r="H792" t="s">
        <v>34</v>
      </c>
      <c r="I792" t="s">
        <v>39</v>
      </c>
      <c r="J792" t="s">
        <v>45</v>
      </c>
      <c r="K792">
        <v>15</v>
      </c>
      <c r="L792" s="3">
        <v>1279.1099999999999</v>
      </c>
      <c r="M792" s="4">
        <v>0.1</v>
      </c>
      <c r="N792" s="3">
        <v>569.95000000000005</v>
      </c>
      <c r="O792" s="3">
        <f t="shared" si="99"/>
        <v>17267.984999999997</v>
      </c>
      <c r="P792" s="3">
        <f t="shared" si="100"/>
        <v>8549.25</v>
      </c>
      <c r="Q792" s="3">
        <v>1749.09</v>
      </c>
      <c r="R792" s="3">
        <f t="shared" si="101"/>
        <v>6969.6449999999968</v>
      </c>
      <c r="S792" s="5">
        <f t="shared" si="102"/>
        <v>0.40361657715130039</v>
      </c>
      <c r="T792" s="3">
        <v>15447.85</v>
      </c>
      <c r="U792" s="3">
        <f t="shared" si="103"/>
        <v>1820.1349999999966</v>
      </c>
      <c r="V792" t="s">
        <v>36</v>
      </c>
      <c r="W792" t="s">
        <v>77</v>
      </c>
    </row>
    <row r="793" spans="1:23">
      <c r="A793" t="s">
        <v>852</v>
      </c>
      <c r="B793" s="2">
        <v>45308</v>
      </c>
      <c r="C793">
        <f t="shared" si="96"/>
        <v>2024</v>
      </c>
      <c r="D793" t="str">
        <f t="shared" si="97"/>
        <v>Jan</v>
      </c>
      <c r="E793" t="str">
        <f t="shared" si="98"/>
        <v>Q1</v>
      </c>
      <c r="F793" t="s">
        <v>38</v>
      </c>
      <c r="G793" t="s">
        <v>25</v>
      </c>
      <c r="H793" t="s">
        <v>44</v>
      </c>
      <c r="I793" t="s">
        <v>53</v>
      </c>
      <c r="J793" t="s">
        <v>54</v>
      </c>
      <c r="K793">
        <v>17</v>
      </c>
      <c r="L793" s="3">
        <v>1378.2</v>
      </c>
      <c r="M793" s="4">
        <v>0</v>
      </c>
      <c r="N793" s="3">
        <v>418.66</v>
      </c>
      <c r="O793" s="3">
        <f t="shared" si="99"/>
        <v>23429.4</v>
      </c>
      <c r="P793" s="3">
        <f t="shared" si="100"/>
        <v>7117.22</v>
      </c>
      <c r="Q793" s="3">
        <v>1900.69</v>
      </c>
      <c r="R793" s="3">
        <f t="shared" si="101"/>
        <v>14411.49</v>
      </c>
      <c r="S793" s="5">
        <f t="shared" si="102"/>
        <v>0.61510281953443102</v>
      </c>
      <c r="T793" s="3">
        <v>23825.07</v>
      </c>
      <c r="U793" s="3">
        <f t="shared" si="103"/>
        <v>-395.66999999999825</v>
      </c>
      <c r="V793" t="s">
        <v>41</v>
      </c>
      <c r="W793" t="s">
        <v>30</v>
      </c>
    </row>
    <row r="794" spans="1:23">
      <c r="A794" t="s">
        <v>853</v>
      </c>
      <c r="B794" s="2">
        <v>45728</v>
      </c>
      <c r="C794">
        <f t="shared" si="96"/>
        <v>2025</v>
      </c>
      <c r="D794" t="str">
        <f t="shared" si="97"/>
        <v>Mar</v>
      </c>
      <c r="E794" t="str">
        <f t="shared" si="98"/>
        <v>Q1</v>
      </c>
      <c r="F794" t="s">
        <v>38</v>
      </c>
      <c r="G794" t="s">
        <v>25</v>
      </c>
      <c r="H794" t="s">
        <v>34</v>
      </c>
      <c r="I794" t="s">
        <v>53</v>
      </c>
      <c r="J794" t="s">
        <v>130</v>
      </c>
      <c r="K794">
        <v>12</v>
      </c>
      <c r="L794" s="3">
        <v>2752.69</v>
      </c>
      <c r="M794" s="4">
        <v>0.08</v>
      </c>
      <c r="N794" s="3">
        <v>1073.46</v>
      </c>
      <c r="O794" s="3">
        <f t="shared" si="99"/>
        <v>30389.6976</v>
      </c>
      <c r="P794" s="3">
        <f t="shared" si="100"/>
        <v>12881.52</v>
      </c>
      <c r="Q794" s="3">
        <v>2177.5</v>
      </c>
      <c r="R794" s="3">
        <f t="shared" si="101"/>
        <v>15330.677599999999</v>
      </c>
      <c r="S794" s="5">
        <f t="shared" si="102"/>
        <v>0.50446956734442794</v>
      </c>
      <c r="T794" s="3">
        <v>27912.18</v>
      </c>
      <c r="U794" s="3">
        <f t="shared" si="103"/>
        <v>2477.5175999999992</v>
      </c>
      <c r="V794" t="s">
        <v>29</v>
      </c>
      <c r="W794" t="s">
        <v>46</v>
      </c>
    </row>
    <row r="795" spans="1:23">
      <c r="A795" t="s">
        <v>854</v>
      </c>
      <c r="B795" s="2">
        <v>45445</v>
      </c>
      <c r="C795">
        <f t="shared" si="96"/>
        <v>2024</v>
      </c>
      <c r="D795" t="str">
        <f t="shared" si="97"/>
        <v>Jun</v>
      </c>
      <c r="E795" t="str">
        <f t="shared" si="98"/>
        <v>Q2</v>
      </c>
      <c r="F795" t="s">
        <v>32</v>
      </c>
      <c r="G795" t="s">
        <v>49</v>
      </c>
      <c r="H795" t="s">
        <v>34</v>
      </c>
      <c r="I795" t="s">
        <v>27</v>
      </c>
      <c r="J795" t="s">
        <v>35</v>
      </c>
      <c r="K795">
        <v>17</v>
      </c>
      <c r="L795" s="3">
        <v>782.02</v>
      </c>
      <c r="M795" s="4">
        <v>0.12</v>
      </c>
      <c r="N795" s="3">
        <v>545.36</v>
      </c>
      <c r="O795" s="3">
        <f t="shared" si="99"/>
        <v>11699.019200000001</v>
      </c>
      <c r="P795" s="3">
        <f t="shared" si="100"/>
        <v>9271.1200000000008</v>
      </c>
      <c r="Q795" s="3">
        <v>1065.8599999999999</v>
      </c>
      <c r="R795" s="3">
        <f t="shared" si="101"/>
        <v>1362.0391999999999</v>
      </c>
      <c r="S795" s="5">
        <f t="shared" si="102"/>
        <v>0.11642336649896257</v>
      </c>
      <c r="T795" s="3">
        <v>11358.83</v>
      </c>
      <c r="U795" s="3">
        <f t="shared" si="103"/>
        <v>340.18920000000071</v>
      </c>
      <c r="V795" t="s">
        <v>29</v>
      </c>
      <c r="W795" t="s">
        <v>80</v>
      </c>
    </row>
    <row r="796" spans="1:23">
      <c r="A796" t="s">
        <v>855</v>
      </c>
      <c r="B796" s="2">
        <v>45445</v>
      </c>
      <c r="C796">
        <f t="shared" si="96"/>
        <v>2024</v>
      </c>
      <c r="D796" t="str">
        <f t="shared" si="97"/>
        <v>Jun</v>
      </c>
      <c r="E796" t="str">
        <f t="shared" si="98"/>
        <v>Q2</v>
      </c>
      <c r="F796" t="s">
        <v>51</v>
      </c>
      <c r="G796" t="s">
        <v>52</v>
      </c>
      <c r="H796" t="s">
        <v>34</v>
      </c>
      <c r="I796" t="s">
        <v>39</v>
      </c>
      <c r="J796" t="s">
        <v>45</v>
      </c>
      <c r="K796">
        <v>18</v>
      </c>
      <c r="L796" s="3">
        <v>1195.78</v>
      </c>
      <c r="M796" s="4">
        <v>0.12</v>
      </c>
      <c r="N796" s="3">
        <v>552.63</v>
      </c>
      <c r="O796" s="3">
        <f t="shared" si="99"/>
        <v>18941.155200000001</v>
      </c>
      <c r="P796" s="3">
        <f t="shared" si="100"/>
        <v>9947.34</v>
      </c>
      <c r="Q796" s="3">
        <v>1024.81</v>
      </c>
      <c r="R796" s="3">
        <f t="shared" si="101"/>
        <v>7969.0052000000014</v>
      </c>
      <c r="S796" s="5">
        <f t="shared" si="102"/>
        <v>0.42072434948423848</v>
      </c>
      <c r="T796" s="3">
        <v>20661.68</v>
      </c>
      <c r="U796" s="3">
        <f t="shared" si="103"/>
        <v>-1720.5247999999992</v>
      </c>
      <c r="V796" t="s">
        <v>29</v>
      </c>
      <c r="W796" t="s">
        <v>46</v>
      </c>
    </row>
    <row r="797" spans="1:23">
      <c r="A797" t="s">
        <v>856</v>
      </c>
      <c r="B797" s="2">
        <v>45967</v>
      </c>
      <c r="C797">
        <f t="shared" si="96"/>
        <v>2025</v>
      </c>
      <c r="D797" t="str">
        <f t="shared" si="97"/>
        <v>Nov</v>
      </c>
      <c r="E797" t="str">
        <f t="shared" si="98"/>
        <v>Q4</v>
      </c>
      <c r="F797" t="s">
        <v>32</v>
      </c>
      <c r="G797" t="s">
        <v>33</v>
      </c>
      <c r="H797" t="s">
        <v>44</v>
      </c>
      <c r="I797" t="s">
        <v>53</v>
      </c>
      <c r="J797" t="s">
        <v>54</v>
      </c>
      <c r="K797">
        <v>12</v>
      </c>
      <c r="L797" s="3">
        <v>3122.82</v>
      </c>
      <c r="M797" s="4">
        <v>0.15</v>
      </c>
      <c r="N797" s="3">
        <v>1003.23</v>
      </c>
      <c r="O797" s="3">
        <f t="shared" si="99"/>
        <v>31852.764000000003</v>
      </c>
      <c r="P797" s="3">
        <f t="shared" si="100"/>
        <v>12038.76</v>
      </c>
      <c r="Q797" s="3">
        <v>3121.56</v>
      </c>
      <c r="R797" s="3">
        <f t="shared" si="101"/>
        <v>16692.444</v>
      </c>
      <c r="S797" s="5">
        <f t="shared" si="102"/>
        <v>0.52405009499332611</v>
      </c>
      <c r="T797" s="3">
        <v>35502.9</v>
      </c>
      <c r="U797" s="3">
        <f t="shared" si="103"/>
        <v>-3650.1359999999986</v>
      </c>
      <c r="V797" t="s">
        <v>61</v>
      </c>
      <c r="W797" t="s">
        <v>46</v>
      </c>
    </row>
    <row r="798" spans="1:23">
      <c r="A798" t="s">
        <v>857</v>
      </c>
      <c r="B798" s="2">
        <v>46058</v>
      </c>
      <c r="C798">
        <f t="shared" si="96"/>
        <v>2026</v>
      </c>
      <c r="D798" t="str">
        <f t="shared" si="97"/>
        <v>Feb</v>
      </c>
      <c r="E798" t="str">
        <f t="shared" si="98"/>
        <v>Q1</v>
      </c>
      <c r="F798" t="s">
        <v>24</v>
      </c>
      <c r="G798" t="s">
        <v>25</v>
      </c>
      <c r="H798" t="s">
        <v>44</v>
      </c>
      <c r="I798" t="s">
        <v>63</v>
      </c>
      <c r="J798" t="s">
        <v>73</v>
      </c>
      <c r="K798">
        <v>20</v>
      </c>
      <c r="L798" s="3">
        <v>119.92</v>
      </c>
      <c r="M798" s="4">
        <v>0.08</v>
      </c>
      <c r="N798" s="3">
        <v>33.049999999999997</v>
      </c>
      <c r="O798" s="3">
        <f t="shared" si="99"/>
        <v>2206.5280000000002</v>
      </c>
      <c r="P798" s="3">
        <f t="shared" si="100"/>
        <v>661</v>
      </c>
      <c r="Q798" s="3">
        <v>1411.32</v>
      </c>
      <c r="R798" s="3">
        <f t="shared" si="101"/>
        <v>134.20800000000031</v>
      </c>
      <c r="S798" s="5">
        <f t="shared" si="102"/>
        <v>6.0823157467297176E-2</v>
      </c>
      <c r="T798" s="3">
        <v>2262.25</v>
      </c>
      <c r="U798" s="3">
        <f t="shared" si="103"/>
        <v>-55.721999999999753</v>
      </c>
      <c r="V798" t="s">
        <v>41</v>
      </c>
      <c r="W798" t="s">
        <v>80</v>
      </c>
    </row>
    <row r="799" spans="1:23">
      <c r="A799" t="s">
        <v>858</v>
      </c>
      <c r="B799" s="2">
        <v>45527</v>
      </c>
      <c r="C799">
        <f t="shared" si="96"/>
        <v>2024</v>
      </c>
      <c r="D799" t="str">
        <f t="shared" si="97"/>
        <v>Aug</v>
      </c>
      <c r="E799" t="str">
        <f t="shared" si="98"/>
        <v>Q3</v>
      </c>
      <c r="F799" t="s">
        <v>32</v>
      </c>
      <c r="G799" t="s">
        <v>49</v>
      </c>
      <c r="H799" t="s">
        <v>60</v>
      </c>
      <c r="I799" t="s">
        <v>27</v>
      </c>
      <c r="J799" t="s">
        <v>35</v>
      </c>
      <c r="K799">
        <v>29</v>
      </c>
      <c r="L799" s="3">
        <v>888.17</v>
      </c>
      <c r="M799" s="4">
        <v>0.1</v>
      </c>
      <c r="N799" s="3">
        <v>625.4</v>
      </c>
      <c r="O799" s="3">
        <f t="shared" si="99"/>
        <v>23181.237000000001</v>
      </c>
      <c r="P799" s="3">
        <f t="shared" si="100"/>
        <v>18136.599999999999</v>
      </c>
      <c r="Q799" s="3">
        <v>1318.84</v>
      </c>
      <c r="R799" s="3">
        <f t="shared" si="101"/>
        <v>3725.7970000000023</v>
      </c>
      <c r="S799" s="5">
        <f t="shared" si="102"/>
        <v>0.16072468436434181</v>
      </c>
      <c r="T799" s="3">
        <v>21055.78</v>
      </c>
      <c r="U799" s="3">
        <f t="shared" si="103"/>
        <v>2125.4570000000022</v>
      </c>
      <c r="V799" t="s">
        <v>41</v>
      </c>
      <c r="W799" t="s">
        <v>46</v>
      </c>
    </row>
    <row r="800" spans="1:23">
      <c r="A800" t="s">
        <v>859</v>
      </c>
      <c r="B800" s="2">
        <v>45443</v>
      </c>
      <c r="C800">
        <f t="shared" si="96"/>
        <v>2024</v>
      </c>
      <c r="D800" t="str">
        <f t="shared" si="97"/>
        <v>May</v>
      </c>
      <c r="E800" t="str">
        <f t="shared" si="98"/>
        <v>Q2</v>
      </c>
      <c r="F800" t="s">
        <v>32</v>
      </c>
      <c r="G800" t="s">
        <v>43</v>
      </c>
      <c r="H800" t="s">
        <v>44</v>
      </c>
      <c r="I800" t="s">
        <v>27</v>
      </c>
      <c r="J800" t="s">
        <v>28</v>
      </c>
      <c r="K800">
        <v>3</v>
      </c>
      <c r="L800" s="3">
        <v>295.27999999999997</v>
      </c>
      <c r="M800" s="4">
        <v>0.03</v>
      </c>
      <c r="N800" s="3">
        <v>169.59</v>
      </c>
      <c r="O800" s="3">
        <f t="shared" si="99"/>
        <v>859.26479999999992</v>
      </c>
      <c r="P800" s="3">
        <f t="shared" si="100"/>
        <v>508.77</v>
      </c>
      <c r="Q800" s="3">
        <v>1208.4100000000001</v>
      </c>
      <c r="R800" s="3">
        <f t="shared" si="101"/>
        <v>-857.91520000000014</v>
      </c>
      <c r="S800" s="5">
        <f t="shared" si="102"/>
        <v>-0.99842935495553897</v>
      </c>
      <c r="T800" s="3">
        <v>902.86</v>
      </c>
      <c r="U800" s="3">
        <f t="shared" si="103"/>
        <v>-43.595200000000091</v>
      </c>
      <c r="V800" t="s">
        <v>41</v>
      </c>
      <c r="W800" t="s">
        <v>80</v>
      </c>
    </row>
    <row r="801" spans="1:23">
      <c r="A801" t="s">
        <v>860</v>
      </c>
      <c r="B801" s="2">
        <v>45421</v>
      </c>
      <c r="C801">
        <f t="shared" si="96"/>
        <v>2024</v>
      </c>
      <c r="D801" t="str">
        <f t="shared" si="97"/>
        <v>May</v>
      </c>
      <c r="E801" t="str">
        <f t="shared" si="98"/>
        <v>Q2</v>
      </c>
      <c r="F801" t="s">
        <v>24</v>
      </c>
      <c r="G801" t="s">
        <v>66</v>
      </c>
      <c r="H801" t="s">
        <v>34</v>
      </c>
      <c r="I801" t="s">
        <v>27</v>
      </c>
      <c r="J801" t="s">
        <v>28</v>
      </c>
      <c r="K801">
        <v>17</v>
      </c>
      <c r="L801" s="3">
        <v>146.47999999999999</v>
      </c>
      <c r="M801" s="4">
        <v>0.15</v>
      </c>
      <c r="N801" s="3">
        <v>89.08</v>
      </c>
      <c r="O801" s="3">
        <f t="shared" si="99"/>
        <v>2116.636</v>
      </c>
      <c r="P801" s="3">
        <f t="shared" si="100"/>
        <v>1514.36</v>
      </c>
      <c r="Q801" s="3">
        <v>690.36</v>
      </c>
      <c r="R801" s="3">
        <f t="shared" si="101"/>
        <v>-88.083999999999946</v>
      </c>
      <c r="S801" s="5">
        <f t="shared" si="102"/>
        <v>-4.1615091116280714E-2</v>
      </c>
      <c r="T801" s="3">
        <v>2067.0100000000002</v>
      </c>
      <c r="U801" s="3">
        <f t="shared" si="103"/>
        <v>49.625999999999749</v>
      </c>
      <c r="V801" t="s">
        <v>61</v>
      </c>
      <c r="W801" t="s">
        <v>80</v>
      </c>
    </row>
    <row r="802" spans="1:23">
      <c r="A802" t="s">
        <v>861</v>
      </c>
      <c r="B802" s="2">
        <v>45413</v>
      </c>
      <c r="C802">
        <f t="shared" si="96"/>
        <v>2024</v>
      </c>
      <c r="D802" t="str">
        <f t="shared" si="97"/>
        <v>May</v>
      </c>
      <c r="E802" t="str">
        <f t="shared" si="98"/>
        <v>Q2</v>
      </c>
      <c r="F802" t="s">
        <v>38</v>
      </c>
      <c r="G802" t="s">
        <v>66</v>
      </c>
      <c r="H802" t="s">
        <v>44</v>
      </c>
      <c r="I802" t="s">
        <v>39</v>
      </c>
      <c r="J802" t="s">
        <v>57</v>
      </c>
      <c r="K802">
        <v>26</v>
      </c>
      <c r="L802" s="3">
        <v>327.14</v>
      </c>
      <c r="M802" s="4">
        <v>0.15</v>
      </c>
      <c r="N802" s="3">
        <v>165.51</v>
      </c>
      <c r="O802" s="3">
        <f t="shared" si="99"/>
        <v>7229.793999999999</v>
      </c>
      <c r="P802" s="3">
        <f t="shared" si="100"/>
        <v>4303.26</v>
      </c>
      <c r="Q802" s="3">
        <v>2513.0300000000002</v>
      </c>
      <c r="R802" s="3">
        <f t="shared" si="101"/>
        <v>413.50399999999854</v>
      </c>
      <c r="S802" s="5">
        <f t="shared" si="102"/>
        <v>5.7194437351880095E-2</v>
      </c>
      <c r="T802" s="3">
        <v>7456.81</v>
      </c>
      <c r="U802" s="3">
        <f t="shared" si="103"/>
        <v>-227.01600000000144</v>
      </c>
      <c r="V802" t="s">
        <v>41</v>
      </c>
      <c r="W802" t="s">
        <v>46</v>
      </c>
    </row>
    <row r="803" spans="1:23">
      <c r="A803" t="s">
        <v>862</v>
      </c>
      <c r="B803" s="2">
        <v>45780</v>
      </c>
      <c r="C803">
        <f t="shared" si="96"/>
        <v>2025</v>
      </c>
      <c r="D803" t="str">
        <f t="shared" si="97"/>
        <v>May</v>
      </c>
      <c r="E803" t="str">
        <f t="shared" si="98"/>
        <v>Q2</v>
      </c>
      <c r="F803" t="s">
        <v>68</v>
      </c>
      <c r="G803" t="s">
        <v>25</v>
      </c>
      <c r="H803" t="s">
        <v>26</v>
      </c>
      <c r="I803" t="s">
        <v>39</v>
      </c>
      <c r="J803" t="s">
        <v>45</v>
      </c>
      <c r="K803">
        <v>45</v>
      </c>
      <c r="L803" s="3">
        <v>1426.92</v>
      </c>
      <c r="M803" s="4">
        <v>0.1</v>
      </c>
      <c r="N803" s="3">
        <v>686.83</v>
      </c>
      <c r="O803" s="3">
        <f t="shared" si="99"/>
        <v>57790.26</v>
      </c>
      <c r="P803" s="3">
        <f t="shared" si="100"/>
        <v>30907.350000000002</v>
      </c>
      <c r="Q803" s="3">
        <v>2571.36</v>
      </c>
      <c r="R803" s="3">
        <f t="shared" si="101"/>
        <v>24311.55</v>
      </c>
      <c r="S803" s="5">
        <f t="shared" si="102"/>
        <v>0.42068594257925124</v>
      </c>
      <c r="T803" s="3">
        <v>55299.78</v>
      </c>
      <c r="U803" s="3">
        <f t="shared" si="103"/>
        <v>2490.4800000000032</v>
      </c>
      <c r="V803" t="s">
        <v>61</v>
      </c>
      <c r="W803" t="s">
        <v>46</v>
      </c>
    </row>
    <row r="804" spans="1:23">
      <c r="A804" t="s">
        <v>863</v>
      </c>
      <c r="B804" s="2">
        <v>45894</v>
      </c>
      <c r="C804">
        <f t="shared" si="96"/>
        <v>2025</v>
      </c>
      <c r="D804" t="str">
        <f t="shared" si="97"/>
        <v>Aug</v>
      </c>
      <c r="E804" t="str">
        <f t="shared" si="98"/>
        <v>Q3</v>
      </c>
      <c r="F804" t="s">
        <v>38</v>
      </c>
      <c r="G804" t="s">
        <v>25</v>
      </c>
      <c r="H804" t="s">
        <v>34</v>
      </c>
      <c r="I804" t="s">
        <v>63</v>
      </c>
      <c r="J804" t="s">
        <v>73</v>
      </c>
      <c r="K804">
        <v>17</v>
      </c>
      <c r="L804" s="3">
        <v>112.07</v>
      </c>
      <c r="M804" s="4">
        <v>0.15</v>
      </c>
      <c r="N804" s="3">
        <v>28.99</v>
      </c>
      <c r="O804" s="3">
        <f t="shared" si="99"/>
        <v>1619.4114999999997</v>
      </c>
      <c r="P804" s="3">
        <f t="shared" si="100"/>
        <v>492.83</v>
      </c>
      <c r="Q804" s="3">
        <v>1268.69</v>
      </c>
      <c r="R804" s="3">
        <f t="shared" si="101"/>
        <v>-142.10850000000028</v>
      </c>
      <c r="S804" s="5">
        <f t="shared" si="102"/>
        <v>-8.7753174532847464E-2</v>
      </c>
      <c r="T804" s="3">
        <v>1590.92</v>
      </c>
      <c r="U804" s="3">
        <f t="shared" si="103"/>
        <v>28.491499999999633</v>
      </c>
      <c r="V804" t="s">
        <v>36</v>
      </c>
      <c r="W804" t="s">
        <v>46</v>
      </c>
    </row>
    <row r="805" spans="1:23">
      <c r="A805" t="s">
        <v>864</v>
      </c>
      <c r="B805" s="2">
        <v>46067</v>
      </c>
      <c r="C805">
        <f t="shared" si="96"/>
        <v>2026</v>
      </c>
      <c r="D805" t="str">
        <f t="shared" si="97"/>
        <v>Feb</v>
      </c>
      <c r="E805" t="str">
        <f t="shared" si="98"/>
        <v>Q1</v>
      </c>
      <c r="F805" t="s">
        <v>68</v>
      </c>
      <c r="G805" t="s">
        <v>25</v>
      </c>
      <c r="H805" t="s">
        <v>34</v>
      </c>
      <c r="I805" t="s">
        <v>27</v>
      </c>
      <c r="J805" t="s">
        <v>35</v>
      </c>
      <c r="K805">
        <v>11</v>
      </c>
      <c r="L805" s="3">
        <v>787.44</v>
      </c>
      <c r="M805" s="4">
        <v>0</v>
      </c>
      <c r="N805" s="3">
        <v>547.71</v>
      </c>
      <c r="O805" s="3">
        <f t="shared" si="99"/>
        <v>8661.84</v>
      </c>
      <c r="P805" s="3">
        <f t="shared" si="100"/>
        <v>6024.81</v>
      </c>
      <c r="Q805" s="3">
        <v>539.15</v>
      </c>
      <c r="R805" s="3">
        <f t="shared" si="101"/>
        <v>2097.8799999999997</v>
      </c>
      <c r="S805" s="5">
        <f t="shared" si="102"/>
        <v>0.24219796255760898</v>
      </c>
      <c r="T805" s="3">
        <v>8191.71</v>
      </c>
      <c r="U805" s="3">
        <f t="shared" si="103"/>
        <v>470.13000000000011</v>
      </c>
      <c r="V805" t="s">
        <v>41</v>
      </c>
      <c r="W805" t="s">
        <v>30</v>
      </c>
    </row>
    <row r="806" spans="1:23">
      <c r="A806" t="s">
        <v>865</v>
      </c>
      <c r="B806" s="2">
        <v>45465</v>
      </c>
      <c r="C806">
        <f t="shared" si="96"/>
        <v>2024</v>
      </c>
      <c r="D806" t="str">
        <f t="shared" si="97"/>
        <v>Jun</v>
      </c>
      <c r="E806" t="str">
        <f t="shared" si="98"/>
        <v>Q2</v>
      </c>
      <c r="F806" t="s">
        <v>38</v>
      </c>
      <c r="G806" t="s">
        <v>66</v>
      </c>
      <c r="H806" t="s">
        <v>60</v>
      </c>
      <c r="I806" t="s">
        <v>39</v>
      </c>
      <c r="J806" t="s">
        <v>45</v>
      </c>
      <c r="K806">
        <v>30</v>
      </c>
      <c r="L806" s="3">
        <v>1266.5</v>
      </c>
      <c r="M806" s="4">
        <v>0</v>
      </c>
      <c r="N806" s="3">
        <v>586.24</v>
      </c>
      <c r="O806" s="3">
        <f t="shared" si="99"/>
        <v>37995</v>
      </c>
      <c r="P806" s="3">
        <f t="shared" si="100"/>
        <v>17587.2</v>
      </c>
      <c r="Q806" s="3">
        <v>2891.43</v>
      </c>
      <c r="R806" s="3">
        <f t="shared" si="101"/>
        <v>17516.37</v>
      </c>
      <c r="S806" s="5">
        <f t="shared" si="102"/>
        <v>0.46101776549545992</v>
      </c>
      <c r="T806" s="3">
        <v>34975.33</v>
      </c>
      <c r="U806" s="3">
        <f t="shared" si="103"/>
        <v>3019.6699999999983</v>
      </c>
      <c r="V806" t="s">
        <v>29</v>
      </c>
      <c r="W806" t="s">
        <v>77</v>
      </c>
    </row>
    <row r="807" spans="1:23">
      <c r="A807" t="s">
        <v>866</v>
      </c>
      <c r="B807" s="2">
        <v>45844</v>
      </c>
      <c r="C807">
        <f t="shared" si="96"/>
        <v>2025</v>
      </c>
      <c r="D807" t="str">
        <f t="shared" si="97"/>
        <v>Jul</v>
      </c>
      <c r="E807" t="str">
        <f t="shared" si="98"/>
        <v>Q3</v>
      </c>
      <c r="F807" t="s">
        <v>32</v>
      </c>
      <c r="G807" t="s">
        <v>49</v>
      </c>
      <c r="H807" t="s">
        <v>34</v>
      </c>
      <c r="I807" t="s">
        <v>39</v>
      </c>
      <c r="J807" t="s">
        <v>40</v>
      </c>
      <c r="K807">
        <v>14</v>
      </c>
      <c r="L807" s="3">
        <v>642.20000000000005</v>
      </c>
      <c r="M807" s="4">
        <v>0.12</v>
      </c>
      <c r="N807" s="3">
        <v>277.16000000000003</v>
      </c>
      <c r="O807" s="3">
        <f t="shared" si="99"/>
        <v>7911.9040000000014</v>
      </c>
      <c r="P807" s="3">
        <f t="shared" si="100"/>
        <v>3880.2400000000002</v>
      </c>
      <c r="Q807" s="3">
        <v>1887.21</v>
      </c>
      <c r="R807" s="3">
        <f t="shared" si="101"/>
        <v>2144.4540000000011</v>
      </c>
      <c r="S807" s="5">
        <f t="shared" si="102"/>
        <v>0.27104145854145861</v>
      </c>
      <c r="T807" s="3">
        <v>7522.53</v>
      </c>
      <c r="U807" s="3">
        <f t="shared" si="103"/>
        <v>389.37400000000162</v>
      </c>
      <c r="V807" t="s">
        <v>29</v>
      </c>
      <c r="W807" t="s">
        <v>80</v>
      </c>
    </row>
    <row r="808" spans="1:23">
      <c r="A808" t="s">
        <v>867</v>
      </c>
      <c r="B808" s="2">
        <v>46233</v>
      </c>
      <c r="C808">
        <f t="shared" si="96"/>
        <v>2026</v>
      </c>
      <c r="D808" t="str">
        <f t="shared" si="97"/>
        <v>Jul</v>
      </c>
      <c r="E808" t="str">
        <f t="shared" si="98"/>
        <v>Q3</v>
      </c>
      <c r="F808" t="s">
        <v>24</v>
      </c>
      <c r="G808" t="s">
        <v>66</v>
      </c>
      <c r="H808" t="s">
        <v>60</v>
      </c>
      <c r="I808" t="s">
        <v>63</v>
      </c>
      <c r="J808" t="s">
        <v>73</v>
      </c>
      <c r="K808">
        <v>29</v>
      </c>
      <c r="L808" s="3">
        <v>121.72</v>
      </c>
      <c r="M808" s="4">
        <v>0.2</v>
      </c>
      <c r="N808" s="3">
        <v>32.840000000000003</v>
      </c>
      <c r="O808" s="3">
        <f t="shared" si="99"/>
        <v>2823.9040000000005</v>
      </c>
      <c r="P808" s="3">
        <f t="shared" si="100"/>
        <v>952.36000000000013</v>
      </c>
      <c r="Q808" s="3">
        <v>1313.38</v>
      </c>
      <c r="R808" s="3">
        <f t="shared" si="101"/>
        <v>558.16400000000021</v>
      </c>
      <c r="S808" s="5">
        <f t="shared" si="102"/>
        <v>0.19765686085645975</v>
      </c>
      <c r="T808" s="3">
        <v>2724.77</v>
      </c>
      <c r="U808" s="3">
        <f t="shared" si="103"/>
        <v>99.134000000000469</v>
      </c>
      <c r="V808" t="s">
        <v>29</v>
      </c>
      <c r="W808" t="s">
        <v>80</v>
      </c>
    </row>
    <row r="809" spans="1:23">
      <c r="A809" t="s">
        <v>868</v>
      </c>
      <c r="B809" s="2">
        <v>45519</v>
      </c>
      <c r="C809">
        <f t="shared" si="96"/>
        <v>2024</v>
      </c>
      <c r="D809" t="str">
        <f t="shared" si="97"/>
        <v>Aug</v>
      </c>
      <c r="E809" t="str">
        <f t="shared" si="98"/>
        <v>Q3</v>
      </c>
      <c r="F809" t="s">
        <v>24</v>
      </c>
      <c r="G809" t="s">
        <v>66</v>
      </c>
      <c r="H809" t="s">
        <v>34</v>
      </c>
      <c r="I809" t="s">
        <v>53</v>
      </c>
      <c r="J809" t="s">
        <v>130</v>
      </c>
      <c r="K809">
        <v>17</v>
      </c>
      <c r="L809" s="3">
        <v>1761.58</v>
      </c>
      <c r="M809" s="4">
        <v>0.1</v>
      </c>
      <c r="N809" s="3">
        <v>601.76</v>
      </c>
      <c r="O809" s="3">
        <f t="shared" si="99"/>
        <v>26952.174000000003</v>
      </c>
      <c r="P809" s="3">
        <f t="shared" si="100"/>
        <v>10229.92</v>
      </c>
      <c r="Q809" s="3">
        <v>2284.46</v>
      </c>
      <c r="R809" s="3">
        <f t="shared" si="101"/>
        <v>14437.794000000002</v>
      </c>
      <c r="S809" s="5">
        <f t="shared" si="102"/>
        <v>0.53568198246271337</v>
      </c>
      <c r="T809" s="3">
        <v>29489.599999999999</v>
      </c>
      <c r="U809" s="3">
        <f t="shared" si="103"/>
        <v>-2537.4259999999958</v>
      </c>
      <c r="V809" t="s">
        <v>29</v>
      </c>
      <c r="W809" t="s">
        <v>46</v>
      </c>
    </row>
    <row r="810" spans="1:23">
      <c r="A810" t="s">
        <v>869</v>
      </c>
      <c r="B810" s="2">
        <v>46246</v>
      </c>
      <c r="C810">
        <f t="shared" si="96"/>
        <v>2026</v>
      </c>
      <c r="D810" t="str">
        <f t="shared" si="97"/>
        <v>Aug</v>
      </c>
      <c r="E810" t="str">
        <f t="shared" si="98"/>
        <v>Q3</v>
      </c>
      <c r="F810" t="s">
        <v>32</v>
      </c>
      <c r="G810" t="s">
        <v>43</v>
      </c>
      <c r="H810" t="s">
        <v>34</v>
      </c>
      <c r="I810" t="s">
        <v>39</v>
      </c>
      <c r="J810" t="s">
        <v>57</v>
      </c>
      <c r="K810">
        <v>8</v>
      </c>
      <c r="L810" s="3">
        <v>676.37</v>
      </c>
      <c r="M810" s="4">
        <v>0.03</v>
      </c>
      <c r="N810" s="3">
        <v>335.83</v>
      </c>
      <c r="O810" s="3">
        <f t="shared" si="99"/>
        <v>5248.6311999999998</v>
      </c>
      <c r="P810" s="3">
        <f t="shared" si="100"/>
        <v>2686.64</v>
      </c>
      <c r="Q810" s="3">
        <v>2023.44</v>
      </c>
      <c r="R810" s="3">
        <f t="shared" si="101"/>
        <v>538.55119999999988</v>
      </c>
      <c r="S810" s="5">
        <f t="shared" si="102"/>
        <v>0.102607933283634</v>
      </c>
      <c r="T810" s="3">
        <v>5466.99</v>
      </c>
      <c r="U810" s="3">
        <f t="shared" si="103"/>
        <v>-218.35879999999997</v>
      </c>
      <c r="V810" t="s">
        <v>36</v>
      </c>
      <c r="W810" t="s">
        <v>46</v>
      </c>
    </row>
    <row r="811" spans="1:23">
      <c r="A811" t="s">
        <v>870</v>
      </c>
      <c r="B811" s="2">
        <v>45788</v>
      </c>
      <c r="C811">
        <f t="shared" si="96"/>
        <v>2025</v>
      </c>
      <c r="D811" t="str">
        <f t="shared" si="97"/>
        <v>May</v>
      </c>
      <c r="E811" t="str">
        <f t="shared" si="98"/>
        <v>Q2</v>
      </c>
      <c r="F811" t="s">
        <v>68</v>
      </c>
      <c r="G811" t="s">
        <v>66</v>
      </c>
      <c r="H811" t="s">
        <v>34</v>
      </c>
      <c r="I811" t="s">
        <v>27</v>
      </c>
      <c r="J811" t="s">
        <v>28</v>
      </c>
      <c r="K811">
        <v>7</v>
      </c>
      <c r="L811" s="3">
        <v>310.17</v>
      </c>
      <c r="M811" s="4">
        <v>0</v>
      </c>
      <c r="N811" s="3">
        <v>174.82</v>
      </c>
      <c r="O811" s="3">
        <f t="shared" si="99"/>
        <v>2171.19</v>
      </c>
      <c r="P811" s="3">
        <f t="shared" si="100"/>
        <v>1223.74</v>
      </c>
      <c r="Q811" s="3">
        <v>820.77</v>
      </c>
      <c r="R811" s="3">
        <f t="shared" si="101"/>
        <v>126.68000000000006</v>
      </c>
      <c r="S811" s="5">
        <f t="shared" si="102"/>
        <v>5.8345884054366526E-2</v>
      </c>
      <c r="T811" s="3">
        <v>2019.32</v>
      </c>
      <c r="U811" s="3">
        <f t="shared" si="103"/>
        <v>151.87000000000012</v>
      </c>
      <c r="V811" t="s">
        <v>61</v>
      </c>
      <c r="W811" t="s">
        <v>30</v>
      </c>
    </row>
    <row r="812" spans="1:23">
      <c r="A812" t="s">
        <v>871</v>
      </c>
      <c r="B812" s="2">
        <v>45996</v>
      </c>
      <c r="C812">
        <f t="shared" si="96"/>
        <v>2025</v>
      </c>
      <c r="D812" t="str">
        <f t="shared" si="97"/>
        <v>Dec</v>
      </c>
      <c r="E812" t="str">
        <f t="shared" si="98"/>
        <v>Q4</v>
      </c>
      <c r="F812" t="s">
        <v>38</v>
      </c>
      <c r="G812" t="s">
        <v>66</v>
      </c>
      <c r="H812" t="s">
        <v>44</v>
      </c>
      <c r="I812" t="s">
        <v>27</v>
      </c>
      <c r="J812" t="s">
        <v>35</v>
      </c>
      <c r="K812">
        <v>24</v>
      </c>
      <c r="L812" s="3">
        <v>764.75</v>
      </c>
      <c r="M812" s="4">
        <v>0.2</v>
      </c>
      <c r="N812" s="3">
        <v>557.20000000000005</v>
      </c>
      <c r="O812" s="3">
        <f t="shared" si="99"/>
        <v>14683.2</v>
      </c>
      <c r="P812" s="3">
        <f t="shared" si="100"/>
        <v>13372.800000000001</v>
      </c>
      <c r="Q812" s="3">
        <v>1269.48</v>
      </c>
      <c r="R812" s="3">
        <f t="shared" si="101"/>
        <v>40.919999999999618</v>
      </c>
      <c r="S812" s="5">
        <f t="shared" si="102"/>
        <v>2.7868584504739851E-3</v>
      </c>
      <c r="T812" s="3">
        <v>16004.83</v>
      </c>
      <c r="U812" s="3">
        <f t="shared" si="103"/>
        <v>-1321.6299999999992</v>
      </c>
      <c r="V812" t="s">
        <v>41</v>
      </c>
      <c r="W812" t="s">
        <v>46</v>
      </c>
    </row>
    <row r="813" spans="1:23">
      <c r="A813" t="s">
        <v>872</v>
      </c>
      <c r="B813" s="2">
        <v>45937</v>
      </c>
      <c r="C813">
        <f t="shared" si="96"/>
        <v>2025</v>
      </c>
      <c r="D813" t="str">
        <f t="shared" si="97"/>
        <v>Oct</v>
      </c>
      <c r="E813" t="str">
        <f t="shared" si="98"/>
        <v>Q4</v>
      </c>
      <c r="F813" t="s">
        <v>51</v>
      </c>
      <c r="G813" t="s">
        <v>52</v>
      </c>
      <c r="H813" t="s">
        <v>34</v>
      </c>
      <c r="I813" t="s">
        <v>63</v>
      </c>
      <c r="J813" t="s">
        <v>73</v>
      </c>
      <c r="K813">
        <v>4</v>
      </c>
      <c r="L813" s="3">
        <v>124.13</v>
      </c>
      <c r="M813" s="4">
        <v>0.2</v>
      </c>
      <c r="N813" s="3">
        <v>33.32</v>
      </c>
      <c r="O813" s="3">
        <f t="shared" si="99"/>
        <v>397.21600000000001</v>
      </c>
      <c r="P813" s="3">
        <f t="shared" si="100"/>
        <v>133.28</v>
      </c>
      <c r="Q813" s="3">
        <v>1203.79</v>
      </c>
      <c r="R813" s="3">
        <f t="shared" si="101"/>
        <v>-939.85399999999993</v>
      </c>
      <c r="S813" s="5">
        <f t="shared" si="102"/>
        <v>-2.3661030774188347</v>
      </c>
      <c r="T813" s="3">
        <v>389.55</v>
      </c>
      <c r="U813" s="3">
        <f t="shared" si="103"/>
        <v>7.6659999999999968</v>
      </c>
      <c r="V813" t="s">
        <v>41</v>
      </c>
      <c r="W813" t="s">
        <v>46</v>
      </c>
    </row>
    <row r="814" spans="1:23">
      <c r="A814" t="s">
        <v>873</v>
      </c>
      <c r="B814" s="2">
        <v>45970</v>
      </c>
      <c r="C814">
        <f t="shared" si="96"/>
        <v>2025</v>
      </c>
      <c r="D814" t="str">
        <f t="shared" si="97"/>
        <v>Nov</v>
      </c>
      <c r="E814" t="str">
        <f t="shared" si="98"/>
        <v>Q4</v>
      </c>
      <c r="F814" t="s">
        <v>51</v>
      </c>
      <c r="G814" t="s">
        <v>88</v>
      </c>
      <c r="H814" t="s">
        <v>34</v>
      </c>
      <c r="I814" t="s">
        <v>53</v>
      </c>
      <c r="J814" t="s">
        <v>54</v>
      </c>
      <c r="K814">
        <v>13</v>
      </c>
      <c r="L814" s="3">
        <v>1999.43</v>
      </c>
      <c r="M814" s="4">
        <v>0.1</v>
      </c>
      <c r="N814" s="3">
        <v>677.35</v>
      </c>
      <c r="O814" s="3">
        <f t="shared" si="99"/>
        <v>23393.331000000002</v>
      </c>
      <c r="P814" s="3">
        <f t="shared" si="100"/>
        <v>8805.5500000000011</v>
      </c>
      <c r="Q814" s="3">
        <v>1953.66</v>
      </c>
      <c r="R814" s="3">
        <f t="shared" si="101"/>
        <v>12634.121000000001</v>
      </c>
      <c r="S814" s="5">
        <f t="shared" si="102"/>
        <v>0.54007362183692442</v>
      </c>
      <c r="T814" s="3">
        <v>25104.16</v>
      </c>
      <c r="U814" s="3">
        <f t="shared" si="103"/>
        <v>-1710.8289999999979</v>
      </c>
      <c r="V814" t="s">
        <v>41</v>
      </c>
      <c r="W814" t="s">
        <v>46</v>
      </c>
    </row>
    <row r="815" spans="1:23">
      <c r="A815" t="s">
        <v>874</v>
      </c>
      <c r="B815" s="2">
        <v>45995</v>
      </c>
      <c r="C815">
        <f t="shared" si="96"/>
        <v>2025</v>
      </c>
      <c r="D815" t="str">
        <f t="shared" si="97"/>
        <v>Dec</v>
      </c>
      <c r="E815" t="str">
        <f t="shared" si="98"/>
        <v>Q4</v>
      </c>
      <c r="F815" t="s">
        <v>68</v>
      </c>
      <c r="G815" t="s">
        <v>25</v>
      </c>
      <c r="H815" t="s">
        <v>34</v>
      </c>
      <c r="I815" t="s">
        <v>27</v>
      </c>
      <c r="J815" t="s">
        <v>35</v>
      </c>
      <c r="K815">
        <v>11</v>
      </c>
      <c r="L815" s="3">
        <v>489.52</v>
      </c>
      <c r="M815" s="4">
        <v>0.05</v>
      </c>
      <c r="N815" s="3">
        <v>333.73</v>
      </c>
      <c r="O815" s="3">
        <f t="shared" si="99"/>
        <v>5115.4839999999995</v>
      </c>
      <c r="P815" s="3">
        <f t="shared" si="100"/>
        <v>3671.03</v>
      </c>
      <c r="Q815" s="3">
        <v>714.1</v>
      </c>
      <c r="R815" s="3">
        <f t="shared" si="101"/>
        <v>730.35399999999925</v>
      </c>
      <c r="S815" s="5">
        <f t="shared" si="102"/>
        <v>0.14277319604557445</v>
      </c>
      <c r="T815" s="3">
        <v>5044.22</v>
      </c>
      <c r="U815" s="3">
        <f t="shared" si="103"/>
        <v>71.263999999999214</v>
      </c>
      <c r="V815" t="s">
        <v>41</v>
      </c>
      <c r="W815" t="s">
        <v>30</v>
      </c>
    </row>
    <row r="816" spans="1:23">
      <c r="A816" t="s">
        <v>875</v>
      </c>
      <c r="B816" s="2">
        <v>45347</v>
      </c>
      <c r="C816">
        <f t="shared" si="96"/>
        <v>2024</v>
      </c>
      <c r="D816" t="str">
        <f t="shared" si="97"/>
        <v>Feb</v>
      </c>
      <c r="E816" t="str">
        <f t="shared" si="98"/>
        <v>Q1</v>
      </c>
      <c r="F816" t="s">
        <v>38</v>
      </c>
      <c r="G816" t="s">
        <v>66</v>
      </c>
      <c r="H816" t="s">
        <v>26</v>
      </c>
      <c r="I816" t="s">
        <v>53</v>
      </c>
      <c r="J816" t="s">
        <v>54</v>
      </c>
      <c r="K816">
        <v>34</v>
      </c>
      <c r="L816" s="3">
        <v>1909.57</v>
      </c>
      <c r="M816" s="4">
        <v>0.05</v>
      </c>
      <c r="N816" s="3">
        <v>638.61</v>
      </c>
      <c r="O816" s="3">
        <f t="shared" si="99"/>
        <v>61679.110999999997</v>
      </c>
      <c r="P816" s="3">
        <f t="shared" si="100"/>
        <v>21712.74</v>
      </c>
      <c r="Q816" s="3">
        <v>3669.01</v>
      </c>
      <c r="R816" s="3">
        <f t="shared" si="101"/>
        <v>36297.360999999997</v>
      </c>
      <c r="S816" s="5">
        <f t="shared" si="102"/>
        <v>0.58848709735780724</v>
      </c>
      <c r="T816" s="3">
        <v>65817.320000000007</v>
      </c>
      <c r="U816" s="3">
        <f t="shared" si="103"/>
        <v>-4138.2090000000098</v>
      </c>
      <c r="V816" t="s">
        <v>29</v>
      </c>
      <c r="W816" t="s">
        <v>77</v>
      </c>
    </row>
    <row r="817" spans="1:23">
      <c r="A817" t="s">
        <v>876</v>
      </c>
      <c r="B817" s="2">
        <v>45920</v>
      </c>
      <c r="C817">
        <f t="shared" si="96"/>
        <v>2025</v>
      </c>
      <c r="D817" t="str">
        <f t="shared" si="97"/>
        <v>Sep</v>
      </c>
      <c r="E817" t="str">
        <f t="shared" si="98"/>
        <v>Q3</v>
      </c>
      <c r="F817" t="s">
        <v>32</v>
      </c>
      <c r="G817" t="s">
        <v>43</v>
      </c>
      <c r="H817" t="s">
        <v>34</v>
      </c>
      <c r="I817" t="s">
        <v>39</v>
      </c>
      <c r="J817" t="s">
        <v>57</v>
      </c>
      <c r="K817">
        <v>13</v>
      </c>
      <c r="L817" s="3">
        <v>312.67</v>
      </c>
      <c r="M817" s="4">
        <v>0</v>
      </c>
      <c r="N817" s="3">
        <v>157.61000000000001</v>
      </c>
      <c r="O817" s="3">
        <f t="shared" si="99"/>
        <v>4064.71</v>
      </c>
      <c r="P817" s="3">
        <f t="shared" si="100"/>
        <v>2048.9300000000003</v>
      </c>
      <c r="Q817" s="3">
        <v>1985.86</v>
      </c>
      <c r="R817" s="3">
        <f t="shared" si="101"/>
        <v>29.919999999999845</v>
      </c>
      <c r="S817" s="5">
        <f t="shared" si="102"/>
        <v>7.3609187371300403E-3</v>
      </c>
      <c r="T817" s="3">
        <v>4325.0200000000004</v>
      </c>
      <c r="U817" s="3">
        <f t="shared" si="103"/>
        <v>-260.3100000000004</v>
      </c>
      <c r="V817" t="s">
        <v>29</v>
      </c>
      <c r="W817" t="s">
        <v>80</v>
      </c>
    </row>
    <row r="818" spans="1:23">
      <c r="A818" t="s">
        <v>877</v>
      </c>
      <c r="B818" s="2">
        <v>45823</v>
      </c>
      <c r="C818">
        <f t="shared" si="96"/>
        <v>2025</v>
      </c>
      <c r="D818" t="str">
        <f t="shared" si="97"/>
        <v>Jun</v>
      </c>
      <c r="E818" t="str">
        <f t="shared" si="98"/>
        <v>Q2</v>
      </c>
      <c r="F818" t="s">
        <v>68</v>
      </c>
      <c r="G818" t="s">
        <v>66</v>
      </c>
      <c r="H818" t="s">
        <v>44</v>
      </c>
      <c r="I818" t="s">
        <v>27</v>
      </c>
      <c r="J818" t="s">
        <v>35</v>
      </c>
      <c r="K818">
        <v>10</v>
      </c>
      <c r="L818" s="3">
        <v>1008.82</v>
      </c>
      <c r="M818" s="4">
        <v>0.05</v>
      </c>
      <c r="N818" s="3">
        <v>674.58</v>
      </c>
      <c r="O818" s="3">
        <f t="shared" si="99"/>
        <v>9583.7900000000009</v>
      </c>
      <c r="P818" s="3">
        <f t="shared" si="100"/>
        <v>6745.8</v>
      </c>
      <c r="Q818" s="3">
        <v>890.31</v>
      </c>
      <c r="R818" s="3">
        <f t="shared" si="101"/>
        <v>1947.6800000000007</v>
      </c>
      <c r="S818" s="5">
        <f t="shared" si="102"/>
        <v>0.20322648972901122</v>
      </c>
      <c r="T818" s="3">
        <v>9384.59</v>
      </c>
      <c r="U818" s="3">
        <f t="shared" si="103"/>
        <v>199.20000000000073</v>
      </c>
      <c r="V818" t="s">
        <v>61</v>
      </c>
      <c r="W818" t="s">
        <v>77</v>
      </c>
    </row>
    <row r="819" spans="1:23">
      <c r="A819" t="s">
        <v>878</v>
      </c>
      <c r="B819" s="2">
        <v>45328</v>
      </c>
      <c r="C819">
        <f t="shared" si="96"/>
        <v>2024</v>
      </c>
      <c r="D819" t="str">
        <f t="shared" si="97"/>
        <v>Feb</v>
      </c>
      <c r="E819" t="str">
        <f t="shared" si="98"/>
        <v>Q1</v>
      </c>
      <c r="F819" t="s">
        <v>24</v>
      </c>
      <c r="G819" t="s">
        <v>25</v>
      </c>
      <c r="H819" t="s">
        <v>44</v>
      </c>
      <c r="I819" t="s">
        <v>63</v>
      </c>
      <c r="J819" t="s">
        <v>64</v>
      </c>
      <c r="K819">
        <v>12</v>
      </c>
      <c r="L819" s="3">
        <v>320.63</v>
      </c>
      <c r="M819" s="4">
        <v>0</v>
      </c>
      <c r="N819" s="3">
        <v>91.19</v>
      </c>
      <c r="O819" s="3">
        <f t="shared" si="99"/>
        <v>3847.56</v>
      </c>
      <c r="P819" s="3">
        <f t="shared" si="100"/>
        <v>1094.28</v>
      </c>
      <c r="Q819" s="3">
        <v>1446.96</v>
      </c>
      <c r="R819" s="3">
        <f t="shared" si="101"/>
        <v>1306.3199999999997</v>
      </c>
      <c r="S819" s="5">
        <f t="shared" si="102"/>
        <v>0.33951907182733987</v>
      </c>
      <c r="T819" s="3">
        <v>3417.04</v>
      </c>
      <c r="U819" s="3">
        <f t="shared" si="103"/>
        <v>430.52</v>
      </c>
      <c r="V819" t="s">
        <v>29</v>
      </c>
      <c r="W819" t="s">
        <v>80</v>
      </c>
    </row>
    <row r="820" spans="1:23">
      <c r="A820" t="s">
        <v>879</v>
      </c>
      <c r="B820" s="2">
        <v>45678</v>
      </c>
      <c r="C820">
        <f t="shared" si="96"/>
        <v>2025</v>
      </c>
      <c r="D820" t="str">
        <f t="shared" si="97"/>
        <v>Jan</v>
      </c>
      <c r="E820" t="str">
        <f t="shared" si="98"/>
        <v>Q1</v>
      </c>
      <c r="F820" t="s">
        <v>51</v>
      </c>
      <c r="G820" t="s">
        <v>88</v>
      </c>
      <c r="H820" t="s">
        <v>26</v>
      </c>
      <c r="I820" t="s">
        <v>53</v>
      </c>
      <c r="J820" t="s">
        <v>54</v>
      </c>
      <c r="K820">
        <v>40</v>
      </c>
      <c r="L820" s="3">
        <v>1376.01</v>
      </c>
      <c r="M820" s="4">
        <v>0.1</v>
      </c>
      <c r="N820" s="3">
        <v>465.54</v>
      </c>
      <c r="O820" s="3">
        <f t="shared" si="99"/>
        <v>49536.36</v>
      </c>
      <c r="P820" s="3">
        <f t="shared" si="100"/>
        <v>18621.600000000002</v>
      </c>
      <c r="Q820" s="3">
        <v>3317.25</v>
      </c>
      <c r="R820" s="3">
        <f t="shared" si="101"/>
        <v>27597.51</v>
      </c>
      <c r="S820" s="5">
        <f t="shared" si="102"/>
        <v>0.55711622735299882</v>
      </c>
      <c r="T820" s="3">
        <v>43767.26</v>
      </c>
      <c r="U820" s="3">
        <f t="shared" si="103"/>
        <v>5769.0999999999985</v>
      </c>
      <c r="V820" t="s">
        <v>61</v>
      </c>
      <c r="W820" t="s">
        <v>30</v>
      </c>
    </row>
    <row r="821" spans="1:23">
      <c r="A821" t="s">
        <v>880</v>
      </c>
      <c r="B821" s="2">
        <v>45894</v>
      </c>
      <c r="C821">
        <f t="shared" si="96"/>
        <v>2025</v>
      </c>
      <c r="D821" t="str">
        <f t="shared" si="97"/>
        <v>Aug</v>
      </c>
      <c r="E821" t="str">
        <f t="shared" si="98"/>
        <v>Q3</v>
      </c>
      <c r="F821" t="s">
        <v>51</v>
      </c>
      <c r="G821" t="s">
        <v>88</v>
      </c>
      <c r="H821" t="s">
        <v>26</v>
      </c>
      <c r="I821" t="s">
        <v>53</v>
      </c>
      <c r="J821" t="s">
        <v>130</v>
      </c>
      <c r="K821">
        <v>55</v>
      </c>
      <c r="L821" s="3">
        <v>1707.79</v>
      </c>
      <c r="M821" s="4">
        <v>0</v>
      </c>
      <c r="N821" s="3">
        <v>613.09</v>
      </c>
      <c r="O821" s="3">
        <f t="shared" si="99"/>
        <v>93928.45</v>
      </c>
      <c r="P821" s="3">
        <f t="shared" si="100"/>
        <v>33719.950000000004</v>
      </c>
      <c r="Q821" s="3">
        <v>2696.98</v>
      </c>
      <c r="R821" s="3">
        <f t="shared" si="101"/>
        <v>57511.51999999999</v>
      </c>
      <c r="S821" s="5">
        <f t="shared" si="102"/>
        <v>0.61229073832262737</v>
      </c>
      <c r="T821" s="3">
        <v>88614.43</v>
      </c>
      <c r="U821" s="3">
        <f t="shared" si="103"/>
        <v>5314.0200000000041</v>
      </c>
      <c r="V821" t="s">
        <v>41</v>
      </c>
      <c r="W821" t="s">
        <v>46</v>
      </c>
    </row>
    <row r="822" spans="1:23">
      <c r="A822" t="s">
        <v>881</v>
      </c>
      <c r="B822" s="2">
        <v>45731</v>
      </c>
      <c r="C822">
        <f t="shared" si="96"/>
        <v>2025</v>
      </c>
      <c r="D822" t="str">
        <f t="shared" si="97"/>
        <v>Mar</v>
      </c>
      <c r="E822" t="str">
        <f t="shared" si="98"/>
        <v>Q1</v>
      </c>
      <c r="F822" t="s">
        <v>24</v>
      </c>
      <c r="G822" t="s">
        <v>25</v>
      </c>
      <c r="H822" t="s">
        <v>60</v>
      </c>
      <c r="I822" t="s">
        <v>53</v>
      </c>
      <c r="J822" t="s">
        <v>130</v>
      </c>
      <c r="K822">
        <v>80</v>
      </c>
      <c r="L822" s="3">
        <v>1440.4</v>
      </c>
      <c r="M822" s="4">
        <v>0.08</v>
      </c>
      <c r="N822" s="3">
        <v>524.01</v>
      </c>
      <c r="O822" s="3">
        <f t="shared" si="99"/>
        <v>106013.44</v>
      </c>
      <c r="P822" s="3">
        <f t="shared" si="100"/>
        <v>41920.800000000003</v>
      </c>
      <c r="Q822" s="3">
        <v>5372.56</v>
      </c>
      <c r="R822" s="3">
        <f t="shared" si="101"/>
        <v>58720.08</v>
      </c>
      <c r="S822" s="5">
        <f t="shared" si="102"/>
        <v>0.55389278944254616</v>
      </c>
      <c r="T822" s="3">
        <v>111803.24</v>
      </c>
      <c r="U822" s="3">
        <f t="shared" si="103"/>
        <v>-5789.8000000000029</v>
      </c>
      <c r="V822" t="s">
        <v>36</v>
      </c>
      <c r="W822" t="s">
        <v>80</v>
      </c>
    </row>
    <row r="823" spans="1:23">
      <c r="A823" t="s">
        <v>882</v>
      </c>
      <c r="B823" s="2">
        <v>46023</v>
      </c>
      <c r="C823">
        <f t="shared" si="96"/>
        <v>2026</v>
      </c>
      <c r="D823" t="str">
        <f t="shared" si="97"/>
        <v>Jan</v>
      </c>
      <c r="E823" t="str">
        <f t="shared" si="98"/>
        <v>Q1</v>
      </c>
      <c r="F823" t="s">
        <v>24</v>
      </c>
      <c r="G823" t="s">
        <v>66</v>
      </c>
      <c r="H823" t="s">
        <v>34</v>
      </c>
      <c r="I823" t="s">
        <v>39</v>
      </c>
      <c r="J823" t="s">
        <v>40</v>
      </c>
      <c r="K823">
        <v>15</v>
      </c>
      <c r="L823" s="3">
        <v>1039.8399999999999</v>
      </c>
      <c r="M823" s="4">
        <v>0.05</v>
      </c>
      <c r="N823" s="3">
        <v>462.04</v>
      </c>
      <c r="O823" s="3">
        <f t="shared" si="99"/>
        <v>14817.719999999998</v>
      </c>
      <c r="P823" s="3">
        <f t="shared" si="100"/>
        <v>6930.6</v>
      </c>
      <c r="Q823" s="3">
        <v>1658.52</v>
      </c>
      <c r="R823" s="3">
        <f t="shared" si="101"/>
        <v>6228.5999999999967</v>
      </c>
      <c r="S823" s="5">
        <f t="shared" si="102"/>
        <v>0.42034806974352312</v>
      </c>
      <c r="T823" s="3">
        <v>14221.82</v>
      </c>
      <c r="U823" s="3">
        <f t="shared" si="103"/>
        <v>595.89999999999782</v>
      </c>
      <c r="V823" t="s">
        <v>29</v>
      </c>
      <c r="W823" t="s">
        <v>30</v>
      </c>
    </row>
    <row r="824" spans="1:23">
      <c r="A824" t="s">
        <v>883</v>
      </c>
      <c r="B824" s="2">
        <v>45465</v>
      </c>
      <c r="C824">
        <f t="shared" si="96"/>
        <v>2024</v>
      </c>
      <c r="D824" t="str">
        <f t="shared" si="97"/>
        <v>Jun</v>
      </c>
      <c r="E824" t="str">
        <f t="shared" si="98"/>
        <v>Q2</v>
      </c>
      <c r="F824" t="s">
        <v>68</v>
      </c>
      <c r="G824" t="s">
        <v>66</v>
      </c>
      <c r="H824" t="s">
        <v>44</v>
      </c>
      <c r="I824" t="s">
        <v>39</v>
      </c>
      <c r="J824" t="s">
        <v>45</v>
      </c>
      <c r="K824">
        <v>29</v>
      </c>
      <c r="L824" s="3">
        <v>1082.24</v>
      </c>
      <c r="M824" s="4">
        <v>0.08</v>
      </c>
      <c r="N824" s="3">
        <v>511.15</v>
      </c>
      <c r="O824" s="3">
        <f t="shared" si="99"/>
        <v>28874.163199999999</v>
      </c>
      <c r="P824" s="3">
        <f t="shared" si="100"/>
        <v>14823.349999999999</v>
      </c>
      <c r="Q824" s="3">
        <v>1983.56</v>
      </c>
      <c r="R824" s="3">
        <f t="shared" si="101"/>
        <v>12067.253200000001</v>
      </c>
      <c r="S824" s="5">
        <f t="shared" si="102"/>
        <v>0.41792564225722745</v>
      </c>
      <c r="T824" s="3">
        <v>27019.96</v>
      </c>
      <c r="U824" s="3">
        <f t="shared" si="103"/>
        <v>1854.2031999999999</v>
      </c>
      <c r="V824" t="s">
        <v>41</v>
      </c>
      <c r="W824" t="s">
        <v>30</v>
      </c>
    </row>
    <row r="825" spans="1:23">
      <c r="A825" t="s">
        <v>884</v>
      </c>
      <c r="B825" s="2">
        <v>45610</v>
      </c>
      <c r="C825">
        <f t="shared" si="96"/>
        <v>2024</v>
      </c>
      <c r="D825" t="str">
        <f t="shared" si="97"/>
        <v>Nov</v>
      </c>
      <c r="E825" t="str">
        <f t="shared" si="98"/>
        <v>Q4</v>
      </c>
      <c r="F825" t="s">
        <v>38</v>
      </c>
      <c r="G825" t="s">
        <v>25</v>
      </c>
      <c r="H825" t="s">
        <v>34</v>
      </c>
      <c r="I825" t="s">
        <v>63</v>
      </c>
      <c r="J825" t="s">
        <v>64</v>
      </c>
      <c r="K825">
        <v>7</v>
      </c>
      <c r="L825" s="3">
        <v>370.67</v>
      </c>
      <c r="M825" s="4">
        <v>0.12</v>
      </c>
      <c r="N825" s="3">
        <v>107.46</v>
      </c>
      <c r="O825" s="3">
        <f t="shared" si="99"/>
        <v>2283.3272000000002</v>
      </c>
      <c r="P825" s="3">
        <f t="shared" si="100"/>
        <v>752.21999999999991</v>
      </c>
      <c r="Q825" s="3">
        <v>1026.93</v>
      </c>
      <c r="R825" s="3">
        <f t="shared" si="101"/>
        <v>504.17720000000031</v>
      </c>
      <c r="S825" s="5">
        <f t="shared" si="102"/>
        <v>0.22080812596635307</v>
      </c>
      <c r="T825" s="3">
        <v>2180.86</v>
      </c>
      <c r="U825" s="3">
        <f t="shared" si="103"/>
        <v>102.46720000000005</v>
      </c>
      <c r="V825" t="s">
        <v>61</v>
      </c>
      <c r="W825" t="s">
        <v>46</v>
      </c>
    </row>
    <row r="826" spans="1:23">
      <c r="A826" t="s">
        <v>885</v>
      </c>
      <c r="B826" s="2">
        <v>46017</v>
      </c>
      <c r="C826">
        <f t="shared" si="96"/>
        <v>2025</v>
      </c>
      <c r="D826" t="str">
        <f t="shared" si="97"/>
        <v>Dec</v>
      </c>
      <c r="E826" t="str">
        <f t="shared" si="98"/>
        <v>Q4</v>
      </c>
      <c r="F826" t="s">
        <v>51</v>
      </c>
      <c r="G826" t="s">
        <v>52</v>
      </c>
      <c r="H826" t="s">
        <v>44</v>
      </c>
      <c r="I826" t="s">
        <v>39</v>
      </c>
      <c r="J826" t="s">
        <v>45</v>
      </c>
      <c r="K826">
        <v>5</v>
      </c>
      <c r="L826" s="3">
        <v>1097.99</v>
      </c>
      <c r="M826" s="4">
        <v>0.05</v>
      </c>
      <c r="N826" s="3">
        <v>533.66</v>
      </c>
      <c r="O826" s="3">
        <f t="shared" si="99"/>
        <v>5215.4524999999994</v>
      </c>
      <c r="P826" s="3">
        <f t="shared" si="100"/>
        <v>2668.2999999999997</v>
      </c>
      <c r="Q826" s="3">
        <v>1360.96</v>
      </c>
      <c r="R826" s="3">
        <f t="shared" si="101"/>
        <v>1186.1924999999997</v>
      </c>
      <c r="S826" s="5">
        <f t="shared" si="102"/>
        <v>0.22743807943797778</v>
      </c>
      <c r="T826" s="3">
        <v>5526.06</v>
      </c>
      <c r="U826" s="3">
        <f t="shared" si="103"/>
        <v>-310.60750000000098</v>
      </c>
      <c r="V826" t="s">
        <v>61</v>
      </c>
      <c r="W826" t="s">
        <v>30</v>
      </c>
    </row>
    <row r="827" spans="1:23">
      <c r="A827" t="s">
        <v>886</v>
      </c>
      <c r="B827" s="2">
        <v>46182</v>
      </c>
      <c r="C827">
        <f t="shared" si="96"/>
        <v>2026</v>
      </c>
      <c r="D827" t="str">
        <f t="shared" si="97"/>
        <v>Jun</v>
      </c>
      <c r="E827" t="str">
        <f t="shared" si="98"/>
        <v>Q2</v>
      </c>
      <c r="F827" t="s">
        <v>24</v>
      </c>
      <c r="G827" t="s">
        <v>25</v>
      </c>
      <c r="H827" t="s">
        <v>60</v>
      </c>
      <c r="I827" t="s">
        <v>63</v>
      </c>
      <c r="J827" t="s">
        <v>64</v>
      </c>
      <c r="K827">
        <v>79</v>
      </c>
      <c r="L827" s="3">
        <v>531.77</v>
      </c>
      <c r="M827" s="4">
        <v>0.08</v>
      </c>
      <c r="N827" s="3">
        <v>161.01</v>
      </c>
      <c r="O827" s="3">
        <f t="shared" si="99"/>
        <v>38649.043600000005</v>
      </c>
      <c r="P827" s="3">
        <f t="shared" si="100"/>
        <v>12719.789999999999</v>
      </c>
      <c r="Q827" s="3">
        <v>1987.74</v>
      </c>
      <c r="R827" s="3">
        <f t="shared" si="101"/>
        <v>23941.513600000002</v>
      </c>
      <c r="S827" s="5">
        <f t="shared" si="102"/>
        <v>0.61945940623482854</v>
      </c>
      <c r="T827" s="3">
        <v>37715.949999999997</v>
      </c>
      <c r="U827" s="3">
        <f t="shared" si="103"/>
        <v>933.09360000000743</v>
      </c>
      <c r="V827" t="s">
        <v>36</v>
      </c>
      <c r="W827" t="s">
        <v>30</v>
      </c>
    </row>
    <row r="828" spans="1:23">
      <c r="A828" t="s">
        <v>887</v>
      </c>
      <c r="B828" s="2">
        <v>45593</v>
      </c>
      <c r="C828">
        <f t="shared" si="96"/>
        <v>2024</v>
      </c>
      <c r="D828" t="str">
        <f t="shared" si="97"/>
        <v>Oct</v>
      </c>
      <c r="E828" t="str">
        <f t="shared" si="98"/>
        <v>Q4</v>
      </c>
      <c r="F828" t="s">
        <v>38</v>
      </c>
      <c r="G828" t="s">
        <v>66</v>
      </c>
      <c r="H828" t="s">
        <v>44</v>
      </c>
      <c r="I828" t="s">
        <v>53</v>
      </c>
      <c r="J828" t="s">
        <v>54</v>
      </c>
      <c r="K828">
        <v>19</v>
      </c>
      <c r="L828" s="3">
        <v>1525.49</v>
      </c>
      <c r="M828" s="4">
        <v>0.1</v>
      </c>
      <c r="N828" s="3">
        <v>505.9</v>
      </c>
      <c r="O828" s="3">
        <f t="shared" si="99"/>
        <v>26085.879000000001</v>
      </c>
      <c r="P828" s="3">
        <f t="shared" si="100"/>
        <v>9612.1</v>
      </c>
      <c r="Q828" s="3">
        <v>3435.49</v>
      </c>
      <c r="R828" s="3">
        <f t="shared" si="101"/>
        <v>13038.289000000002</v>
      </c>
      <c r="S828" s="5">
        <f t="shared" si="102"/>
        <v>0.49982172346962134</v>
      </c>
      <c r="T828" s="3">
        <v>25279.85</v>
      </c>
      <c r="U828" s="3">
        <f t="shared" si="103"/>
        <v>806.02900000000227</v>
      </c>
      <c r="V828" t="s">
        <v>36</v>
      </c>
      <c r="W828" t="s">
        <v>46</v>
      </c>
    </row>
    <row r="829" spans="1:23">
      <c r="A829" t="s">
        <v>888</v>
      </c>
      <c r="B829" s="2">
        <v>45507</v>
      </c>
      <c r="C829">
        <f t="shared" si="96"/>
        <v>2024</v>
      </c>
      <c r="D829" t="str">
        <f t="shared" si="97"/>
        <v>Aug</v>
      </c>
      <c r="E829" t="str">
        <f t="shared" si="98"/>
        <v>Q3</v>
      </c>
      <c r="F829" t="s">
        <v>38</v>
      </c>
      <c r="G829" t="s">
        <v>25</v>
      </c>
      <c r="H829" t="s">
        <v>34</v>
      </c>
      <c r="I829" t="s">
        <v>63</v>
      </c>
      <c r="J829" t="s">
        <v>64</v>
      </c>
      <c r="K829">
        <v>6</v>
      </c>
      <c r="L829" s="3">
        <v>392.96</v>
      </c>
      <c r="M829" s="4">
        <v>0.03</v>
      </c>
      <c r="N829" s="3">
        <v>104.31</v>
      </c>
      <c r="O829" s="3">
        <f t="shared" si="99"/>
        <v>2287.0271999999995</v>
      </c>
      <c r="P829" s="3">
        <f t="shared" si="100"/>
        <v>625.86</v>
      </c>
      <c r="Q829" s="3">
        <v>1376.35</v>
      </c>
      <c r="R829" s="3">
        <f t="shared" si="101"/>
        <v>284.8171999999995</v>
      </c>
      <c r="S829" s="5">
        <f t="shared" si="102"/>
        <v>0.12453599152646701</v>
      </c>
      <c r="T829" s="3">
        <v>2183.75</v>
      </c>
      <c r="U829" s="3">
        <f t="shared" si="103"/>
        <v>103.27719999999954</v>
      </c>
      <c r="V829" t="s">
        <v>61</v>
      </c>
      <c r="W829" t="s">
        <v>30</v>
      </c>
    </row>
    <row r="830" spans="1:23">
      <c r="A830" t="s">
        <v>889</v>
      </c>
      <c r="B830" s="2">
        <v>45388</v>
      </c>
      <c r="C830">
        <f t="shared" si="96"/>
        <v>2024</v>
      </c>
      <c r="D830" t="str">
        <f t="shared" si="97"/>
        <v>Apr</v>
      </c>
      <c r="E830" t="str">
        <f t="shared" si="98"/>
        <v>Q2</v>
      </c>
      <c r="F830" t="s">
        <v>32</v>
      </c>
      <c r="G830" t="s">
        <v>43</v>
      </c>
      <c r="H830" t="s">
        <v>34</v>
      </c>
      <c r="I830" t="s">
        <v>39</v>
      </c>
      <c r="J830" t="s">
        <v>57</v>
      </c>
      <c r="K830">
        <v>6</v>
      </c>
      <c r="L830" s="3">
        <v>581.22</v>
      </c>
      <c r="M830" s="4">
        <v>0</v>
      </c>
      <c r="N830" s="3">
        <v>283.55</v>
      </c>
      <c r="O830" s="3">
        <f t="shared" si="99"/>
        <v>3487.32</v>
      </c>
      <c r="P830" s="3">
        <f t="shared" si="100"/>
        <v>1701.3000000000002</v>
      </c>
      <c r="Q830" s="3">
        <v>1950.76</v>
      </c>
      <c r="R830" s="3">
        <f t="shared" si="101"/>
        <v>-164.74</v>
      </c>
      <c r="S830" s="5">
        <f t="shared" si="102"/>
        <v>-4.7239714164458671E-2</v>
      </c>
      <c r="T830" s="3">
        <v>3357.56</v>
      </c>
      <c r="U830" s="3">
        <f t="shared" si="103"/>
        <v>129.76000000000022</v>
      </c>
      <c r="V830" t="s">
        <v>29</v>
      </c>
      <c r="W830" t="s">
        <v>77</v>
      </c>
    </row>
    <row r="831" spans="1:23">
      <c r="A831" t="s">
        <v>890</v>
      </c>
      <c r="B831" s="2">
        <v>45573</v>
      </c>
      <c r="C831">
        <f t="shared" si="96"/>
        <v>2024</v>
      </c>
      <c r="D831" t="str">
        <f t="shared" si="97"/>
        <v>Oct</v>
      </c>
      <c r="E831" t="str">
        <f t="shared" si="98"/>
        <v>Q4</v>
      </c>
      <c r="F831" t="s">
        <v>38</v>
      </c>
      <c r="G831" t="s">
        <v>66</v>
      </c>
      <c r="H831" t="s">
        <v>44</v>
      </c>
      <c r="I831" t="s">
        <v>53</v>
      </c>
      <c r="J831" t="s">
        <v>130</v>
      </c>
      <c r="K831">
        <v>15</v>
      </c>
      <c r="L831" s="3">
        <v>2086.5500000000002</v>
      </c>
      <c r="M831" s="4">
        <v>0.15</v>
      </c>
      <c r="N831" s="3">
        <v>756.67</v>
      </c>
      <c r="O831" s="3">
        <f t="shared" si="99"/>
        <v>26603.512500000001</v>
      </c>
      <c r="P831" s="3">
        <f t="shared" si="100"/>
        <v>11350.05</v>
      </c>
      <c r="Q831" s="3">
        <v>2798.56</v>
      </c>
      <c r="R831" s="3">
        <f t="shared" si="101"/>
        <v>12454.902500000002</v>
      </c>
      <c r="S831" s="5">
        <f t="shared" si="102"/>
        <v>0.46816759629015159</v>
      </c>
      <c r="T831" s="3">
        <v>24704.58</v>
      </c>
      <c r="U831" s="3">
        <f t="shared" si="103"/>
        <v>1898.932499999999</v>
      </c>
      <c r="V831" t="s">
        <v>61</v>
      </c>
      <c r="W831" t="s">
        <v>30</v>
      </c>
    </row>
    <row r="832" spans="1:23">
      <c r="A832" t="s">
        <v>891</v>
      </c>
      <c r="B832" s="2">
        <v>45513</v>
      </c>
      <c r="C832">
        <f t="shared" si="96"/>
        <v>2024</v>
      </c>
      <c r="D832" t="str">
        <f t="shared" si="97"/>
        <v>Aug</v>
      </c>
      <c r="E832" t="str">
        <f t="shared" si="98"/>
        <v>Q3</v>
      </c>
      <c r="F832" t="s">
        <v>38</v>
      </c>
      <c r="G832" t="s">
        <v>25</v>
      </c>
      <c r="H832" t="s">
        <v>34</v>
      </c>
      <c r="I832" t="s">
        <v>39</v>
      </c>
      <c r="J832" t="s">
        <v>45</v>
      </c>
      <c r="K832">
        <v>13</v>
      </c>
      <c r="L832" s="3">
        <v>1357.82</v>
      </c>
      <c r="M832" s="4">
        <v>0.05</v>
      </c>
      <c r="N832" s="3">
        <v>644.98</v>
      </c>
      <c r="O832" s="3">
        <f t="shared" si="99"/>
        <v>16769.076999999997</v>
      </c>
      <c r="P832" s="3">
        <f t="shared" si="100"/>
        <v>8384.74</v>
      </c>
      <c r="Q832" s="3">
        <v>1596.99</v>
      </c>
      <c r="R832" s="3">
        <f t="shared" si="101"/>
        <v>6787.3469999999979</v>
      </c>
      <c r="S832" s="5">
        <f t="shared" si="102"/>
        <v>0.4047537619393124</v>
      </c>
      <c r="T832" s="3">
        <v>15872.55</v>
      </c>
      <c r="U832" s="3">
        <f t="shared" si="103"/>
        <v>896.52699999999822</v>
      </c>
      <c r="V832" t="s">
        <v>41</v>
      </c>
      <c r="W832" t="s">
        <v>30</v>
      </c>
    </row>
    <row r="833" spans="1:23">
      <c r="A833" t="s">
        <v>892</v>
      </c>
      <c r="B833" s="2">
        <v>45294</v>
      </c>
      <c r="C833">
        <f t="shared" si="96"/>
        <v>2024</v>
      </c>
      <c r="D833" t="str">
        <f t="shared" si="97"/>
        <v>Jan</v>
      </c>
      <c r="E833" t="str">
        <f t="shared" si="98"/>
        <v>Q1</v>
      </c>
      <c r="F833" t="s">
        <v>68</v>
      </c>
      <c r="G833" t="s">
        <v>25</v>
      </c>
      <c r="H833" t="s">
        <v>34</v>
      </c>
      <c r="I833" t="s">
        <v>27</v>
      </c>
      <c r="J833" t="s">
        <v>28</v>
      </c>
      <c r="K833">
        <v>1</v>
      </c>
      <c r="L833" s="3">
        <v>152.96</v>
      </c>
      <c r="M833" s="4">
        <v>0.05</v>
      </c>
      <c r="N833" s="3">
        <v>92.93</v>
      </c>
      <c r="O833" s="3">
        <f t="shared" si="99"/>
        <v>145.31200000000001</v>
      </c>
      <c r="P833" s="3">
        <f t="shared" si="100"/>
        <v>92.93</v>
      </c>
      <c r="Q833" s="3">
        <v>496.59</v>
      </c>
      <c r="R833" s="3">
        <f t="shared" si="101"/>
        <v>-444.20799999999997</v>
      </c>
      <c r="S833" s="5">
        <f t="shared" si="102"/>
        <v>-3.0569257872715254</v>
      </c>
      <c r="T833" s="3">
        <v>145.72</v>
      </c>
      <c r="U833" s="3">
        <f t="shared" si="103"/>
        <v>-0.40799999999998704</v>
      </c>
      <c r="V833" t="s">
        <v>41</v>
      </c>
      <c r="W833" t="s">
        <v>46</v>
      </c>
    </row>
    <row r="834" spans="1:23">
      <c r="A834" t="s">
        <v>893</v>
      </c>
      <c r="B834" s="2">
        <v>45775</v>
      </c>
      <c r="C834">
        <f t="shared" ref="C834:C897" si="104">YEAR(B834)</f>
        <v>2025</v>
      </c>
      <c r="D834" t="str">
        <f t="shared" ref="D834:D897" si="105">TEXT(B834,"mmm")</f>
        <v>Apr</v>
      </c>
      <c r="E834" t="str">
        <f t="shared" ref="E834:E897" si="106">"Q"&amp;ROUNDUP(MONTH(B834)/3,0)</f>
        <v>Q2</v>
      </c>
      <c r="F834" t="s">
        <v>38</v>
      </c>
      <c r="G834" t="s">
        <v>66</v>
      </c>
      <c r="H834" t="s">
        <v>44</v>
      </c>
      <c r="I834" t="s">
        <v>39</v>
      </c>
      <c r="J834" t="s">
        <v>45</v>
      </c>
      <c r="K834">
        <v>15</v>
      </c>
      <c r="L834" s="3">
        <v>1192.0999999999999</v>
      </c>
      <c r="M834" s="4">
        <v>0.12</v>
      </c>
      <c r="N834" s="3">
        <v>575.99</v>
      </c>
      <c r="O834" s="3">
        <f t="shared" ref="O834:O897" si="107">K834*L834*(1-M834)</f>
        <v>15735.72</v>
      </c>
      <c r="P834" s="3">
        <f t="shared" ref="P834:P897" si="108">K834*N834</f>
        <v>8639.85</v>
      </c>
      <c r="Q834" s="3">
        <v>1657.83</v>
      </c>
      <c r="R834" s="3">
        <f t="shared" ref="R834:R897" si="109">O834-P834-Q834</f>
        <v>5438.0399999999991</v>
      </c>
      <c r="S834" s="5">
        <f t="shared" ref="S834:S897" si="110">IFERROR(R834/O834,0)</f>
        <v>0.3455857119979257</v>
      </c>
      <c r="T834" s="3">
        <v>17014.650000000001</v>
      </c>
      <c r="U834" s="3">
        <f t="shared" ref="U834:U897" si="111">O834-T834</f>
        <v>-1278.9300000000021</v>
      </c>
      <c r="V834" t="s">
        <v>36</v>
      </c>
      <c r="W834" t="s">
        <v>46</v>
      </c>
    </row>
    <row r="835" spans="1:23">
      <c r="A835" t="s">
        <v>894</v>
      </c>
      <c r="B835" s="2">
        <v>46196</v>
      </c>
      <c r="C835">
        <f t="shared" si="104"/>
        <v>2026</v>
      </c>
      <c r="D835" t="str">
        <f t="shared" si="105"/>
        <v>Jun</v>
      </c>
      <c r="E835" t="str">
        <f t="shared" si="106"/>
        <v>Q2</v>
      </c>
      <c r="F835" t="s">
        <v>32</v>
      </c>
      <c r="G835" t="s">
        <v>49</v>
      </c>
      <c r="H835" t="s">
        <v>60</v>
      </c>
      <c r="I835" t="s">
        <v>53</v>
      </c>
      <c r="J835" t="s">
        <v>54</v>
      </c>
      <c r="K835">
        <v>83</v>
      </c>
      <c r="L835" s="3">
        <v>3131.72</v>
      </c>
      <c r="M835" s="4">
        <v>0.08</v>
      </c>
      <c r="N835" s="3">
        <v>1076.8900000000001</v>
      </c>
      <c r="O835" s="3">
        <f t="shared" si="107"/>
        <v>239138.13920000001</v>
      </c>
      <c r="P835" s="3">
        <f t="shared" si="108"/>
        <v>89381.87000000001</v>
      </c>
      <c r="Q835" s="3">
        <v>3046.69</v>
      </c>
      <c r="R835" s="3">
        <f t="shared" si="109"/>
        <v>146709.57919999998</v>
      </c>
      <c r="S835" s="5">
        <f t="shared" si="110"/>
        <v>0.61349301993732319</v>
      </c>
      <c r="T835" s="3">
        <v>217342.5</v>
      </c>
      <c r="U835" s="3">
        <f t="shared" si="111"/>
        <v>21795.639200000005</v>
      </c>
      <c r="V835" t="s">
        <v>41</v>
      </c>
      <c r="W835" t="s">
        <v>80</v>
      </c>
    </row>
    <row r="836" spans="1:23">
      <c r="A836" t="s">
        <v>895</v>
      </c>
      <c r="B836" s="2">
        <v>45474</v>
      </c>
      <c r="C836">
        <f t="shared" si="104"/>
        <v>2024</v>
      </c>
      <c r="D836" t="str">
        <f t="shared" si="105"/>
        <v>Jul</v>
      </c>
      <c r="E836" t="str">
        <f t="shared" si="106"/>
        <v>Q3</v>
      </c>
      <c r="F836" t="s">
        <v>24</v>
      </c>
      <c r="G836" t="s">
        <v>66</v>
      </c>
      <c r="H836" t="s">
        <v>26</v>
      </c>
      <c r="I836" t="s">
        <v>53</v>
      </c>
      <c r="J836" t="s">
        <v>130</v>
      </c>
      <c r="K836">
        <v>43</v>
      </c>
      <c r="L836" s="3">
        <v>1306.18</v>
      </c>
      <c r="M836" s="4">
        <v>0.15</v>
      </c>
      <c r="N836" s="3">
        <v>493.96</v>
      </c>
      <c r="O836" s="3">
        <f t="shared" si="107"/>
        <v>47740.879000000001</v>
      </c>
      <c r="P836" s="3">
        <f t="shared" si="108"/>
        <v>21240.28</v>
      </c>
      <c r="Q836" s="3">
        <v>2662.91</v>
      </c>
      <c r="R836" s="3">
        <f t="shared" si="109"/>
        <v>23837.689000000002</v>
      </c>
      <c r="S836" s="5">
        <f t="shared" si="110"/>
        <v>0.49931399461664711</v>
      </c>
      <c r="T836" s="3">
        <v>46299.55</v>
      </c>
      <c r="U836" s="3">
        <f t="shared" si="111"/>
        <v>1441.3289999999979</v>
      </c>
      <c r="V836" t="s">
        <v>29</v>
      </c>
      <c r="W836" t="s">
        <v>30</v>
      </c>
    </row>
    <row r="837" spans="1:23">
      <c r="A837" t="s">
        <v>896</v>
      </c>
      <c r="B837" s="2">
        <v>45661</v>
      </c>
      <c r="C837">
        <f t="shared" si="104"/>
        <v>2025</v>
      </c>
      <c r="D837" t="str">
        <f t="shared" si="105"/>
        <v>Jan</v>
      </c>
      <c r="E837" t="str">
        <f t="shared" si="106"/>
        <v>Q1</v>
      </c>
      <c r="F837" t="s">
        <v>32</v>
      </c>
      <c r="G837" t="s">
        <v>49</v>
      </c>
      <c r="H837" t="s">
        <v>34</v>
      </c>
      <c r="I837" t="s">
        <v>53</v>
      </c>
      <c r="J837" t="s">
        <v>130</v>
      </c>
      <c r="K837">
        <v>12</v>
      </c>
      <c r="L837" s="3">
        <v>1078.81</v>
      </c>
      <c r="M837" s="4">
        <v>0.15</v>
      </c>
      <c r="N837" s="3">
        <v>398.21</v>
      </c>
      <c r="O837" s="3">
        <f t="shared" si="107"/>
        <v>11003.861999999999</v>
      </c>
      <c r="P837" s="3">
        <f t="shared" si="108"/>
        <v>4778.5199999999995</v>
      </c>
      <c r="Q837" s="3">
        <v>1191.05</v>
      </c>
      <c r="R837" s="3">
        <f t="shared" si="109"/>
        <v>5034.2919999999995</v>
      </c>
      <c r="S837" s="5">
        <f t="shared" si="110"/>
        <v>0.45750228419803884</v>
      </c>
      <c r="T837" s="3">
        <v>10404.450000000001</v>
      </c>
      <c r="U837" s="3">
        <f t="shared" si="111"/>
        <v>599.41199999999844</v>
      </c>
      <c r="V837" t="s">
        <v>36</v>
      </c>
      <c r="W837" t="s">
        <v>80</v>
      </c>
    </row>
    <row r="838" spans="1:23">
      <c r="A838" t="s">
        <v>897</v>
      </c>
      <c r="B838" s="2">
        <v>45699</v>
      </c>
      <c r="C838">
        <f t="shared" si="104"/>
        <v>2025</v>
      </c>
      <c r="D838" t="str">
        <f t="shared" si="105"/>
        <v>Feb</v>
      </c>
      <c r="E838" t="str">
        <f t="shared" si="106"/>
        <v>Q1</v>
      </c>
      <c r="F838" t="s">
        <v>24</v>
      </c>
      <c r="G838" t="s">
        <v>66</v>
      </c>
      <c r="H838" t="s">
        <v>34</v>
      </c>
      <c r="I838" t="s">
        <v>39</v>
      </c>
      <c r="J838" t="s">
        <v>57</v>
      </c>
      <c r="K838">
        <v>16</v>
      </c>
      <c r="L838" s="3">
        <v>794</v>
      </c>
      <c r="M838" s="4">
        <v>0.2</v>
      </c>
      <c r="N838" s="3">
        <v>396.85</v>
      </c>
      <c r="O838" s="3">
        <f t="shared" si="107"/>
        <v>10163.200000000001</v>
      </c>
      <c r="P838" s="3">
        <f t="shared" si="108"/>
        <v>6349.6</v>
      </c>
      <c r="Q838" s="3">
        <v>1473.22</v>
      </c>
      <c r="R838" s="3">
        <f t="shared" si="109"/>
        <v>2340.38</v>
      </c>
      <c r="S838" s="5">
        <f t="shared" si="110"/>
        <v>0.23027983312342568</v>
      </c>
      <c r="T838" s="3">
        <v>10098.44</v>
      </c>
      <c r="U838" s="3">
        <f t="shared" si="111"/>
        <v>64.760000000000218</v>
      </c>
      <c r="V838" t="s">
        <v>29</v>
      </c>
      <c r="W838" t="s">
        <v>30</v>
      </c>
    </row>
    <row r="839" spans="1:23">
      <c r="A839" t="s">
        <v>898</v>
      </c>
      <c r="B839" s="2">
        <v>45321</v>
      </c>
      <c r="C839">
        <f t="shared" si="104"/>
        <v>2024</v>
      </c>
      <c r="D839" t="str">
        <f t="shared" si="105"/>
        <v>Jan</v>
      </c>
      <c r="E839" t="str">
        <f t="shared" si="106"/>
        <v>Q1</v>
      </c>
      <c r="F839" t="s">
        <v>32</v>
      </c>
      <c r="G839" t="s">
        <v>33</v>
      </c>
      <c r="H839" t="s">
        <v>34</v>
      </c>
      <c r="I839" t="s">
        <v>27</v>
      </c>
      <c r="J839" t="s">
        <v>28</v>
      </c>
      <c r="K839">
        <v>4</v>
      </c>
      <c r="L839" s="3">
        <v>136.56</v>
      </c>
      <c r="M839" s="4">
        <v>0</v>
      </c>
      <c r="N839" s="3">
        <v>80.510000000000005</v>
      </c>
      <c r="O839" s="3">
        <f t="shared" si="107"/>
        <v>546.24</v>
      </c>
      <c r="P839" s="3">
        <f t="shared" si="108"/>
        <v>322.04000000000002</v>
      </c>
      <c r="Q839" s="3">
        <v>503.09</v>
      </c>
      <c r="R839" s="3">
        <f t="shared" si="109"/>
        <v>-278.89</v>
      </c>
      <c r="S839" s="5">
        <f t="shared" si="110"/>
        <v>-0.51056312243702395</v>
      </c>
      <c r="T839" s="3">
        <v>493.47</v>
      </c>
      <c r="U839" s="3">
        <f t="shared" si="111"/>
        <v>52.769999999999982</v>
      </c>
      <c r="V839" t="s">
        <v>36</v>
      </c>
      <c r="W839" t="s">
        <v>77</v>
      </c>
    </row>
    <row r="840" spans="1:23">
      <c r="A840" t="s">
        <v>899</v>
      </c>
      <c r="B840" s="2">
        <v>45490</v>
      </c>
      <c r="C840">
        <f t="shared" si="104"/>
        <v>2024</v>
      </c>
      <c r="D840" t="str">
        <f t="shared" si="105"/>
        <v>Jul</v>
      </c>
      <c r="E840" t="str">
        <f t="shared" si="106"/>
        <v>Q3</v>
      </c>
      <c r="F840" t="s">
        <v>32</v>
      </c>
      <c r="G840" t="s">
        <v>33</v>
      </c>
      <c r="H840" t="s">
        <v>34</v>
      </c>
      <c r="I840" t="s">
        <v>53</v>
      </c>
      <c r="J840" t="s">
        <v>54</v>
      </c>
      <c r="K840">
        <v>12</v>
      </c>
      <c r="L840" s="3">
        <v>3283.17</v>
      </c>
      <c r="M840" s="4">
        <v>0.08</v>
      </c>
      <c r="N840" s="3">
        <v>1106.1600000000001</v>
      </c>
      <c r="O840" s="3">
        <f t="shared" si="107"/>
        <v>36246.196800000005</v>
      </c>
      <c r="P840" s="3">
        <f t="shared" si="108"/>
        <v>13273.920000000002</v>
      </c>
      <c r="Q840" s="3">
        <v>1823.14</v>
      </c>
      <c r="R840" s="3">
        <f t="shared" si="109"/>
        <v>21149.136800000004</v>
      </c>
      <c r="S840" s="5">
        <f t="shared" si="110"/>
        <v>0.58348568035143489</v>
      </c>
      <c r="T840" s="3">
        <v>39184.019999999997</v>
      </c>
      <c r="U840" s="3">
        <f t="shared" si="111"/>
        <v>-2937.8231999999916</v>
      </c>
      <c r="V840" t="s">
        <v>29</v>
      </c>
      <c r="W840" t="s">
        <v>30</v>
      </c>
    </row>
    <row r="841" spans="1:23">
      <c r="A841" t="s">
        <v>900</v>
      </c>
      <c r="B841" s="2">
        <v>46136</v>
      </c>
      <c r="C841">
        <f t="shared" si="104"/>
        <v>2026</v>
      </c>
      <c r="D841" t="str">
        <f t="shared" si="105"/>
        <v>Apr</v>
      </c>
      <c r="E841" t="str">
        <f t="shared" si="106"/>
        <v>Q2</v>
      </c>
      <c r="F841" t="s">
        <v>32</v>
      </c>
      <c r="G841" t="s">
        <v>49</v>
      </c>
      <c r="H841" t="s">
        <v>26</v>
      </c>
      <c r="I841" t="s">
        <v>39</v>
      </c>
      <c r="J841" t="s">
        <v>45</v>
      </c>
      <c r="K841">
        <v>25</v>
      </c>
      <c r="L841" s="3">
        <v>1110.3800000000001</v>
      </c>
      <c r="M841" s="4">
        <v>0.1</v>
      </c>
      <c r="N841" s="3">
        <v>548.46</v>
      </c>
      <c r="O841" s="3">
        <f t="shared" si="107"/>
        <v>24983.550000000003</v>
      </c>
      <c r="P841" s="3">
        <f t="shared" si="108"/>
        <v>13711.5</v>
      </c>
      <c r="Q841" s="3">
        <v>2474.5300000000002</v>
      </c>
      <c r="R841" s="3">
        <f t="shared" si="109"/>
        <v>8797.5200000000023</v>
      </c>
      <c r="S841" s="5">
        <f t="shared" si="110"/>
        <v>0.35213250318709716</v>
      </c>
      <c r="T841" s="3">
        <v>25794.81</v>
      </c>
      <c r="U841" s="3">
        <f t="shared" si="111"/>
        <v>-811.2599999999984</v>
      </c>
      <c r="V841" t="s">
        <v>29</v>
      </c>
      <c r="W841" t="s">
        <v>46</v>
      </c>
    </row>
    <row r="842" spans="1:23">
      <c r="A842" t="s">
        <v>901</v>
      </c>
      <c r="B842" s="2">
        <v>45866</v>
      </c>
      <c r="C842">
        <f t="shared" si="104"/>
        <v>2025</v>
      </c>
      <c r="D842" t="str">
        <f t="shared" si="105"/>
        <v>Jul</v>
      </c>
      <c r="E842" t="str">
        <f t="shared" si="106"/>
        <v>Q3</v>
      </c>
      <c r="F842" t="s">
        <v>38</v>
      </c>
      <c r="G842" t="s">
        <v>25</v>
      </c>
      <c r="H842" t="s">
        <v>34</v>
      </c>
      <c r="I842" t="s">
        <v>39</v>
      </c>
      <c r="J842" t="s">
        <v>57</v>
      </c>
      <c r="K842">
        <v>3</v>
      </c>
      <c r="L842" s="3">
        <v>858.16</v>
      </c>
      <c r="M842" s="4">
        <v>0</v>
      </c>
      <c r="N842" s="3">
        <v>401.47</v>
      </c>
      <c r="O842" s="3">
        <f t="shared" si="107"/>
        <v>2574.48</v>
      </c>
      <c r="P842" s="3">
        <f t="shared" si="108"/>
        <v>1204.4100000000001</v>
      </c>
      <c r="Q842" s="3">
        <v>1763.9</v>
      </c>
      <c r="R842" s="3">
        <f t="shared" si="109"/>
        <v>-393.83000000000015</v>
      </c>
      <c r="S842" s="5">
        <f t="shared" si="110"/>
        <v>-0.15297458127466523</v>
      </c>
      <c r="T842" s="3">
        <v>2380.2600000000002</v>
      </c>
      <c r="U842" s="3">
        <f t="shared" si="111"/>
        <v>194.2199999999998</v>
      </c>
      <c r="V842" t="s">
        <v>29</v>
      </c>
      <c r="W842" t="s">
        <v>80</v>
      </c>
    </row>
    <row r="843" spans="1:23">
      <c r="A843" t="s">
        <v>902</v>
      </c>
      <c r="B843" s="2">
        <v>46099</v>
      </c>
      <c r="C843">
        <f t="shared" si="104"/>
        <v>2026</v>
      </c>
      <c r="D843" t="str">
        <f t="shared" si="105"/>
        <v>Mar</v>
      </c>
      <c r="E843" t="str">
        <f t="shared" si="106"/>
        <v>Q1</v>
      </c>
      <c r="F843" t="s">
        <v>24</v>
      </c>
      <c r="G843" t="s">
        <v>25</v>
      </c>
      <c r="H843" t="s">
        <v>44</v>
      </c>
      <c r="I843" t="s">
        <v>63</v>
      </c>
      <c r="J843" t="s">
        <v>64</v>
      </c>
      <c r="K843">
        <v>10</v>
      </c>
      <c r="L843" s="3">
        <v>644.74</v>
      </c>
      <c r="M843" s="4">
        <v>0.05</v>
      </c>
      <c r="N843" s="3">
        <v>193.67</v>
      </c>
      <c r="O843" s="3">
        <f t="shared" si="107"/>
        <v>6125.03</v>
      </c>
      <c r="P843" s="3">
        <f t="shared" si="108"/>
        <v>1936.6999999999998</v>
      </c>
      <c r="Q843" s="3">
        <v>1708.17</v>
      </c>
      <c r="R843" s="3">
        <f t="shared" si="109"/>
        <v>2480.16</v>
      </c>
      <c r="S843" s="5">
        <f t="shared" si="110"/>
        <v>0.40492209834074283</v>
      </c>
      <c r="T843" s="3">
        <v>6660.97</v>
      </c>
      <c r="U843" s="3">
        <f t="shared" si="111"/>
        <v>-535.94000000000051</v>
      </c>
      <c r="V843" t="s">
        <v>61</v>
      </c>
      <c r="W843" t="s">
        <v>46</v>
      </c>
    </row>
    <row r="844" spans="1:23">
      <c r="A844" t="s">
        <v>903</v>
      </c>
      <c r="B844" s="2">
        <v>45680</v>
      </c>
      <c r="C844">
        <f t="shared" si="104"/>
        <v>2025</v>
      </c>
      <c r="D844" t="str">
        <f t="shared" si="105"/>
        <v>Jan</v>
      </c>
      <c r="E844" t="str">
        <f t="shared" si="106"/>
        <v>Q1</v>
      </c>
      <c r="F844" t="s">
        <v>38</v>
      </c>
      <c r="G844" t="s">
        <v>25</v>
      </c>
      <c r="H844" t="s">
        <v>34</v>
      </c>
      <c r="I844" t="s">
        <v>53</v>
      </c>
      <c r="J844" t="s">
        <v>130</v>
      </c>
      <c r="K844">
        <v>7</v>
      </c>
      <c r="L844" s="3">
        <v>1329.32</v>
      </c>
      <c r="M844" s="4">
        <v>0.05</v>
      </c>
      <c r="N844" s="3">
        <v>472.81</v>
      </c>
      <c r="O844" s="3">
        <f t="shared" si="107"/>
        <v>8839.9779999999992</v>
      </c>
      <c r="P844" s="3">
        <f t="shared" si="108"/>
        <v>3309.67</v>
      </c>
      <c r="Q844" s="3">
        <v>2756.43</v>
      </c>
      <c r="R844" s="3">
        <f t="shared" si="109"/>
        <v>2773.8779999999992</v>
      </c>
      <c r="S844" s="5">
        <f t="shared" si="110"/>
        <v>0.3137878849924739</v>
      </c>
      <c r="T844" s="3">
        <v>8329.42</v>
      </c>
      <c r="U844" s="3">
        <f t="shared" si="111"/>
        <v>510.55799999999908</v>
      </c>
      <c r="V844" t="s">
        <v>41</v>
      </c>
      <c r="W844" t="s">
        <v>30</v>
      </c>
    </row>
    <row r="845" spans="1:23">
      <c r="A845" t="s">
        <v>904</v>
      </c>
      <c r="B845" s="2">
        <v>45793</v>
      </c>
      <c r="C845">
        <f t="shared" si="104"/>
        <v>2025</v>
      </c>
      <c r="D845" t="str">
        <f t="shared" si="105"/>
        <v>May</v>
      </c>
      <c r="E845" t="str">
        <f t="shared" si="106"/>
        <v>Q2</v>
      </c>
      <c r="F845" t="s">
        <v>38</v>
      </c>
      <c r="G845" t="s">
        <v>66</v>
      </c>
      <c r="H845" t="s">
        <v>34</v>
      </c>
      <c r="I845" t="s">
        <v>63</v>
      </c>
      <c r="J845" t="s">
        <v>64</v>
      </c>
      <c r="K845">
        <v>13</v>
      </c>
      <c r="L845" s="3">
        <v>266.52999999999997</v>
      </c>
      <c r="M845" s="4">
        <v>0.03</v>
      </c>
      <c r="N845" s="3">
        <v>77.12</v>
      </c>
      <c r="O845" s="3">
        <f t="shared" si="107"/>
        <v>3360.9432999999995</v>
      </c>
      <c r="P845" s="3">
        <f t="shared" si="108"/>
        <v>1002.5600000000001</v>
      </c>
      <c r="Q845" s="3">
        <v>1389.94</v>
      </c>
      <c r="R845" s="3">
        <f t="shared" si="109"/>
        <v>968.44329999999945</v>
      </c>
      <c r="S845" s="5">
        <f t="shared" si="110"/>
        <v>0.28814627726686126</v>
      </c>
      <c r="T845" s="3">
        <v>3307.59</v>
      </c>
      <c r="U845" s="3">
        <f t="shared" si="111"/>
        <v>53.353299999999308</v>
      </c>
      <c r="V845" t="s">
        <v>36</v>
      </c>
      <c r="W845" t="s">
        <v>30</v>
      </c>
    </row>
    <row r="846" spans="1:23">
      <c r="A846" t="s">
        <v>905</v>
      </c>
      <c r="B846" s="2">
        <v>46008</v>
      </c>
      <c r="C846">
        <f t="shared" si="104"/>
        <v>2025</v>
      </c>
      <c r="D846" t="str">
        <f t="shared" si="105"/>
        <v>Dec</v>
      </c>
      <c r="E846" t="str">
        <f t="shared" si="106"/>
        <v>Q4</v>
      </c>
      <c r="F846" t="s">
        <v>32</v>
      </c>
      <c r="G846" t="s">
        <v>33</v>
      </c>
      <c r="H846" t="s">
        <v>26</v>
      </c>
      <c r="I846" t="s">
        <v>53</v>
      </c>
      <c r="J846" t="s">
        <v>54</v>
      </c>
      <c r="K846">
        <v>21</v>
      </c>
      <c r="L846" s="3">
        <v>2380.5300000000002</v>
      </c>
      <c r="M846" s="4">
        <v>0.05</v>
      </c>
      <c r="N846" s="3">
        <v>777.79</v>
      </c>
      <c r="O846" s="3">
        <f t="shared" si="107"/>
        <v>47491.573499999999</v>
      </c>
      <c r="P846" s="3">
        <f t="shared" si="108"/>
        <v>16333.59</v>
      </c>
      <c r="Q846" s="3">
        <v>2197.6999999999998</v>
      </c>
      <c r="R846" s="3">
        <f t="shared" si="109"/>
        <v>28960.283499999998</v>
      </c>
      <c r="S846" s="5">
        <f t="shared" si="110"/>
        <v>0.60979835717593145</v>
      </c>
      <c r="T846" s="3">
        <v>43106.75</v>
      </c>
      <c r="U846" s="3">
        <f t="shared" si="111"/>
        <v>4384.8234999999986</v>
      </c>
      <c r="V846" t="s">
        <v>61</v>
      </c>
      <c r="W846" t="s">
        <v>46</v>
      </c>
    </row>
    <row r="847" spans="1:23">
      <c r="A847" t="s">
        <v>906</v>
      </c>
      <c r="B847" s="2">
        <v>45770</v>
      </c>
      <c r="C847">
        <f t="shared" si="104"/>
        <v>2025</v>
      </c>
      <c r="D847" t="str">
        <f t="shared" si="105"/>
        <v>Apr</v>
      </c>
      <c r="E847" t="str">
        <f t="shared" si="106"/>
        <v>Q2</v>
      </c>
      <c r="F847" t="s">
        <v>32</v>
      </c>
      <c r="G847" t="s">
        <v>43</v>
      </c>
      <c r="H847" t="s">
        <v>34</v>
      </c>
      <c r="I847" t="s">
        <v>63</v>
      </c>
      <c r="J847" t="s">
        <v>64</v>
      </c>
      <c r="K847">
        <v>4</v>
      </c>
      <c r="L847" s="3">
        <v>395.07</v>
      </c>
      <c r="M847" s="4">
        <v>0.1</v>
      </c>
      <c r="N847" s="3">
        <v>118.41</v>
      </c>
      <c r="O847" s="3">
        <f t="shared" si="107"/>
        <v>1422.252</v>
      </c>
      <c r="P847" s="3">
        <f t="shared" si="108"/>
        <v>473.64</v>
      </c>
      <c r="Q847" s="3">
        <v>591.4</v>
      </c>
      <c r="R847" s="3">
        <f t="shared" si="109"/>
        <v>357.21199999999999</v>
      </c>
      <c r="S847" s="5">
        <f t="shared" si="110"/>
        <v>0.25115942884945847</v>
      </c>
      <c r="T847" s="3">
        <v>1395.43</v>
      </c>
      <c r="U847" s="3">
        <f t="shared" si="111"/>
        <v>26.821999999999889</v>
      </c>
      <c r="V847" t="s">
        <v>36</v>
      </c>
      <c r="W847" t="s">
        <v>46</v>
      </c>
    </row>
    <row r="848" spans="1:23">
      <c r="A848" t="s">
        <v>907</v>
      </c>
      <c r="B848" s="2">
        <v>46216</v>
      </c>
      <c r="C848">
        <f t="shared" si="104"/>
        <v>2026</v>
      </c>
      <c r="D848" t="str">
        <f t="shared" si="105"/>
        <v>Jul</v>
      </c>
      <c r="E848" t="str">
        <f t="shared" si="106"/>
        <v>Q3</v>
      </c>
      <c r="F848" t="s">
        <v>24</v>
      </c>
      <c r="G848" t="s">
        <v>25</v>
      </c>
      <c r="H848" t="s">
        <v>60</v>
      </c>
      <c r="I848" t="s">
        <v>53</v>
      </c>
      <c r="J848" t="s">
        <v>54</v>
      </c>
      <c r="K848">
        <v>35</v>
      </c>
      <c r="L848" s="3">
        <v>2273.73</v>
      </c>
      <c r="M848" s="4">
        <v>0.12</v>
      </c>
      <c r="N848" s="3">
        <v>758.38</v>
      </c>
      <c r="O848" s="3">
        <f t="shared" si="107"/>
        <v>70030.884000000005</v>
      </c>
      <c r="P848" s="3">
        <f t="shared" si="108"/>
        <v>26543.3</v>
      </c>
      <c r="Q848" s="3">
        <v>4193.2299999999996</v>
      </c>
      <c r="R848" s="3">
        <f t="shared" si="109"/>
        <v>39294.354000000007</v>
      </c>
      <c r="S848" s="5">
        <f t="shared" si="110"/>
        <v>0.56110035680829051</v>
      </c>
      <c r="T848" s="3">
        <v>71603.63</v>
      </c>
      <c r="U848" s="3">
        <f t="shared" si="111"/>
        <v>-1572.7459999999992</v>
      </c>
      <c r="V848" t="s">
        <v>41</v>
      </c>
      <c r="W848" t="s">
        <v>80</v>
      </c>
    </row>
    <row r="849" spans="1:23">
      <c r="A849" t="s">
        <v>908</v>
      </c>
      <c r="B849" s="2">
        <v>45776</v>
      </c>
      <c r="C849">
        <f t="shared" si="104"/>
        <v>2025</v>
      </c>
      <c r="D849" t="str">
        <f t="shared" si="105"/>
        <v>Apr</v>
      </c>
      <c r="E849" t="str">
        <f t="shared" si="106"/>
        <v>Q2</v>
      </c>
      <c r="F849" t="s">
        <v>68</v>
      </c>
      <c r="G849" t="s">
        <v>66</v>
      </c>
      <c r="H849" t="s">
        <v>26</v>
      </c>
      <c r="I849" t="s">
        <v>53</v>
      </c>
      <c r="J849" t="s">
        <v>130</v>
      </c>
      <c r="K849">
        <v>27</v>
      </c>
      <c r="L849" s="3">
        <v>2189.2600000000002</v>
      </c>
      <c r="M849" s="4">
        <v>0</v>
      </c>
      <c r="N849" s="3">
        <v>849.42</v>
      </c>
      <c r="O849" s="3">
        <f t="shared" si="107"/>
        <v>59110.020000000004</v>
      </c>
      <c r="P849" s="3">
        <f t="shared" si="108"/>
        <v>22934.34</v>
      </c>
      <c r="Q849" s="3">
        <v>2789.23</v>
      </c>
      <c r="R849" s="3">
        <f t="shared" si="109"/>
        <v>33386.450000000004</v>
      </c>
      <c r="S849" s="5">
        <f t="shared" si="110"/>
        <v>0.56481879045210948</v>
      </c>
      <c r="T849" s="3">
        <v>65277.62</v>
      </c>
      <c r="U849" s="3">
        <f t="shared" si="111"/>
        <v>-6167.5999999999985</v>
      </c>
      <c r="V849" t="s">
        <v>29</v>
      </c>
      <c r="W849" t="s">
        <v>46</v>
      </c>
    </row>
    <row r="850" spans="1:23">
      <c r="A850" t="s">
        <v>909</v>
      </c>
      <c r="B850" s="2">
        <v>46084</v>
      </c>
      <c r="C850">
        <f t="shared" si="104"/>
        <v>2026</v>
      </c>
      <c r="D850" t="str">
        <f t="shared" si="105"/>
        <v>Mar</v>
      </c>
      <c r="E850" t="str">
        <f t="shared" si="106"/>
        <v>Q1</v>
      </c>
      <c r="F850" t="s">
        <v>38</v>
      </c>
      <c r="G850" t="s">
        <v>66</v>
      </c>
      <c r="H850" t="s">
        <v>44</v>
      </c>
      <c r="I850" t="s">
        <v>27</v>
      </c>
      <c r="J850" t="s">
        <v>28</v>
      </c>
      <c r="K850">
        <v>22</v>
      </c>
      <c r="L850" s="3">
        <v>304.47000000000003</v>
      </c>
      <c r="M850" s="4">
        <v>0.2</v>
      </c>
      <c r="N850" s="3">
        <v>195.28</v>
      </c>
      <c r="O850" s="3">
        <f t="shared" si="107"/>
        <v>5358.6720000000005</v>
      </c>
      <c r="P850" s="3">
        <f t="shared" si="108"/>
        <v>4296.16</v>
      </c>
      <c r="Q850" s="3">
        <v>747.83</v>
      </c>
      <c r="R850" s="3">
        <f t="shared" si="109"/>
        <v>314.68200000000058</v>
      </c>
      <c r="S850" s="5">
        <f t="shared" si="110"/>
        <v>5.8723877856304799E-2</v>
      </c>
      <c r="T850" s="3">
        <v>5966.25</v>
      </c>
      <c r="U850" s="3">
        <f t="shared" si="111"/>
        <v>-607.57799999999952</v>
      </c>
      <c r="V850" t="s">
        <v>61</v>
      </c>
      <c r="W850" t="s">
        <v>30</v>
      </c>
    </row>
    <row r="851" spans="1:23">
      <c r="A851" t="s">
        <v>910</v>
      </c>
      <c r="B851" s="2">
        <v>45633</v>
      </c>
      <c r="C851">
        <f t="shared" si="104"/>
        <v>2024</v>
      </c>
      <c r="D851" t="str">
        <f t="shared" si="105"/>
        <v>Dec</v>
      </c>
      <c r="E851" t="str">
        <f t="shared" si="106"/>
        <v>Q4</v>
      </c>
      <c r="F851" t="s">
        <v>24</v>
      </c>
      <c r="G851" t="s">
        <v>25</v>
      </c>
      <c r="H851" t="s">
        <v>34</v>
      </c>
      <c r="I851" t="s">
        <v>27</v>
      </c>
      <c r="J851" t="s">
        <v>35</v>
      </c>
      <c r="K851">
        <v>6</v>
      </c>
      <c r="L851" s="3">
        <v>748.16</v>
      </c>
      <c r="M851" s="4">
        <v>0.08</v>
      </c>
      <c r="N851" s="3">
        <v>518.42999999999995</v>
      </c>
      <c r="O851" s="3">
        <f t="shared" si="107"/>
        <v>4129.8432000000003</v>
      </c>
      <c r="P851" s="3">
        <f t="shared" si="108"/>
        <v>3110.58</v>
      </c>
      <c r="Q851" s="3">
        <v>591.64</v>
      </c>
      <c r="R851" s="3">
        <f t="shared" si="109"/>
        <v>427.62320000000034</v>
      </c>
      <c r="S851" s="5">
        <f t="shared" si="110"/>
        <v>0.10354465757925151</v>
      </c>
      <c r="T851" s="3">
        <v>3804.81</v>
      </c>
      <c r="U851" s="3">
        <f t="shared" si="111"/>
        <v>325.03320000000031</v>
      </c>
      <c r="V851" t="s">
        <v>36</v>
      </c>
      <c r="W851" t="s">
        <v>30</v>
      </c>
    </row>
    <row r="852" spans="1:23">
      <c r="A852" t="s">
        <v>911</v>
      </c>
      <c r="B852" s="2">
        <v>45533</v>
      </c>
      <c r="C852">
        <f t="shared" si="104"/>
        <v>2024</v>
      </c>
      <c r="D852" t="str">
        <f t="shared" si="105"/>
        <v>Aug</v>
      </c>
      <c r="E852" t="str">
        <f t="shared" si="106"/>
        <v>Q3</v>
      </c>
      <c r="F852" t="s">
        <v>68</v>
      </c>
      <c r="G852" t="s">
        <v>66</v>
      </c>
      <c r="H852" t="s">
        <v>34</v>
      </c>
      <c r="I852" t="s">
        <v>27</v>
      </c>
      <c r="J852" t="s">
        <v>28</v>
      </c>
      <c r="K852">
        <v>12</v>
      </c>
      <c r="L852" s="3">
        <v>256.94</v>
      </c>
      <c r="M852" s="4">
        <v>0</v>
      </c>
      <c r="N852" s="3">
        <v>142.93</v>
      </c>
      <c r="O852" s="3">
        <f t="shared" si="107"/>
        <v>3083.2799999999997</v>
      </c>
      <c r="P852" s="3">
        <f t="shared" si="108"/>
        <v>1715.16</v>
      </c>
      <c r="Q852" s="3">
        <v>527.19000000000005</v>
      </c>
      <c r="R852" s="3">
        <f t="shared" si="109"/>
        <v>840.92999999999961</v>
      </c>
      <c r="S852" s="5">
        <f t="shared" si="110"/>
        <v>0.27273877169767252</v>
      </c>
      <c r="T852" s="3">
        <v>3120.15</v>
      </c>
      <c r="U852" s="3">
        <f t="shared" si="111"/>
        <v>-36.870000000000346</v>
      </c>
      <c r="V852" t="s">
        <v>41</v>
      </c>
      <c r="W852" t="s">
        <v>80</v>
      </c>
    </row>
    <row r="853" spans="1:23">
      <c r="A853" t="s">
        <v>912</v>
      </c>
      <c r="B853" s="2">
        <v>46226</v>
      </c>
      <c r="C853">
        <f t="shared" si="104"/>
        <v>2026</v>
      </c>
      <c r="D853" t="str">
        <f t="shared" si="105"/>
        <v>Jul</v>
      </c>
      <c r="E853" t="str">
        <f t="shared" si="106"/>
        <v>Q3</v>
      </c>
      <c r="F853" t="s">
        <v>51</v>
      </c>
      <c r="G853" t="s">
        <v>52</v>
      </c>
      <c r="H853" t="s">
        <v>34</v>
      </c>
      <c r="I853" t="s">
        <v>63</v>
      </c>
      <c r="J853" t="s">
        <v>64</v>
      </c>
      <c r="K853">
        <v>4</v>
      </c>
      <c r="L853" s="3">
        <v>593.38</v>
      </c>
      <c r="M853" s="4">
        <v>0.08</v>
      </c>
      <c r="N853" s="3">
        <v>170.65</v>
      </c>
      <c r="O853" s="3">
        <f t="shared" si="107"/>
        <v>2183.6384000000003</v>
      </c>
      <c r="P853" s="3">
        <f t="shared" si="108"/>
        <v>682.6</v>
      </c>
      <c r="Q853" s="3">
        <v>1342.56</v>
      </c>
      <c r="R853" s="3">
        <f t="shared" si="109"/>
        <v>158.47840000000042</v>
      </c>
      <c r="S853" s="5">
        <f t="shared" si="110"/>
        <v>7.257538610788325E-2</v>
      </c>
      <c r="T853" s="3">
        <v>2131.17</v>
      </c>
      <c r="U853" s="3">
        <f t="shared" si="111"/>
        <v>52.468400000000202</v>
      </c>
      <c r="V853" t="s">
        <v>36</v>
      </c>
      <c r="W853" t="s">
        <v>77</v>
      </c>
    </row>
    <row r="854" spans="1:23">
      <c r="A854" t="s">
        <v>913</v>
      </c>
      <c r="B854" s="2">
        <v>46131</v>
      </c>
      <c r="C854">
        <f t="shared" si="104"/>
        <v>2026</v>
      </c>
      <c r="D854" t="str">
        <f t="shared" si="105"/>
        <v>Apr</v>
      </c>
      <c r="E854" t="str">
        <f t="shared" si="106"/>
        <v>Q2</v>
      </c>
      <c r="F854" t="s">
        <v>51</v>
      </c>
      <c r="G854" t="s">
        <v>52</v>
      </c>
      <c r="H854" t="s">
        <v>44</v>
      </c>
      <c r="I854" t="s">
        <v>39</v>
      </c>
      <c r="J854" t="s">
        <v>40</v>
      </c>
      <c r="K854">
        <v>26</v>
      </c>
      <c r="L854" s="3">
        <v>841.82</v>
      </c>
      <c r="M854" s="4">
        <v>0.2</v>
      </c>
      <c r="N854" s="3">
        <v>350.17</v>
      </c>
      <c r="O854" s="3">
        <f t="shared" si="107"/>
        <v>17509.856</v>
      </c>
      <c r="P854" s="3">
        <f t="shared" si="108"/>
        <v>9104.42</v>
      </c>
      <c r="Q854" s="3">
        <v>2474.42</v>
      </c>
      <c r="R854" s="3">
        <f t="shared" si="109"/>
        <v>5931.0159999999996</v>
      </c>
      <c r="S854" s="5">
        <f t="shared" si="110"/>
        <v>0.33872443040079825</v>
      </c>
      <c r="T854" s="3">
        <v>16157.37</v>
      </c>
      <c r="U854" s="3">
        <f t="shared" si="111"/>
        <v>1352.485999999999</v>
      </c>
      <c r="V854" t="s">
        <v>61</v>
      </c>
      <c r="W854" t="s">
        <v>46</v>
      </c>
    </row>
    <row r="855" spans="1:23">
      <c r="A855" t="s">
        <v>914</v>
      </c>
      <c r="B855" s="2">
        <v>45640</v>
      </c>
      <c r="C855">
        <f t="shared" si="104"/>
        <v>2024</v>
      </c>
      <c r="D855" t="str">
        <f t="shared" si="105"/>
        <v>Dec</v>
      </c>
      <c r="E855" t="str">
        <f t="shared" si="106"/>
        <v>Q4</v>
      </c>
      <c r="F855" t="s">
        <v>32</v>
      </c>
      <c r="G855" t="s">
        <v>49</v>
      </c>
      <c r="H855" t="s">
        <v>44</v>
      </c>
      <c r="I855" t="s">
        <v>63</v>
      </c>
      <c r="J855" t="s">
        <v>64</v>
      </c>
      <c r="K855">
        <v>7</v>
      </c>
      <c r="L855" s="3">
        <v>540.51</v>
      </c>
      <c r="M855" s="4">
        <v>0.08</v>
      </c>
      <c r="N855" s="3">
        <v>143.07</v>
      </c>
      <c r="O855" s="3">
        <f t="shared" si="107"/>
        <v>3480.8843999999999</v>
      </c>
      <c r="P855" s="3">
        <f t="shared" si="108"/>
        <v>1001.49</v>
      </c>
      <c r="Q855" s="3">
        <v>1050.79</v>
      </c>
      <c r="R855" s="3">
        <f t="shared" si="109"/>
        <v>1428.6044000000002</v>
      </c>
      <c r="S855" s="5">
        <f t="shared" si="110"/>
        <v>0.41041420393047245</v>
      </c>
      <c r="T855" s="3">
        <v>3140.75</v>
      </c>
      <c r="U855" s="3">
        <f t="shared" si="111"/>
        <v>340.13439999999991</v>
      </c>
      <c r="V855" t="s">
        <v>41</v>
      </c>
      <c r="W855" t="s">
        <v>80</v>
      </c>
    </row>
    <row r="856" spans="1:23">
      <c r="A856" t="s">
        <v>915</v>
      </c>
      <c r="B856" s="2">
        <v>45727</v>
      </c>
      <c r="C856">
        <f t="shared" si="104"/>
        <v>2025</v>
      </c>
      <c r="D856" t="str">
        <f t="shared" si="105"/>
        <v>Mar</v>
      </c>
      <c r="E856" t="str">
        <f t="shared" si="106"/>
        <v>Q1</v>
      </c>
      <c r="F856" t="s">
        <v>68</v>
      </c>
      <c r="G856" t="s">
        <v>66</v>
      </c>
      <c r="H856" t="s">
        <v>34</v>
      </c>
      <c r="I856" t="s">
        <v>63</v>
      </c>
      <c r="J856" t="s">
        <v>64</v>
      </c>
      <c r="K856">
        <v>14</v>
      </c>
      <c r="L856" s="3">
        <v>367.46</v>
      </c>
      <c r="M856" s="4">
        <v>0.03</v>
      </c>
      <c r="N856" s="3">
        <v>104.17</v>
      </c>
      <c r="O856" s="3">
        <f t="shared" si="107"/>
        <v>4990.1067999999996</v>
      </c>
      <c r="P856" s="3">
        <f t="shared" si="108"/>
        <v>1458.38</v>
      </c>
      <c r="Q856" s="3">
        <v>1004.05</v>
      </c>
      <c r="R856" s="3">
        <f t="shared" si="109"/>
        <v>2527.6767999999993</v>
      </c>
      <c r="S856" s="5">
        <f t="shared" si="110"/>
        <v>0.50653761558770638</v>
      </c>
      <c r="T856" s="3">
        <v>4518.76</v>
      </c>
      <c r="U856" s="3">
        <f t="shared" si="111"/>
        <v>471.34679999999935</v>
      </c>
      <c r="V856" t="s">
        <v>29</v>
      </c>
      <c r="W856" t="s">
        <v>46</v>
      </c>
    </row>
    <row r="857" spans="1:23">
      <c r="A857" t="s">
        <v>916</v>
      </c>
      <c r="B857" s="2">
        <v>46042</v>
      </c>
      <c r="C857">
        <f t="shared" si="104"/>
        <v>2026</v>
      </c>
      <c r="D857" t="str">
        <f t="shared" si="105"/>
        <v>Jan</v>
      </c>
      <c r="E857" t="str">
        <f t="shared" si="106"/>
        <v>Q1</v>
      </c>
      <c r="F857" t="s">
        <v>24</v>
      </c>
      <c r="G857" t="s">
        <v>66</v>
      </c>
      <c r="H857" t="s">
        <v>26</v>
      </c>
      <c r="I857" t="s">
        <v>39</v>
      </c>
      <c r="J857" t="s">
        <v>45</v>
      </c>
      <c r="K857">
        <v>44</v>
      </c>
      <c r="L857" s="3">
        <v>1023.32</v>
      </c>
      <c r="M857" s="4">
        <v>0.08</v>
      </c>
      <c r="N857" s="3">
        <v>505.31</v>
      </c>
      <c r="O857" s="3">
        <f t="shared" si="107"/>
        <v>41423.993600000002</v>
      </c>
      <c r="P857" s="3">
        <f t="shared" si="108"/>
        <v>22233.64</v>
      </c>
      <c r="Q857" s="3">
        <v>1604.84</v>
      </c>
      <c r="R857" s="3">
        <f t="shared" si="109"/>
        <v>17585.513600000002</v>
      </c>
      <c r="S857" s="5">
        <f t="shared" si="110"/>
        <v>0.42452482418305515</v>
      </c>
      <c r="T857" s="3">
        <v>42953.21</v>
      </c>
      <c r="U857" s="3">
        <f t="shared" si="111"/>
        <v>-1529.2163999999975</v>
      </c>
      <c r="V857" t="s">
        <v>41</v>
      </c>
      <c r="W857" t="s">
        <v>46</v>
      </c>
    </row>
    <row r="858" spans="1:23">
      <c r="A858" t="s">
        <v>917</v>
      </c>
      <c r="B858" s="2">
        <v>45347</v>
      </c>
      <c r="C858">
        <f t="shared" si="104"/>
        <v>2024</v>
      </c>
      <c r="D858" t="str">
        <f t="shared" si="105"/>
        <v>Feb</v>
      </c>
      <c r="E858" t="str">
        <f t="shared" si="106"/>
        <v>Q1</v>
      </c>
      <c r="F858" t="s">
        <v>38</v>
      </c>
      <c r="G858" t="s">
        <v>66</v>
      </c>
      <c r="H858" t="s">
        <v>34</v>
      </c>
      <c r="I858" t="s">
        <v>39</v>
      </c>
      <c r="J858" t="s">
        <v>57</v>
      </c>
      <c r="K858">
        <v>15</v>
      </c>
      <c r="L858" s="3">
        <v>784.28</v>
      </c>
      <c r="M858" s="4">
        <v>0.08</v>
      </c>
      <c r="N858" s="3">
        <v>389.15</v>
      </c>
      <c r="O858" s="3">
        <f t="shared" si="107"/>
        <v>10823.064</v>
      </c>
      <c r="P858" s="3">
        <f t="shared" si="108"/>
        <v>5837.25</v>
      </c>
      <c r="Q858" s="3">
        <v>1742.61</v>
      </c>
      <c r="R858" s="3">
        <f t="shared" si="109"/>
        <v>3243.2040000000006</v>
      </c>
      <c r="S858" s="5">
        <f t="shared" si="110"/>
        <v>0.2996567330656088</v>
      </c>
      <c r="T858" s="3">
        <v>11717.05</v>
      </c>
      <c r="U858" s="3">
        <f t="shared" si="111"/>
        <v>-893.98599999999897</v>
      </c>
      <c r="V858" t="s">
        <v>36</v>
      </c>
      <c r="W858" t="s">
        <v>30</v>
      </c>
    </row>
    <row r="859" spans="1:23">
      <c r="A859" t="s">
        <v>918</v>
      </c>
      <c r="B859" s="2">
        <v>45475</v>
      </c>
      <c r="C859">
        <f t="shared" si="104"/>
        <v>2024</v>
      </c>
      <c r="D859" t="str">
        <f t="shared" si="105"/>
        <v>Jul</v>
      </c>
      <c r="E859" t="str">
        <f t="shared" si="106"/>
        <v>Q3</v>
      </c>
      <c r="F859" t="s">
        <v>51</v>
      </c>
      <c r="G859" t="s">
        <v>52</v>
      </c>
      <c r="H859" t="s">
        <v>26</v>
      </c>
      <c r="I859" t="s">
        <v>39</v>
      </c>
      <c r="J859" t="s">
        <v>45</v>
      </c>
      <c r="K859">
        <v>53</v>
      </c>
      <c r="L859" s="3">
        <v>804.87</v>
      </c>
      <c r="M859" s="4">
        <v>0.1</v>
      </c>
      <c r="N859" s="3">
        <v>356.81</v>
      </c>
      <c r="O859" s="3">
        <f t="shared" si="107"/>
        <v>38392.298999999999</v>
      </c>
      <c r="P859" s="3">
        <f t="shared" si="108"/>
        <v>18910.93</v>
      </c>
      <c r="Q859" s="3">
        <v>3357.17</v>
      </c>
      <c r="R859" s="3">
        <f t="shared" si="109"/>
        <v>16124.198999999999</v>
      </c>
      <c r="S859" s="5">
        <f t="shared" si="110"/>
        <v>0.41998524235289997</v>
      </c>
      <c r="T859" s="3">
        <v>40489.699999999997</v>
      </c>
      <c r="U859" s="3">
        <f t="shared" si="111"/>
        <v>-2097.400999999998</v>
      </c>
      <c r="V859" t="s">
        <v>41</v>
      </c>
      <c r="W859" t="s">
        <v>46</v>
      </c>
    </row>
    <row r="860" spans="1:23">
      <c r="A860" t="s">
        <v>919</v>
      </c>
      <c r="B860" s="2">
        <v>45767</v>
      </c>
      <c r="C860">
        <f t="shared" si="104"/>
        <v>2025</v>
      </c>
      <c r="D860" t="str">
        <f t="shared" si="105"/>
        <v>Apr</v>
      </c>
      <c r="E860" t="str">
        <f t="shared" si="106"/>
        <v>Q2</v>
      </c>
      <c r="F860" t="s">
        <v>38</v>
      </c>
      <c r="G860" t="s">
        <v>25</v>
      </c>
      <c r="H860" t="s">
        <v>34</v>
      </c>
      <c r="I860" t="s">
        <v>63</v>
      </c>
      <c r="J860" t="s">
        <v>73</v>
      </c>
      <c r="K860">
        <v>12</v>
      </c>
      <c r="L860" s="3">
        <v>191.78</v>
      </c>
      <c r="M860" s="4">
        <v>0.05</v>
      </c>
      <c r="N860" s="3">
        <v>48.19</v>
      </c>
      <c r="O860" s="3">
        <f t="shared" si="107"/>
        <v>2186.2919999999999</v>
      </c>
      <c r="P860" s="3">
        <f t="shared" si="108"/>
        <v>578.28</v>
      </c>
      <c r="Q860" s="3">
        <v>824.88</v>
      </c>
      <c r="R860" s="3">
        <f t="shared" si="109"/>
        <v>783.13199999999995</v>
      </c>
      <c r="S860" s="5">
        <f t="shared" si="110"/>
        <v>0.35820100883139122</v>
      </c>
      <c r="T860" s="3">
        <v>2353.7600000000002</v>
      </c>
      <c r="U860" s="3">
        <f t="shared" si="111"/>
        <v>-167.4680000000003</v>
      </c>
      <c r="V860" t="s">
        <v>36</v>
      </c>
      <c r="W860" t="s">
        <v>30</v>
      </c>
    </row>
    <row r="861" spans="1:23">
      <c r="A861" t="s">
        <v>920</v>
      </c>
      <c r="B861" s="2">
        <v>45657</v>
      </c>
      <c r="C861">
        <f t="shared" si="104"/>
        <v>2024</v>
      </c>
      <c r="D861" t="str">
        <f t="shared" si="105"/>
        <v>Dec</v>
      </c>
      <c r="E861" t="str">
        <f t="shared" si="106"/>
        <v>Q4</v>
      </c>
      <c r="F861" t="s">
        <v>51</v>
      </c>
      <c r="G861" t="s">
        <v>88</v>
      </c>
      <c r="H861" t="s">
        <v>44</v>
      </c>
      <c r="I861" t="s">
        <v>53</v>
      </c>
      <c r="J861" t="s">
        <v>54</v>
      </c>
      <c r="K861">
        <v>14</v>
      </c>
      <c r="L861" s="3">
        <v>2570.29</v>
      </c>
      <c r="M861" s="4">
        <v>0.12</v>
      </c>
      <c r="N861" s="3">
        <v>825.58</v>
      </c>
      <c r="O861" s="3">
        <f t="shared" si="107"/>
        <v>31665.9728</v>
      </c>
      <c r="P861" s="3">
        <f t="shared" si="108"/>
        <v>11558.12</v>
      </c>
      <c r="Q861" s="3">
        <v>2295.0300000000002</v>
      </c>
      <c r="R861" s="3">
        <f t="shared" si="109"/>
        <v>17812.822800000002</v>
      </c>
      <c r="S861" s="5">
        <f t="shared" si="110"/>
        <v>0.562522519440805</v>
      </c>
      <c r="T861" s="3">
        <v>29197.8</v>
      </c>
      <c r="U861" s="3">
        <f t="shared" si="111"/>
        <v>2468.1728000000003</v>
      </c>
      <c r="V861" t="s">
        <v>29</v>
      </c>
      <c r="W861" t="s">
        <v>30</v>
      </c>
    </row>
    <row r="862" spans="1:23">
      <c r="A862" t="s">
        <v>921</v>
      </c>
      <c r="B862" s="2">
        <v>45440</v>
      </c>
      <c r="C862">
        <f t="shared" si="104"/>
        <v>2024</v>
      </c>
      <c r="D862" t="str">
        <f t="shared" si="105"/>
        <v>May</v>
      </c>
      <c r="E862" t="str">
        <f t="shared" si="106"/>
        <v>Q2</v>
      </c>
      <c r="F862" t="s">
        <v>51</v>
      </c>
      <c r="G862" t="s">
        <v>72</v>
      </c>
      <c r="H862" t="s">
        <v>60</v>
      </c>
      <c r="I862" t="s">
        <v>53</v>
      </c>
      <c r="J862" t="s">
        <v>130</v>
      </c>
      <c r="K862">
        <v>43</v>
      </c>
      <c r="L862" s="3">
        <v>2209.08</v>
      </c>
      <c r="M862" s="4">
        <v>0.15</v>
      </c>
      <c r="N862" s="3">
        <v>833.78</v>
      </c>
      <c r="O862" s="3">
        <f t="shared" si="107"/>
        <v>80741.873999999996</v>
      </c>
      <c r="P862" s="3">
        <f t="shared" si="108"/>
        <v>35852.54</v>
      </c>
      <c r="Q862" s="3">
        <v>5181.8599999999997</v>
      </c>
      <c r="R862" s="3">
        <f t="shared" si="109"/>
        <v>39707.473999999995</v>
      </c>
      <c r="S862" s="5">
        <f t="shared" si="110"/>
        <v>0.49178291303964528</v>
      </c>
      <c r="T862" s="3">
        <v>86952.26</v>
      </c>
      <c r="U862" s="3">
        <f t="shared" si="111"/>
        <v>-6210.3859999999986</v>
      </c>
      <c r="V862" t="s">
        <v>41</v>
      </c>
      <c r="W862" t="s">
        <v>30</v>
      </c>
    </row>
    <row r="863" spans="1:23">
      <c r="A863" t="s">
        <v>922</v>
      </c>
      <c r="B863" s="2">
        <v>45626</v>
      </c>
      <c r="C863">
        <f t="shared" si="104"/>
        <v>2024</v>
      </c>
      <c r="D863" t="str">
        <f t="shared" si="105"/>
        <v>Nov</v>
      </c>
      <c r="E863" t="str">
        <f t="shared" si="106"/>
        <v>Q4</v>
      </c>
      <c r="F863" t="s">
        <v>38</v>
      </c>
      <c r="G863" t="s">
        <v>25</v>
      </c>
      <c r="H863" t="s">
        <v>34</v>
      </c>
      <c r="I863" t="s">
        <v>39</v>
      </c>
      <c r="J863" t="s">
        <v>40</v>
      </c>
      <c r="K863">
        <v>3</v>
      </c>
      <c r="L863" s="3">
        <v>858.84</v>
      </c>
      <c r="M863" s="4">
        <v>0.05</v>
      </c>
      <c r="N863" s="3">
        <v>366.63</v>
      </c>
      <c r="O863" s="3">
        <f t="shared" si="107"/>
        <v>2447.694</v>
      </c>
      <c r="P863" s="3">
        <f t="shared" si="108"/>
        <v>1099.8899999999999</v>
      </c>
      <c r="Q863" s="3">
        <v>1244.4100000000001</v>
      </c>
      <c r="R863" s="3">
        <f t="shared" si="109"/>
        <v>103.39400000000001</v>
      </c>
      <c r="S863" s="5">
        <f t="shared" si="110"/>
        <v>4.2241391285021739E-2</v>
      </c>
      <c r="T863" s="3">
        <v>2389.38</v>
      </c>
      <c r="U863" s="3">
        <f t="shared" si="111"/>
        <v>58.313999999999851</v>
      </c>
      <c r="V863" t="s">
        <v>61</v>
      </c>
      <c r="W863" t="s">
        <v>77</v>
      </c>
    </row>
    <row r="864" spans="1:23">
      <c r="A864" t="s">
        <v>923</v>
      </c>
      <c r="B864" s="2">
        <v>45555</v>
      </c>
      <c r="C864">
        <f t="shared" si="104"/>
        <v>2024</v>
      </c>
      <c r="D864" t="str">
        <f t="shared" si="105"/>
        <v>Sep</v>
      </c>
      <c r="E864" t="str">
        <f t="shared" si="106"/>
        <v>Q3</v>
      </c>
      <c r="F864" t="s">
        <v>24</v>
      </c>
      <c r="G864" t="s">
        <v>66</v>
      </c>
      <c r="H864" t="s">
        <v>60</v>
      </c>
      <c r="I864" t="s">
        <v>27</v>
      </c>
      <c r="J864" t="s">
        <v>35</v>
      </c>
      <c r="K864">
        <v>77</v>
      </c>
      <c r="L864" s="3">
        <v>1096.7</v>
      </c>
      <c r="M864" s="4">
        <v>0.08</v>
      </c>
      <c r="N864" s="3">
        <v>772.04</v>
      </c>
      <c r="O864" s="3">
        <f t="shared" si="107"/>
        <v>77690.228000000017</v>
      </c>
      <c r="P864" s="3">
        <f t="shared" si="108"/>
        <v>59447.079999999994</v>
      </c>
      <c r="Q864" s="3">
        <v>1756.08</v>
      </c>
      <c r="R864" s="3">
        <f t="shared" si="109"/>
        <v>16487.068000000021</v>
      </c>
      <c r="S864" s="5">
        <f t="shared" si="110"/>
        <v>0.21221546678946568</v>
      </c>
      <c r="T864" s="3">
        <v>69277.89</v>
      </c>
      <c r="U864" s="3">
        <f t="shared" si="111"/>
        <v>8412.3380000000179</v>
      </c>
      <c r="V864" t="s">
        <v>41</v>
      </c>
      <c r="W864" t="s">
        <v>30</v>
      </c>
    </row>
    <row r="865" spans="1:23">
      <c r="A865" t="s">
        <v>924</v>
      </c>
      <c r="B865" s="2">
        <v>46249</v>
      </c>
      <c r="C865">
        <f t="shared" si="104"/>
        <v>2026</v>
      </c>
      <c r="D865" t="str">
        <f t="shared" si="105"/>
        <v>Aug</v>
      </c>
      <c r="E865" t="str">
        <f t="shared" si="106"/>
        <v>Q3</v>
      </c>
      <c r="F865" t="s">
        <v>51</v>
      </c>
      <c r="G865" t="s">
        <v>72</v>
      </c>
      <c r="H865" t="s">
        <v>26</v>
      </c>
      <c r="I865" t="s">
        <v>27</v>
      </c>
      <c r="J865" t="s">
        <v>35</v>
      </c>
      <c r="K865">
        <v>10</v>
      </c>
      <c r="L865" s="3">
        <v>776.02</v>
      </c>
      <c r="M865" s="4">
        <v>0.1</v>
      </c>
      <c r="N865" s="3">
        <v>581.32000000000005</v>
      </c>
      <c r="O865" s="3">
        <f t="shared" si="107"/>
        <v>6984.18</v>
      </c>
      <c r="P865" s="3">
        <f t="shared" si="108"/>
        <v>5813.2000000000007</v>
      </c>
      <c r="Q865" s="3">
        <v>1616.45</v>
      </c>
      <c r="R865" s="3">
        <f t="shared" si="109"/>
        <v>-445.47000000000048</v>
      </c>
      <c r="S865" s="5">
        <f t="shared" si="110"/>
        <v>-6.3782720376622665E-2</v>
      </c>
      <c r="T865" s="3">
        <v>6603.14</v>
      </c>
      <c r="U865" s="3">
        <f t="shared" si="111"/>
        <v>381.03999999999996</v>
      </c>
      <c r="V865" t="s">
        <v>41</v>
      </c>
      <c r="W865" t="s">
        <v>30</v>
      </c>
    </row>
    <row r="866" spans="1:23">
      <c r="A866" t="s">
        <v>925</v>
      </c>
      <c r="B866" s="2">
        <v>46092</v>
      </c>
      <c r="C866">
        <f t="shared" si="104"/>
        <v>2026</v>
      </c>
      <c r="D866" t="str">
        <f t="shared" si="105"/>
        <v>Mar</v>
      </c>
      <c r="E866" t="str">
        <f t="shared" si="106"/>
        <v>Q1</v>
      </c>
      <c r="F866" t="s">
        <v>51</v>
      </c>
      <c r="G866" t="s">
        <v>52</v>
      </c>
      <c r="H866" t="s">
        <v>34</v>
      </c>
      <c r="I866" t="s">
        <v>53</v>
      </c>
      <c r="J866" t="s">
        <v>130</v>
      </c>
      <c r="K866">
        <v>11</v>
      </c>
      <c r="L866" s="3">
        <v>2038.25</v>
      </c>
      <c r="M866" s="4">
        <v>0</v>
      </c>
      <c r="N866" s="3">
        <v>745.02</v>
      </c>
      <c r="O866" s="3">
        <f t="shared" si="107"/>
        <v>22420.75</v>
      </c>
      <c r="P866" s="3">
        <f t="shared" si="108"/>
        <v>8195.2199999999993</v>
      </c>
      <c r="Q866" s="3">
        <v>2318.59</v>
      </c>
      <c r="R866" s="3">
        <f t="shared" si="109"/>
        <v>11906.94</v>
      </c>
      <c r="S866" s="5">
        <f t="shared" si="110"/>
        <v>0.53106787239499131</v>
      </c>
      <c r="T866" s="3">
        <v>20919.77</v>
      </c>
      <c r="U866" s="3">
        <f t="shared" si="111"/>
        <v>1500.9799999999996</v>
      </c>
      <c r="V866" t="s">
        <v>36</v>
      </c>
      <c r="W866" t="s">
        <v>80</v>
      </c>
    </row>
    <row r="867" spans="1:23">
      <c r="A867" t="s">
        <v>926</v>
      </c>
      <c r="B867" s="2">
        <v>45915</v>
      </c>
      <c r="C867">
        <f t="shared" si="104"/>
        <v>2025</v>
      </c>
      <c r="D867" t="str">
        <f t="shared" si="105"/>
        <v>Sep</v>
      </c>
      <c r="E867" t="str">
        <f t="shared" si="106"/>
        <v>Q3</v>
      </c>
      <c r="F867" t="s">
        <v>51</v>
      </c>
      <c r="G867" t="s">
        <v>52</v>
      </c>
      <c r="H867" t="s">
        <v>44</v>
      </c>
      <c r="I867" t="s">
        <v>53</v>
      </c>
      <c r="J867" t="s">
        <v>130</v>
      </c>
      <c r="K867">
        <v>20</v>
      </c>
      <c r="L867" s="3">
        <v>1803.65</v>
      </c>
      <c r="M867" s="4">
        <v>0</v>
      </c>
      <c r="N867" s="3">
        <v>652.82000000000005</v>
      </c>
      <c r="O867" s="3">
        <f t="shared" si="107"/>
        <v>36073</v>
      </c>
      <c r="P867" s="3">
        <f t="shared" si="108"/>
        <v>13056.400000000001</v>
      </c>
      <c r="Q867" s="3">
        <v>2192.7399999999998</v>
      </c>
      <c r="R867" s="3">
        <f t="shared" si="109"/>
        <v>20823.86</v>
      </c>
      <c r="S867" s="5">
        <f t="shared" si="110"/>
        <v>0.57726998031768917</v>
      </c>
      <c r="T867" s="3">
        <v>35591.5</v>
      </c>
      <c r="U867" s="3">
        <f t="shared" si="111"/>
        <v>481.5</v>
      </c>
      <c r="V867" t="s">
        <v>41</v>
      </c>
      <c r="W867" t="s">
        <v>77</v>
      </c>
    </row>
    <row r="868" spans="1:23">
      <c r="A868" t="s">
        <v>927</v>
      </c>
      <c r="B868" s="2">
        <v>45802</v>
      </c>
      <c r="C868">
        <f t="shared" si="104"/>
        <v>2025</v>
      </c>
      <c r="D868" t="str">
        <f t="shared" si="105"/>
        <v>May</v>
      </c>
      <c r="E868" t="str">
        <f t="shared" si="106"/>
        <v>Q2</v>
      </c>
      <c r="F868" t="s">
        <v>68</v>
      </c>
      <c r="G868" t="s">
        <v>25</v>
      </c>
      <c r="H868" t="s">
        <v>26</v>
      </c>
      <c r="I868" t="s">
        <v>53</v>
      </c>
      <c r="J868" t="s">
        <v>130</v>
      </c>
      <c r="K868">
        <v>44</v>
      </c>
      <c r="L868" s="3">
        <v>961.31</v>
      </c>
      <c r="M868" s="4">
        <v>0.2</v>
      </c>
      <c r="N868" s="3">
        <v>360.32</v>
      </c>
      <c r="O868" s="3">
        <f t="shared" si="107"/>
        <v>33838.112000000001</v>
      </c>
      <c r="P868" s="3">
        <f t="shared" si="108"/>
        <v>15854.08</v>
      </c>
      <c r="Q868" s="3">
        <v>3742.83</v>
      </c>
      <c r="R868" s="3">
        <f t="shared" si="109"/>
        <v>14241.201999999999</v>
      </c>
      <c r="S868" s="5">
        <f t="shared" si="110"/>
        <v>0.42086278336096289</v>
      </c>
      <c r="T868" s="3">
        <v>32581.759999999998</v>
      </c>
      <c r="U868" s="3">
        <f t="shared" si="111"/>
        <v>1256.3520000000026</v>
      </c>
      <c r="V868" t="s">
        <v>61</v>
      </c>
      <c r="W868" t="s">
        <v>80</v>
      </c>
    </row>
    <row r="869" spans="1:23">
      <c r="A869" t="s">
        <v>928</v>
      </c>
      <c r="B869" s="2">
        <v>45834</v>
      </c>
      <c r="C869">
        <f t="shared" si="104"/>
        <v>2025</v>
      </c>
      <c r="D869" t="str">
        <f t="shared" si="105"/>
        <v>Jun</v>
      </c>
      <c r="E869" t="str">
        <f t="shared" si="106"/>
        <v>Q2</v>
      </c>
      <c r="F869" t="s">
        <v>38</v>
      </c>
      <c r="G869" t="s">
        <v>66</v>
      </c>
      <c r="H869" t="s">
        <v>34</v>
      </c>
      <c r="I869" t="s">
        <v>53</v>
      </c>
      <c r="J869" t="s">
        <v>130</v>
      </c>
      <c r="K869">
        <v>1</v>
      </c>
      <c r="L869" s="3">
        <v>2181.5500000000002</v>
      </c>
      <c r="M869" s="4">
        <v>0.03</v>
      </c>
      <c r="N869" s="3">
        <v>813.2</v>
      </c>
      <c r="O869" s="3">
        <f t="shared" si="107"/>
        <v>2116.1035000000002</v>
      </c>
      <c r="P869" s="3">
        <f t="shared" si="108"/>
        <v>813.2</v>
      </c>
      <c r="Q869" s="3">
        <v>2181.31</v>
      </c>
      <c r="R869" s="3">
        <f t="shared" si="109"/>
        <v>-878.40649999999982</v>
      </c>
      <c r="S869" s="5">
        <f t="shared" si="110"/>
        <v>-0.41510564109931286</v>
      </c>
      <c r="T869" s="3">
        <v>2149.06</v>
      </c>
      <c r="U869" s="3">
        <f t="shared" si="111"/>
        <v>-32.956499999999778</v>
      </c>
      <c r="V869" t="s">
        <v>41</v>
      </c>
      <c r="W869" t="s">
        <v>77</v>
      </c>
    </row>
    <row r="870" spans="1:23">
      <c r="A870" t="s">
        <v>929</v>
      </c>
      <c r="B870" s="2">
        <v>45315</v>
      </c>
      <c r="C870">
        <f t="shared" si="104"/>
        <v>2024</v>
      </c>
      <c r="D870" t="str">
        <f t="shared" si="105"/>
        <v>Jan</v>
      </c>
      <c r="E870" t="str">
        <f t="shared" si="106"/>
        <v>Q1</v>
      </c>
      <c r="F870" t="s">
        <v>38</v>
      </c>
      <c r="G870" t="s">
        <v>66</v>
      </c>
      <c r="H870" t="s">
        <v>60</v>
      </c>
      <c r="I870" t="s">
        <v>63</v>
      </c>
      <c r="J870" t="s">
        <v>64</v>
      </c>
      <c r="K870">
        <v>27</v>
      </c>
      <c r="L870" s="3">
        <v>420.29</v>
      </c>
      <c r="M870" s="4">
        <v>0</v>
      </c>
      <c r="N870" s="3">
        <v>113.7</v>
      </c>
      <c r="O870" s="3">
        <f t="shared" si="107"/>
        <v>11347.83</v>
      </c>
      <c r="P870" s="3">
        <f t="shared" si="108"/>
        <v>3069.9</v>
      </c>
      <c r="Q870" s="3">
        <v>2684.68</v>
      </c>
      <c r="R870" s="3">
        <f t="shared" si="109"/>
        <v>5593.25</v>
      </c>
      <c r="S870" s="5">
        <f t="shared" si="110"/>
        <v>0.49289159248948916</v>
      </c>
      <c r="T870" s="3">
        <v>11540.5</v>
      </c>
      <c r="U870" s="3">
        <f t="shared" si="111"/>
        <v>-192.67000000000007</v>
      </c>
      <c r="V870" t="s">
        <v>61</v>
      </c>
      <c r="W870" t="s">
        <v>77</v>
      </c>
    </row>
    <row r="871" spans="1:23">
      <c r="A871" t="s">
        <v>930</v>
      </c>
      <c r="B871" s="2">
        <v>46077</v>
      </c>
      <c r="C871">
        <f t="shared" si="104"/>
        <v>2026</v>
      </c>
      <c r="D871" t="str">
        <f t="shared" si="105"/>
        <v>Feb</v>
      </c>
      <c r="E871" t="str">
        <f t="shared" si="106"/>
        <v>Q1</v>
      </c>
      <c r="F871" t="s">
        <v>51</v>
      </c>
      <c r="G871" t="s">
        <v>52</v>
      </c>
      <c r="H871" t="s">
        <v>44</v>
      </c>
      <c r="I871" t="s">
        <v>27</v>
      </c>
      <c r="J871" t="s">
        <v>35</v>
      </c>
      <c r="K871">
        <v>11</v>
      </c>
      <c r="L871" s="3">
        <v>1035.3</v>
      </c>
      <c r="M871" s="4">
        <v>0.05</v>
      </c>
      <c r="N871" s="3">
        <v>727.07</v>
      </c>
      <c r="O871" s="3">
        <f t="shared" si="107"/>
        <v>10818.884999999998</v>
      </c>
      <c r="P871" s="3">
        <f t="shared" si="108"/>
        <v>7997.77</v>
      </c>
      <c r="Q871" s="3">
        <v>672.43</v>
      </c>
      <c r="R871" s="3">
        <f t="shared" si="109"/>
        <v>2148.6849999999981</v>
      </c>
      <c r="S871" s="5">
        <f t="shared" si="110"/>
        <v>0.19860503184940023</v>
      </c>
      <c r="T871" s="3">
        <v>11817.92</v>
      </c>
      <c r="U871" s="3">
        <f t="shared" si="111"/>
        <v>-999.03500000000167</v>
      </c>
      <c r="V871" t="s">
        <v>36</v>
      </c>
      <c r="W871" t="s">
        <v>46</v>
      </c>
    </row>
    <row r="872" spans="1:23">
      <c r="A872" t="s">
        <v>931</v>
      </c>
      <c r="B872" s="2">
        <v>45837</v>
      </c>
      <c r="C872">
        <f t="shared" si="104"/>
        <v>2025</v>
      </c>
      <c r="D872" t="str">
        <f t="shared" si="105"/>
        <v>Jun</v>
      </c>
      <c r="E872" t="str">
        <f t="shared" si="106"/>
        <v>Q2</v>
      </c>
      <c r="F872" t="s">
        <v>51</v>
      </c>
      <c r="G872" t="s">
        <v>88</v>
      </c>
      <c r="H872" t="s">
        <v>26</v>
      </c>
      <c r="I872" t="s">
        <v>63</v>
      </c>
      <c r="J872" t="s">
        <v>73</v>
      </c>
      <c r="K872">
        <v>36</v>
      </c>
      <c r="L872" s="3">
        <v>171.57</v>
      </c>
      <c r="M872" s="4">
        <v>0.03</v>
      </c>
      <c r="N872" s="3">
        <v>45.93</v>
      </c>
      <c r="O872" s="3">
        <f t="shared" si="107"/>
        <v>5991.2243999999992</v>
      </c>
      <c r="P872" s="3">
        <f t="shared" si="108"/>
        <v>1653.48</v>
      </c>
      <c r="Q872" s="3">
        <v>1636.28</v>
      </c>
      <c r="R872" s="3">
        <f t="shared" si="109"/>
        <v>2701.4643999999998</v>
      </c>
      <c r="S872" s="5">
        <f t="shared" si="110"/>
        <v>0.450903558210906</v>
      </c>
      <c r="T872" s="3">
        <v>5277.08</v>
      </c>
      <c r="U872" s="3">
        <f t="shared" si="111"/>
        <v>714.14439999999922</v>
      </c>
      <c r="V872" t="s">
        <v>36</v>
      </c>
      <c r="W872" t="s">
        <v>80</v>
      </c>
    </row>
    <row r="873" spans="1:23">
      <c r="A873" t="s">
        <v>932</v>
      </c>
      <c r="B873" s="2">
        <v>45963</v>
      </c>
      <c r="C873">
        <f t="shared" si="104"/>
        <v>2025</v>
      </c>
      <c r="D873" t="str">
        <f t="shared" si="105"/>
        <v>Nov</v>
      </c>
      <c r="E873" t="str">
        <f t="shared" si="106"/>
        <v>Q4</v>
      </c>
      <c r="F873" t="s">
        <v>68</v>
      </c>
      <c r="G873" t="s">
        <v>25</v>
      </c>
      <c r="H873" t="s">
        <v>44</v>
      </c>
      <c r="I873" t="s">
        <v>63</v>
      </c>
      <c r="J873" t="s">
        <v>73</v>
      </c>
      <c r="K873">
        <v>23</v>
      </c>
      <c r="L873" s="3">
        <v>202.57</v>
      </c>
      <c r="M873" s="4">
        <v>0</v>
      </c>
      <c r="N873" s="3">
        <v>50.19</v>
      </c>
      <c r="O873" s="3">
        <f t="shared" si="107"/>
        <v>4659.1099999999997</v>
      </c>
      <c r="P873" s="3">
        <f t="shared" si="108"/>
        <v>1154.3699999999999</v>
      </c>
      <c r="Q873" s="3">
        <v>1366.56</v>
      </c>
      <c r="R873" s="3">
        <f t="shared" si="109"/>
        <v>2138.1799999999998</v>
      </c>
      <c r="S873" s="5">
        <f t="shared" si="110"/>
        <v>0.45892455855302838</v>
      </c>
      <c r="T873" s="3">
        <v>4662.87</v>
      </c>
      <c r="U873" s="3">
        <f t="shared" si="111"/>
        <v>-3.7600000000002183</v>
      </c>
      <c r="V873" t="s">
        <v>29</v>
      </c>
      <c r="W873" t="s">
        <v>46</v>
      </c>
    </row>
    <row r="874" spans="1:23">
      <c r="A874" t="s">
        <v>933</v>
      </c>
      <c r="B874" s="2">
        <v>46041</v>
      </c>
      <c r="C874">
        <f t="shared" si="104"/>
        <v>2026</v>
      </c>
      <c r="D874" t="str">
        <f t="shared" si="105"/>
        <v>Jan</v>
      </c>
      <c r="E874" t="str">
        <f t="shared" si="106"/>
        <v>Q1</v>
      </c>
      <c r="F874" t="s">
        <v>51</v>
      </c>
      <c r="G874" t="s">
        <v>88</v>
      </c>
      <c r="H874" t="s">
        <v>34</v>
      </c>
      <c r="I874" t="s">
        <v>27</v>
      </c>
      <c r="J874" t="s">
        <v>28</v>
      </c>
      <c r="K874">
        <v>16</v>
      </c>
      <c r="L874" s="3">
        <v>233.86</v>
      </c>
      <c r="M874" s="4">
        <v>0.1</v>
      </c>
      <c r="N874" s="3">
        <v>150.13999999999999</v>
      </c>
      <c r="O874" s="3">
        <f t="shared" si="107"/>
        <v>3367.5840000000003</v>
      </c>
      <c r="P874" s="3">
        <f t="shared" si="108"/>
        <v>2402.2399999999998</v>
      </c>
      <c r="Q874" s="3">
        <v>477.69</v>
      </c>
      <c r="R874" s="3">
        <f t="shared" si="109"/>
        <v>487.65400000000051</v>
      </c>
      <c r="S874" s="5">
        <f t="shared" si="110"/>
        <v>0.144808266104127</v>
      </c>
      <c r="T874" s="3">
        <v>3449.49</v>
      </c>
      <c r="U874" s="3">
        <f t="shared" si="111"/>
        <v>-81.905999999999494</v>
      </c>
      <c r="V874" t="s">
        <v>41</v>
      </c>
      <c r="W874" t="s">
        <v>46</v>
      </c>
    </row>
    <row r="875" spans="1:23">
      <c r="A875" t="s">
        <v>934</v>
      </c>
      <c r="B875" s="2">
        <v>46176</v>
      </c>
      <c r="C875">
        <f t="shared" si="104"/>
        <v>2026</v>
      </c>
      <c r="D875" t="str">
        <f t="shared" si="105"/>
        <v>Jun</v>
      </c>
      <c r="E875" t="str">
        <f t="shared" si="106"/>
        <v>Q2</v>
      </c>
      <c r="F875" t="s">
        <v>68</v>
      </c>
      <c r="G875" t="s">
        <v>25</v>
      </c>
      <c r="H875" t="s">
        <v>44</v>
      </c>
      <c r="I875" t="s">
        <v>27</v>
      </c>
      <c r="J875" t="s">
        <v>28</v>
      </c>
      <c r="K875">
        <v>25</v>
      </c>
      <c r="L875" s="3">
        <v>214.43</v>
      </c>
      <c r="M875" s="4">
        <v>0.15</v>
      </c>
      <c r="N875" s="3">
        <v>127.81</v>
      </c>
      <c r="O875" s="3">
        <f t="shared" si="107"/>
        <v>4556.6374999999998</v>
      </c>
      <c r="P875" s="3">
        <f t="shared" si="108"/>
        <v>3195.25</v>
      </c>
      <c r="Q875" s="3">
        <v>824.6</v>
      </c>
      <c r="R875" s="3">
        <f t="shared" si="109"/>
        <v>536.7874999999998</v>
      </c>
      <c r="S875" s="5">
        <f t="shared" si="110"/>
        <v>0.11780342412579448</v>
      </c>
      <c r="T875" s="3">
        <v>4988</v>
      </c>
      <c r="U875" s="3">
        <f t="shared" si="111"/>
        <v>-431.36250000000018</v>
      </c>
      <c r="V875" t="s">
        <v>61</v>
      </c>
      <c r="W875" t="s">
        <v>46</v>
      </c>
    </row>
    <row r="876" spans="1:23">
      <c r="A876" t="s">
        <v>935</v>
      </c>
      <c r="B876" s="2">
        <v>45762</v>
      </c>
      <c r="C876">
        <f t="shared" si="104"/>
        <v>2025</v>
      </c>
      <c r="D876" t="str">
        <f t="shared" si="105"/>
        <v>Apr</v>
      </c>
      <c r="E876" t="str">
        <f t="shared" si="106"/>
        <v>Q2</v>
      </c>
      <c r="F876" t="s">
        <v>68</v>
      </c>
      <c r="G876" t="s">
        <v>66</v>
      </c>
      <c r="H876" t="s">
        <v>60</v>
      </c>
      <c r="I876" t="s">
        <v>27</v>
      </c>
      <c r="J876" t="s">
        <v>35</v>
      </c>
      <c r="K876">
        <v>26</v>
      </c>
      <c r="L876" s="3">
        <v>775.14</v>
      </c>
      <c r="M876" s="4">
        <v>0.12</v>
      </c>
      <c r="N876" s="3">
        <v>562.17999999999995</v>
      </c>
      <c r="O876" s="3">
        <f t="shared" si="107"/>
        <v>17735.2032</v>
      </c>
      <c r="P876" s="3">
        <f t="shared" si="108"/>
        <v>14616.679999999998</v>
      </c>
      <c r="Q876" s="3">
        <v>1976.54</v>
      </c>
      <c r="R876" s="3">
        <f t="shared" si="109"/>
        <v>1141.9832000000015</v>
      </c>
      <c r="S876" s="5">
        <f t="shared" si="110"/>
        <v>6.4390759278134549E-2</v>
      </c>
      <c r="T876" s="3">
        <v>19475.57</v>
      </c>
      <c r="U876" s="3">
        <f t="shared" si="111"/>
        <v>-1740.3667999999998</v>
      </c>
      <c r="V876" t="s">
        <v>61</v>
      </c>
      <c r="W876" t="s">
        <v>46</v>
      </c>
    </row>
    <row r="877" spans="1:23">
      <c r="A877" t="s">
        <v>936</v>
      </c>
      <c r="B877" s="2">
        <v>46277</v>
      </c>
      <c r="C877">
        <f t="shared" si="104"/>
        <v>2026</v>
      </c>
      <c r="D877" t="str">
        <f t="shared" si="105"/>
        <v>Sep</v>
      </c>
      <c r="E877" t="str">
        <f t="shared" si="106"/>
        <v>Q3</v>
      </c>
      <c r="F877" t="s">
        <v>24</v>
      </c>
      <c r="G877" t="s">
        <v>25</v>
      </c>
      <c r="H877" t="s">
        <v>26</v>
      </c>
      <c r="I877" t="s">
        <v>63</v>
      </c>
      <c r="J877" t="s">
        <v>73</v>
      </c>
      <c r="K877">
        <v>12</v>
      </c>
      <c r="L877" s="3">
        <v>315.54000000000002</v>
      </c>
      <c r="M877" s="4">
        <v>0.12</v>
      </c>
      <c r="N877" s="3">
        <v>87.38</v>
      </c>
      <c r="O877" s="3">
        <f t="shared" si="107"/>
        <v>3332.1024000000002</v>
      </c>
      <c r="P877" s="3">
        <f t="shared" si="108"/>
        <v>1048.56</v>
      </c>
      <c r="Q877" s="3">
        <v>2340.9299999999998</v>
      </c>
      <c r="R877" s="3">
        <f t="shared" si="109"/>
        <v>-57.387599999999566</v>
      </c>
      <c r="S877" s="5">
        <f t="shared" si="110"/>
        <v>-1.7222639976490386E-2</v>
      </c>
      <c r="T877" s="3">
        <v>3361.96</v>
      </c>
      <c r="U877" s="3">
        <f t="shared" si="111"/>
        <v>-29.85759999999982</v>
      </c>
      <c r="V877" t="s">
        <v>29</v>
      </c>
      <c r="W877" t="s">
        <v>46</v>
      </c>
    </row>
    <row r="878" spans="1:23">
      <c r="A878" t="s">
        <v>937</v>
      </c>
      <c r="B878" s="2">
        <v>46139</v>
      </c>
      <c r="C878">
        <f t="shared" si="104"/>
        <v>2026</v>
      </c>
      <c r="D878" t="str">
        <f t="shared" si="105"/>
        <v>Apr</v>
      </c>
      <c r="E878" t="str">
        <f t="shared" si="106"/>
        <v>Q2</v>
      </c>
      <c r="F878" t="s">
        <v>24</v>
      </c>
      <c r="G878" t="s">
        <v>66</v>
      </c>
      <c r="H878" t="s">
        <v>26</v>
      </c>
      <c r="I878" t="s">
        <v>39</v>
      </c>
      <c r="J878" t="s">
        <v>40</v>
      </c>
      <c r="K878">
        <v>40</v>
      </c>
      <c r="L878" s="3">
        <v>779.6</v>
      </c>
      <c r="M878" s="4">
        <v>0.1</v>
      </c>
      <c r="N878" s="3">
        <v>341.33</v>
      </c>
      <c r="O878" s="3">
        <f t="shared" si="107"/>
        <v>28065.600000000002</v>
      </c>
      <c r="P878" s="3">
        <f t="shared" si="108"/>
        <v>13653.199999999999</v>
      </c>
      <c r="Q878" s="3">
        <v>3301.6</v>
      </c>
      <c r="R878" s="3">
        <f t="shared" si="109"/>
        <v>11110.800000000003</v>
      </c>
      <c r="S878" s="5">
        <f t="shared" si="110"/>
        <v>0.3958867795450659</v>
      </c>
      <c r="T878" s="3">
        <v>25395.71</v>
      </c>
      <c r="U878" s="3">
        <f t="shared" si="111"/>
        <v>2669.8900000000031</v>
      </c>
      <c r="V878" t="s">
        <v>36</v>
      </c>
      <c r="W878" t="s">
        <v>80</v>
      </c>
    </row>
    <row r="879" spans="1:23">
      <c r="A879" t="s">
        <v>938</v>
      </c>
      <c r="B879" s="2">
        <v>45885</v>
      </c>
      <c r="C879">
        <f t="shared" si="104"/>
        <v>2025</v>
      </c>
      <c r="D879" t="str">
        <f t="shared" si="105"/>
        <v>Aug</v>
      </c>
      <c r="E879" t="str">
        <f t="shared" si="106"/>
        <v>Q3</v>
      </c>
      <c r="F879" t="s">
        <v>24</v>
      </c>
      <c r="G879" t="s">
        <v>25</v>
      </c>
      <c r="H879" t="s">
        <v>34</v>
      </c>
      <c r="I879" t="s">
        <v>53</v>
      </c>
      <c r="J879" t="s">
        <v>54</v>
      </c>
      <c r="K879">
        <v>16</v>
      </c>
      <c r="L879" s="3">
        <v>3299.84</v>
      </c>
      <c r="M879" s="4">
        <v>0.03</v>
      </c>
      <c r="N879" s="3">
        <v>1030.02</v>
      </c>
      <c r="O879" s="3">
        <f t="shared" si="107"/>
        <v>51213.516799999998</v>
      </c>
      <c r="P879" s="3">
        <f t="shared" si="108"/>
        <v>16480.32</v>
      </c>
      <c r="Q879" s="3">
        <v>2210.1</v>
      </c>
      <c r="R879" s="3">
        <f t="shared" si="109"/>
        <v>32523.096799999999</v>
      </c>
      <c r="S879" s="5">
        <f t="shared" si="110"/>
        <v>0.63504908141750582</v>
      </c>
      <c r="T879" s="3">
        <v>45978.3</v>
      </c>
      <c r="U879" s="3">
        <f t="shared" si="111"/>
        <v>5235.2167999999947</v>
      </c>
      <c r="V879" t="s">
        <v>41</v>
      </c>
      <c r="W879" t="s">
        <v>80</v>
      </c>
    </row>
    <row r="880" spans="1:23">
      <c r="A880" t="s">
        <v>939</v>
      </c>
      <c r="B880" s="2">
        <v>46067</v>
      </c>
      <c r="C880">
        <f t="shared" si="104"/>
        <v>2026</v>
      </c>
      <c r="D880" t="str">
        <f t="shared" si="105"/>
        <v>Feb</v>
      </c>
      <c r="E880" t="str">
        <f t="shared" si="106"/>
        <v>Q1</v>
      </c>
      <c r="F880" t="s">
        <v>38</v>
      </c>
      <c r="G880" t="s">
        <v>66</v>
      </c>
      <c r="H880" t="s">
        <v>34</v>
      </c>
      <c r="I880" t="s">
        <v>63</v>
      </c>
      <c r="J880" t="s">
        <v>73</v>
      </c>
      <c r="K880">
        <v>9</v>
      </c>
      <c r="L880" s="3">
        <v>296.83999999999997</v>
      </c>
      <c r="M880" s="4">
        <v>0.1</v>
      </c>
      <c r="N880" s="3">
        <v>78.8</v>
      </c>
      <c r="O880" s="3">
        <f t="shared" si="107"/>
        <v>2404.404</v>
      </c>
      <c r="P880" s="3">
        <f t="shared" si="108"/>
        <v>709.19999999999993</v>
      </c>
      <c r="Q880" s="3">
        <v>1201.67</v>
      </c>
      <c r="R880" s="3">
        <f t="shared" si="109"/>
        <v>493.53400000000011</v>
      </c>
      <c r="S880" s="5">
        <f t="shared" si="110"/>
        <v>0.20526250996088849</v>
      </c>
      <c r="T880" s="3">
        <v>2201.29</v>
      </c>
      <c r="U880" s="3">
        <f t="shared" si="111"/>
        <v>203.11400000000003</v>
      </c>
      <c r="V880" t="s">
        <v>36</v>
      </c>
      <c r="W880" t="s">
        <v>30</v>
      </c>
    </row>
    <row r="881" spans="1:23">
      <c r="A881" t="s">
        <v>940</v>
      </c>
      <c r="B881" s="2">
        <v>46193</v>
      </c>
      <c r="C881">
        <f t="shared" si="104"/>
        <v>2026</v>
      </c>
      <c r="D881" t="str">
        <f t="shared" si="105"/>
        <v>Jun</v>
      </c>
      <c r="E881" t="str">
        <f t="shared" si="106"/>
        <v>Q2</v>
      </c>
      <c r="F881" t="s">
        <v>38</v>
      </c>
      <c r="G881" t="s">
        <v>66</v>
      </c>
      <c r="H881" t="s">
        <v>26</v>
      </c>
      <c r="I881" t="s">
        <v>53</v>
      </c>
      <c r="J881" t="s">
        <v>54</v>
      </c>
      <c r="K881">
        <v>27</v>
      </c>
      <c r="L881" s="3">
        <v>2505.5700000000002</v>
      </c>
      <c r="M881" s="4">
        <v>0.08</v>
      </c>
      <c r="N881" s="3">
        <v>835.8</v>
      </c>
      <c r="O881" s="3">
        <f t="shared" si="107"/>
        <v>62238.358800000002</v>
      </c>
      <c r="P881" s="3">
        <f t="shared" si="108"/>
        <v>22566.6</v>
      </c>
      <c r="Q881" s="3">
        <v>2965.87</v>
      </c>
      <c r="R881" s="3">
        <f t="shared" si="109"/>
        <v>36705.888800000001</v>
      </c>
      <c r="S881" s="5">
        <f t="shared" si="110"/>
        <v>0.58976312209569381</v>
      </c>
      <c r="T881" s="3">
        <v>65879.05</v>
      </c>
      <c r="U881" s="3">
        <f t="shared" si="111"/>
        <v>-3640.6912000000011</v>
      </c>
      <c r="V881" t="s">
        <v>61</v>
      </c>
      <c r="W881" t="s">
        <v>30</v>
      </c>
    </row>
    <row r="882" spans="1:23">
      <c r="A882" t="s">
        <v>941</v>
      </c>
      <c r="B882" s="2">
        <v>45591</v>
      </c>
      <c r="C882">
        <f t="shared" si="104"/>
        <v>2024</v>
      </c>
      <c r="D882" t="str">
        <f t="shared" si="105"/>
        <v>Oct</v>
      </c>
      <c r="E882" t="str">
        <f t="shared" si="106"/>
        <v>Q4</v>
      </c>
      <c r="F882" t="s">
        <v>51</v>
      </c>
      <c r="G882" t="s">
        <v>72</v>
      </c>
      <c r="H882" t="s">
        <v>44</v>
      </c>
      <c r="I882" t="s">
        <v>39</v>
      </c>
      <c r="J882" t="s">
        <v>45</v>
      </c>
      <c r="K882">
        <v>7</v>
      </c>
      <c r="L882" s="3">
        <v>1208.26</v>
      </c>
      <c r="M882" s="4">
        <v>0.1</v>
      </c>
      <c r="N882" s="3">
        <v>539.75</v>
      </c>
      <c r="O882" s="3">
        <f t="shared" si="107"/>
        <v>7612.0379999999996</v>
      </c>
      <c r="P882" s="3">
        <f t="shared" si="108"/>
        <v>3778.25</v>
      </c>
      <c r="Q882" s="3">
        <v>2221.33</v>
      </c>
      <c r="R882" s="3">
        <f t="shared" si="109"/>
        <v>1612.4579999999996</v>
      </c>
      <c r="S882" s="5">
        <f t="shared" si="110"/>
        <v>0.21182999874672193</v>
      </c>
      <c r="T882" s="3">
        <v>8060.46</v>
      </c>
      <c r="U882" s="3">
        <f t="shared" si="111"/>
        <v>-448.42200000000048</v>
      </c>
      <c r="V882" t="s">
        <v>41</v>
      </c>
      <c r="W882" t="s">
        <v>46</v>
      </c>
    </row>
    <row r="883" spans="1:23">
      <c r="A883" t="s">
        <v>942</v>
      </c>
      <c r="B883" s="2">
        <v>46213</v>
      </c>
      <c r="C883">
        <f t="shared" si="104"/>
        <v>2026</v>
      </c>
      <c r="D883" t="str">
        <f t="shared" si="105"/>
        <v>Jul</v>
      </c>
      <c r="E883" t="str">
        <f t="shared" si="106"/>
        <v>Q3</v>
      </c>
      <c r="F883" t="s">
        <v>68</v>
      </c>
      <c r="G883" t="s">
        <v>66</v>
      </c>
      <c r="H883" t="s">
        <v>44</v>
      </c>
      <c r="I883" t="s">
        <v>53</v>
      </c>
      <c r="J883" t="s">
        <v>130</v>
      </c>
      <c r="K883">
        <v>18</v>
      </c>
      <c r="L883" s="3">
        <v>1618.16</v>
      </c>
      <c r="M883" s="4">
        <v>0.1</v>
      </c>
      <c r="N883" s="3">
        <v>638.88</v>
      </c>
      <c r="O883" s="3">
        <f t="shared" si="107"/>
        <v>26214.192000000003</v>
      </c>
      <c r="P883" s="3">
        <f t="shared" si="108"/>
        <v>11499.84</v>
      </c>
      <c r="Q883" s="3">
        <v>2471.17</v>
      </c>
      <c r="R883" s="3">
        <f t="shared" si="109"/>
        <v>12243.182000000003</v>
      </c>
      <c r="S883" s="5">
        <f t="shared" si="110"/>
        <v>0.4670440347732252</v>
      </c>
      <c r="T883" s="3">
        <v>26113.52</v>
      </c>
      <c r="U883" s="3">
        <f t="shared" si="111"/>
        <v>100.6720000000023</v>
      </c>
      <c r="V883" t="s">
        <v>41</v>
      </c>
      <c r="W883" t="s">
        <v>30</v>
      </c>
    </row>
    <row r="884" spans="1:23">
      <c r="A884" t="s">
        <v>943</v>
      </c>
      <c r="B884" s="2">
        <v>46261</v>
      </c>
      <c r="C884">
        <f t="shared" si="104"/>
        <v>2026</v>
      </c>
      <c r="D884" t="str">
        <f t="shared" si="105"/>
        <v>Aug</v>
      </c>
      <c r="E884" t="str">
        <f t="shared" si="106"/>
        <v>Q3</v>
      </c>
      <c r="F884" t="s">
        <v>24</v>
      </c>
      <c r="G884" t="s">
        <v>66</v>
      </c>
      <c r="H884" t="s">
        <v>34</v>
      </c>
      <c r="I884" t="s">
        <v>27</v>
      </c>
      <c r="J884" t="s">
        <v>28</v>
      </c>
      <c r="K884">
        <v>4</v>
      </c>
      <c r="L884" s="3">
        <v>150.02000000000001</v>
      </c>
      <c r="M884" s="4">
        <v>0.1</v>
      </c>
      <c r="N884" s="3">
        <v>89.79</v>
      </c>
      <c r="O884" s="3">
        <f t="shared" si="107"/>
        <v>540.072</v>
      </c>
      <c r="P884" s="3">
        <f t="shared" si="108"/>
        <v>359.16</v>
      </c>
      <c r="Q884" s="3">
        <v>757.67</v>
      </c>
      <c r="R884" s="3">
        <f t="shared" si="109"/>
        <v>-576.75800000000004</v>
      </c>
      <c r="S884" s="5">
        <f t="shared" si="110"/>
        <v>-1.0679279799730408</v>
      </c>
      <c r="T884" s="3">
        <v>593.57000000000005</v>
      </c>
      <c r="U884" s="3">
        <f t="shared" si="111"/>
        <v>-53.498000000000047</v>
      </c>
      <c r="V884" t="s">
        <v>29</v>
      </c>
      <c r="W884" t="s">
        <v>80</v>
      </c>
    </row>
    <row r="885" spans="1:23">
      <c r="A885" t="s">
        <v>944</v>
      </c>
      <c r="B885" s="2">
        <v>46158</v>
      </c>
      <c r="C885">
        <f t="shared" si="104"/>
        <v>2026</v>
      </c>
      <c r="D885" t="str">
        <f t="shared" si="105"/>
        <v>May</v>
      </c>
      <c r="E885" t="str">
        <f t="shared" si="106"/>
        <v>Q2</v>
      </c>
      <c r="F885" t="s">
        <v>32</v>
      </c>
      <c r="G885" t="s">
        <v>49</v>
      </c>
      <c r="H885" t="s">
        <v>26</v>
      </c>
      <c r="I885" t="s">
        <v>53</v>
      </c>
      <c r="J885" t="s">
        <v>54</v>
      </c>
      <c r="K885">
        <v>14</v>
      </c>
      <c r="L885" s="3">
        <v>2116.5300000000002</v>
      </c>
      <c r="M885" s="4">
        <v>0.2</v>
      </c>
      <c r="N885" s="3">
        <v>711.79</v>
      </c>
      <c r="O885" s="3">
        <f t="shared" si="107"/>
        <v>23705.136000000002</v>
      </c>
      <c r="P885" s="3">
        <f t="shared" si="108"/>
        <v>9965.06</v>
      </c>
      <c r="Q885" s="3">
        <v>2897.62</v>
      </c>
      <c r="R885" s="3">
        <f t="shared" si="109"/>
        <v>10842.456000000002</v>
      </c>
      <c r="S885" s="5">
        <f t="shared" si="110"/>
        <v>0.45738847480141015</v>
      </c>
      <c r="T885" s="3">
        <v>26331.61</v>
      </c>
      <c r="U885" s="3">
        <f t="shared" si="111"/>
        <v>-2626.4739999999983</v>
      </c>
      <c r="V885" t="s">
        <v>29</v>
      </c>
      <c r="W885" t="s">
        <v>77</v>
      </c>
    </row>
    <row r="886" spans="1:23">
      <c r="A886" t="s">
        <v>945</v>
      </c>
      <c r="B886" s="2">
        <v>45349</v>
      </c>
      <c r="C886">
        <f t="shared" si="104"/>
        <v>2024</v>
      </c>
      <c r="D886" t="str">
        <f t="shared" si="105"/>
        <v>Feb</v>
      </c>
      <c r="E886" t="str">
        <f t="shared" si="106"/>
        <v>Q1</v>
      </c>
      <c r="F886" t="s">
        <v>51</v>
      </c>
      <c r="G886" t="s">
        <v>52</v>
      </c>
      <c r="H886" t="s">
        <v>44</v>
      </c>
      <c r="I886" t="s">
        <v>27</v>
      </c>
      <c r="J886" t="s">
        <v>35</v>
      </c>
      <c r="K886">
        <v>8</v>
      </c>
      <c r="L886" s="3">
        <v>968.23</v>
      </c>
      <c r="M886" s="4">
        <v>0.1</v>
      </c>
      <c r="N886" s="3">
        <v>670.31</v>
      </c>
      <c r="O886" s="3">
        <f t="shared" si="107"/>
        <v>6971.2560000000003</v>
      </c>
      <c r="P886" s="3">
        <f t="shared" si="108"/>
        <v>5362.48</v>
      </c>
      <c r="Q886" s="3">
        <v>785.7</v>
      </c>
      <c r="R886" s="3">
        <f t="shared" si="109"/>
        <v>823.0760000000007</v>
      </c>
      <c r="S886" s="5">
        <f t="shared" si="110"/>
        <v>0.11806710297254909</v>
      </c>
      <c r="T886" s="3">
        <v>7288.54</v>
      </c>
      <c r="U886" s="3">
        <f t="shared" si="111"/>
        <v>-317.28399999999965</v>
      </c>
      <c r="V886" t="s">
        <v>41</v>
      </c>
      <c r="W886" t="s">
        <v>30</v>
      </c>
    </row>
    <row r="887" spans="1:23">
      <c r="A887" t="s">
        <v>946</v>
      </c>
      <c r="B887" s="2">
        <v>46294</v>
      </c>
      <c r="C887">
        <f t="shared" si="104"/>
        <v>2026</v>
      </c>
      <c r="D887" t="str">
        <f t="shared" si="105"/>
        <v>Sep</v>
      </c>
      <c r="E887" t="str">
        <f t="shared" si="106"/>
        <v>Q3</v>
      </c>
      <c r="F887" t="s">
        <v>32</v>
      </c>
      <c r="G887" t="s">
        <v>43</v>
      </c>
      <c r="H887" t="s">
        <v>44</v>
      </c>
      <c r="I887" t="s">
        <v>39</v>
      </c>
      <c r="J887" t="s">
        <v>57</v>
      </c>
      <c r="K887">
        <v>29</v>
      </c>
      <c r="L887" s="3">
        <v>414.01</v>
      </c>
      <c r="M887" s="4">
        <v>0.15</v>
      </c>
      <c r="N887" s="3">
        <v>218.83</v>
      </c>
      <c r="O887" s="3">
        <f t="shared" si="107"/>
        <v>10205.3465</v>
      </c>
      <c r="P887" s="3">
        <f t="shared" si="108"/>
        <v>6346.0700000000006</v>
      </c>
      <c r="Q887" s="3">
        <v>1315.49</v>
      </c>
      <c r="R887" s="3">
        <f t="shared" si="109"/>
        <v>2543.7864999999993</v>
      </c>
      <c r="S887" s="5">
        <f t="shared" si="110"/>
        <v>0.24926017945593512</v>
      </c>
      <c r="T887" s="3">
        <v>9722.25</v>
      </c>
      <c r="U887" s="3">
        <f t="shared" si="111"/>
        <v>483.09649999999965</v>
      </c>
      <c r="V887" t="s">
        <v>61</v>
      </c>
      <c r="W887" t="s">
        <v>30</v>
      </c>
    </row>
    <row r="888" spans="1:23">
      <c r="A888" t="s">
        <v>947</v>
      </c>
      <c r="B888" s="2">
        <v>45891</v>
      </c>
      <c r="C888">
        <f t="shared" si="104"/>
        <v>2025</v>
      </c>
      <c r="D888" t="str">
        <f t="shared" si="105"/>
        <v>Aug</v>
      </c>
      <c r="E888" t="str">
        <f t="shared" si="106"/>
        <v>Q3</v>
      </c>
      <c r="F888" t="s">
        <v>32</v>
      </c>
      <c r="G888" t="s">
        <v>43</v>
      </c>
      <c r="H888" t="s">
        <v>44</v>
      </c>
      <c r="I888" t="s">
        <v>39</v>
      </c>
      <c r="J888" t="s">
        <v>40</v>
      </c>
      <c r="K888">
        <v>5</v>
      </c>
      <c r="L888" s="3">
        <v>1053.01</v>
      </c>
      <c r="M888" s="4">
        <v>0.03</v>
      </c>
      <c r="N888" s="3">
        <v>432.45</v>
      </c>
      <c r="O888" s="3">
        <f t="shared" si="107"/>
        <v>5107.0985000000001</v>
      </c>
      <c r="P888" s="3">
        <f t="shared" si="108"/>
        <v>2162.25</v>
      </c>
      <c r="Q888" s="3">
        <v>1239.83</v>
      </c>
      <c r="R888" s="3">
        <f t="shared" si="109"/>
        <v>1705.0185000000001</v>
      </c>
      <c r="S888" s="5">
        <f t="shared" si="110"/>
        <v>0.33385267583932443</v>
      </c>
      <c r="T888" s="3">
        <v>4736.2</v>
      </c>
      <c r="U888" s="3">
        <f t="shared" si="111"/>
        <v>370.89850000000024</v>
      </c>
      <c r="V888" t="s">
        <v>61</v>
      </c>
      <c r="W888" t="s">
        <v>46</v>
      </c>
    </row>
    <row r="889" spans="1:23">
      <c r="A889" t="s">
        <v>948</v>
      </c>
      <c r="B889" s="2">
        <v>45599</v>
      </c>
      <c r="C889">
        <f t="shared" si="104"/>
        <v>2024</v>
      </c>
      <c r="D889" t="str">
        <f t="shared" si="105"/>
        <v>Nov</v>
      </c>
      <c r="E889" t="str">
        <f t="shared" si="106"/>
        <v>Q4</v>
      </c>
      <c r="F889" t="s">
        <v>32</v>
      </c>
      <c r="G889" t="s">
        <v>49</v>
      </c>
      <c r="H889" t="s">
        <v>44</v>
      </c>
      <c r="I889" t="s">
        <v>39</v>
      </c>
      <c r="J889" t="s">
        <v>57</v>
      </c>
      <c r="K889">
        <v>27</v>
      </c>
      <c r="L889" s="3">
        <v>831.91</v>
      </c>
      <c r="M889" s="4">
        <v>0.1</v>
      </c>
      <c r="N889" s="3">
        <v>403.58</v>
      </c>
      <c r="O889" s="3">
        <f t="shared" si="107"/>
        <v>20215.413</v>
      </c>
      <c r="P889" s="3">
        <f t="shared" si="108"/>
        <v>10896.66</v>
      </c>
      <c r="Q889" s="3">
        <v>2088.66</v>
      </c>
      <c r="R889" s="3">
        <f t="shared" si="109"/>
        <v>7230.0930000000008</v>
      </c>
      <c r="S889" s="5">
        <f t="shared" si="110"/>
        <v>0.3576525000998001</v>
      </c>
      <c r="T889" s="3">
        <v>21455.23</v>
      </c>
      <c r="U889" s="3">
        <f t="shared" si="111"/>
        <v>-1239.8169999999991</v>
      </c>
      <c r="V889" t="s">
        <v>29</v>
      </c>
      <c r="W889" t="s">
        <v>30</v>
      </c>
    </row>
    <row r="890" spans="1:23">
      <c r="A890" t="s">
        <v>949</v>
      </c>
      <c r="B890" s="2">
        <v>45708</v>
      </c>
      <c r="C890">
        <f t="shared" si="104"/>
        <v>2025</v>
      </c>
      <c r="D890" t="str">
        <f t="shared" si="105"/>
        <v>Feb</v>
      </c>
      <c r="E890" t="str">
        <f t="shared" si="106"/>
        <v>Q1</v>
      </c>
      <c r="F890" t="s">
        <v>32</v>
      </c>
      <c r="G890" t="s">
        <v>43</v>
      </c>
      <c r="H890" t="s">
        <v>44</v>
      </c>
      <c r="I890" t="s">
        <v>27</v>
      </c>
      <c r="J890" t="s">
        <v>35</v>
      </c>
      <c r="K890">
        <v>19</v>
      </c>
      <c r="L890" s="3">
        <v>779.74</v>
      </c>
      <c r="M890" s="4">
        <v>0.05</v>
      </c>
      <c r="N890" s="3">
        <v>552.95000000000005</v>
      </c>
      <c r="O890" s="3">
        <f t="shared" si="107"/>
        <v>14074.306999999999</v>
      </c>
      <c r="P890" s="3">
        <f t="shared" si="108"/>
        <v>10506.050000000001</v>
      </c>
      <c r="Q890" s="3">
        <v>801.22</v>
      </c>
      <c r="R890" s="3">
        <f t="shared" si="109"/>
        <v>2767.0369999999975</v>
      </c>
      <c r="S890" s="5">
        <f t="shared" si="110"/>
        <v>0.19660200676310369</v>
      </c>
      <c r="T890" s="3">
        <v>14183.04</v>
      </c>
      <c r="U890" s="3">
        <f t="shared" si="111"/>
        <v>-108.73300000000199</v>
      </c>
      <c r="V890" t="s">
        <v>36</v>
      </c>
      <c r="W890" t="s">
        <v>30</v>
      </c>
    </row>
    <row r="891" spans="1:23">
      <c r="A891" t="s">
        <v>950</v>
      </c>
      <c r="B891" s="2">
        <v>45866</v>
      </c>
      <c r="C891">
        <f t="shared" si="104"/>
        <v>2025</v>
      </c>
      <c r="D891" t="str">
        <f t="shared" si="105"/>
        <v>Jul</v>
      </c>
      <c r="E891" t="str">
        <f t="shared" si="106"/>
        <v>Q3</v>
      </c>
      <c r="F891" t="s">
        <v>32</v>
      </c>
      <c r="G891" t="s">
        <v>43</v>
      </c>
      <c r="H891" t="s">
        <v>44</v>
      </c>
      <c r="I891" t="s">
        <v>39</v>
      </c>
      <c r="J891" t="s">
        <v>45</v>
      </c>
      <c r="K891">
        <v>13</v>
      </c>
      <c r="L891" s="3">
        <v>1141.31</v>
      </c>
      <c r="M891" s="4">
        <v>0.15</v>
      </c>
      <c r="N891" s="3">
        <v>538.74</v>
      </c>
      <c r="O891" s="3">
        <f t="shared" si="107"/>
        <v>12611.475499999999</v>
      </c>
      <c r="P891" s="3">
        <f t="shared" si="108"/>
        <v>7003.62</v>
      </c>
      <c r="Q891" s="3">
        <v>1874.52</v>
      </c>
      <c r="R891" s="3">
        <f t="shared" si="109"/>
        <v>3733.3354999999988</v>
      </c>
      <c r="S891" s="5">
        <f t="shared" si="110"/>
        <v>0.29602686061595246</v>
      </c>
      <c r="T891" s="3">
        <v>11639.27</v>
      </c>
      <c r="U891" s="3">
        <f t="shared" si="111"/>
        <v>972.20549999999821</v>
      </c>
      <c r="V891" t="s">
        <v>41</v>
      </c>
      <c r="W891" t="s">
        <v>80</v>
      </c>
    </row>
    <row r="892" spans="1:23">
      <c r="A892" t="s">
        <v>951</v>
      </c>
      <c r="B892" s="2">
        <v>45388</v>
      </c>
      <c r="C892">
        <f t="shared" si="104"/>
        <v>2024</v>
      </c>
      <c r="D892" t="str">
        <f t="shared" si="105"/>
        <v>Apr</v>
      </c>
      <c r="E892" t="str">
        <f t="shared" si="106"/>
        <v>Q2</v>
      </c>
      <c r="F892" t="s">
        <v>51</v>
      </c>
      <c r="G892" t="s">
        <v>72</v>
      </c>
      <c r="H892" t="s">
        <v>44</v>
      </c>
      <c r="I892" t="s">
        <v>27</v>
      </c>
      <c r="J892" t="s">
        <v>28</v>
      </c>
      <c r="K892">
        <v>27</v>
      </c>
      <c r="L892" s="3">
        <v>275.76</v>
      </c>
      <c r="M892" s="4">
        <v>0.05</v>
      </c>
      <c r="N892" s="3">
        <v>156.24</v>
      </c>
      <c r="O892" s="3">
        <f t="shared" si="107"/>
        <v>7073.2439999999988</v>
      </c>
      <c r="P892" s="3">
        <f t="shared" si="108"/>
        <v>4218.4800000000005</v>
      </c>
      <c r="Q892" s="3">
        <v>834.67</v>
      </c>
      <c r="R892" s="3">
        <f t="shared" si="109"/>
        <v>2020.0939999999982</v>
      </c>
      <c r="S892" s="5">
        <f t="shared" si="110"/>
        <v>0.28559653816551478</v>
      </c>
      <c r="T892" s="3">
        <v>7525.51</v>
      </c>
      <c r="U892" s="3">
        <f t="shared" si="111"/>
        <v>-452.26600000000144</v>
      </c>
      <c r="V892" t="s">
        <v>41</v>
      </c>
      <c r="W892" t="s">
        <v>30</v>
      </c>
    </row>
    <row r="893" spans="1:23">
      <c r="A893" t="s">
        <v>952</v>
      </c>
      <c r="B893" s="2">
        <v>45599</v>
      </c>
      <c r="C893">
        <f t="shared" si="104"/>
        <v>2024</v>
      </c>
      <c r="D893" t="str">
        <f t="shared" si="105"/>
        <v>Nov</v>
      </c>
      <c r="E893" t="str">
        <f t="shared" si="106"/>
        <v>Q4</v>
      </c>
      <c r="F893" t="s">
        <v>32</v>
      </c>
      <c r="G893" t="s">
        <v>49</v>
      </c>
      <c r="H893" t="s">
        <v>44</v>
      </c>
      <c r="I893" t="s">
        <v>27</v>
      </c>
      <c r="J893" t="s">
        <v>35</v>
      </c>
      <c r="K893">
        <v>27</v>
      </c>
      <c r="L893" s="3">
        <v>551.65</v>
      </c>
      <c r="M893" s="4">
        <v>0.08</v>
      </c>
      <c r="N893" s="3">
        <v>360.35</v>
      </c>
      <c r="O893" s="3">
        <f t="shared" si="107"/>
        <v>13702.986000000001</v>
      </c>
      <c r="P893" s="3">
        <f t="shared" si="108"/>
        <v>9729.4500000000007</v>
      </c>
      <c r="Q893" s="3">
        <v>714.91</v>
      </c>
      <c r="R893" s="3">
        <f t="shared" si="109"/>
        <v>3258.6260000000002</v>
      </c>
      <c r="S893" s="5">
        <f t="shared" si="110"/>
        <v>0.23780408153376206</v>
      </c>
      <c r="T893" s="3">
        <v>14237.7</v>
      </c>
      <c r="U893" s="3">
        <f t="shared" si="111"/>
        <v>-534.71399999999994</v>
      </c>
      <c r="V893" t="s">
        <v>36</v>
      </c>
      <c r="W893" t="s">
        <v>77</v>
      </c>
    </row>
    <row r="894" spans="1:23">
      <c r="A894" t="s">
        <v>953</v>
      </c>
      <c r="B894" s="2">
        <v>45777</v>
      </c>
      <c r="C894">
        <f t="shared" si="104"/>
        <v>2025</v>
      </c>
      <c r="D894" t="str">
        <f t="shared" si="105"/>
        <v>Apr</v>
      </c>
      <c r="E894" t="str">
        <f t="shared" si="106"/>
        <v>Q2</v>
      </c>
      <c r="F894" t="s">
        <v>32</v>
      </c>
      <c r="G894" t="s">
        <v>43</v>
      </c>
      <c r="H894" t="s">
        <v>26</v>
      </c>
      <c r="I894" t="s">
        <v>53</v>
      </c>
      <c r="J894" t="s">
        <v>54</v>
      </c>
      <c r="K894">
        <v>38</v>
      </c>
      <c r="L894" s="3">
        <v>3345.54</v>
      </c>
      <c r="M894" s="4">
        <v>0.15</v>
      </c>
      <c r="N894" s="3">
        <v>1141.3800000000001</v>
      </c>
      <c r="O894" s="3">
        <f t="shared" si="107"/>
        <v>108060.942</v>
      </c>
      <c r="P894" s="3">
        <f t="shared" si="108"/>
        <v>43372.44</v>
      </c>
      <c r="Q894" s="3">
        <v>3187.23</v>
      </c>
      <c r="R894" s="3">
        <f t="shared" si="109"/>
        <v>61501.27199999999</v>
      </c>
      <c r="S894" s="5">
        <f t="shared" si="110"/>
        <v>0.56913507194856761</v>
      </c>
      <c r="T894" s="3">
        <v>103035.65</v>
      </c>
      <c r="U894" s="3">
        <f t="shared" si="111"/>
        <v>5025.2920000000013</v>
      </c>
      <c r="V894" t="s">
        <v>36</v>
      </c>
      <c r="W894" t="s">
        <v>80</v>
      </c>
    </row>
    <row r="895" spans="1:23">
      <c r="A895" t="s">
        <v>954</v>
      </c>
      <c r="B895" s="2">
        <v>45614</v>
      </c>
      <c r="C895">
        <f t="shared" si="104"/>
        <v>2024</v>
      </c>
      <c r="D895" t="str">
        <f t="shared" si="105"/>
        <v>Nov</v>
      </c>
      <c r="E895" t="str">
        <f t="shared" si="106"/>
        <v>Q4</v>
      </c>
      <c r="F895" t="s">
        <v>51</v>
      </c>
      <c r="G895" t="s">
        <v>72</v>
      </c>
      <c r="H895" t="s">
        <v>44</v>
      </c>
      <c r="I895" t="s">
        <v>63</v>
      </c>
      <c r="J895" t="s">
        <v>73</v>
      </c>
      <c r="K895">
        <v>15</v>
      </c>
      <c r="L895" s="3">
        <v>101.42</v>
      </c>
      <c r="M895" s="4">
        <v>0</v>
      </c>
      <c r="N895" s="3">
        <v>25.08</v>
      </c>
      <c r="O895" s="3">
        <f t="shared" si="107"/>
        <v>1521.3</v>
      </c>
      <c r="P895" s="3">
        <f t="shared" si="108"/>
        <v>376.2</v>
      </c>
      <c r="Q895" s="3">
        <v>1403.58</v>
      </c>
      <c r="R895" s="3">
        <f t="shared" si="109"/>
        <v>-258.48</v>
      </c>
      <c r="S895" s="5">
        <f t="shared" si="110"/>
        <v>-0.16990731611122067</v>
      </c>
      <c r="T895" s="3">
        <v>1389.83</v>
      </c>
      <c r="U895" s="3">
        <f t="shared" si="111"/>
        <v>131.47000000000003</v>
      </c>
      <c r="V895" t="s">
        <v>41</v>
      </c>
      <c r="W895" t="s">
        <v>80</v>
      </c>
    </row>
    <row r="896" spans="1:23">
      <c r="A896" t="s">
        <v>955</v>
      </c>
      <c r="B896" s="2">
        <v>45311</v>
      </c>
      <c r="C896">
        <f t="shared" si="104"/>
        <v>2024</v>
      </c>
      <c r="D896" t="str">
        <f t="shared" si="105"/>
        <v>Jan</v>
      </c>
      <c r="E896" t="str">
        <f t="shared" si="106"/>
        <v>Q1</v>
      </c>
      <c r="F896" t="s">
        <v>68</v>
      </c>
      <c r="G896" t="s">
        <v>25</v>
      </c>
      <c r="H896" t="s">
        <v>26</v>
      </c>
      <c r="I896" t="s">
        <v>53</v>
      </c>
      <c r="J896" t="s">
        <v>130</v>
      </c>
      <c r="K896">
        <v>9</v>
      </c>
      <c r="L896" s="3">
        <v>2481.85</v>
      </c>
      <c r="M896" s="4">
        <v>0.05</v>
      </c>
      <c r="N896" s="3">
        <v>924.66</v>
      </c>
      <c r="O896" s="3">
        <f t="shared" si="107"/>
        <v>21219.817499999997</v>
      </c>
      <c r="P896" s="3">
        <f t="shared" si="108"/>
        <v>8321.94</v>
      </c>
      <c r="Q896" s="3">
        <v>3055.7</v>
      </c>
      <c r="R896" s="3">
        <f t="shared" si="109"/>
        <v>9842.177499999998</v>
      </c>
      <c r="S896" s="5">
        <f t="shared" si="110"/>
        <v>0.46382008233576932</v>
      </c>
      <c r="T896" s="3">
        <v>21525.24</v>
      </c>
      <c r="U896" s="3">
        <f t="shared" si="111"/>
        <v>-305.42250000000422</v>
      </c>
      <c r="V896" t="s">
        <v>61</v>
      </c>
      <c r="W896" t="s">
        <v>80</v>
      </c>
    </row>
    <row r="897" spans="1:23">
      <c r="A897" t="s">
        <v>956</v>
      </c>
      <c r="B897" s="2">
        <v>45924</v>
      </c>
      <c r="C897">
        <f t="shared" si="104"/>
        <v>2025</v>
      </c>
      <c r="D897" t="str">
        <f t="shared" si="105"/>
        <v>Sep</v>
      </c>
      <c r="E897" t="str">
        <f t="shared" si="106"/>
        <v>Q3</v>
      </c>
      <c r="F897" t="s">
        <v>32</v>
      </c>
      <c r="G897" t="s">
        <v>43</v>
      </c>
      <c r="H897" t="s">
        <v>26</v>
      </c>
      <c r="I897" t="s">
        <v>39</v>
      </c>
      <c r="J897" t="s">
        <v>45</v>
      </c>
      <c r="K897">
        <v>28</v>
      </c>
      <c r="L897" s="3">
        <v>970.2</v>
      </c>
      <c r="M897" s="4">
        <v>0.1</v>
      </c>
      <c r="N897" s="3">
        <v>481.68</v>
      </c>
      <c r="O897" s="3">
        <f t="shared" si="107"/>
        <v>24449.040000000001</v>
      </c>
      <c r="P897" s="3">
        <f t="shared" si="108"/>
        <v>13487.04</v>
      </c>
      <c r="Q897" s="3">
        <v>2876.26</v>
      </c>
      <c r="R897" s="3">
        <f t="shared" si="109"/>
        <v>8085.74</v>
      </c>
      <c r="S897" s="5">
        <f t="shared" si="110"/>
        <v>0.33071809772490041</v>
      </c>
      <c r="T897" s="3">
        <v>27101.54</v>
      </c>
      <c r="U897" s="3">
        <f t="shared" si="111"/>
        <v>-2652.5</v>
      </c>
      <c r="V897" t="s">
        <v>29</v>
      </c>
      <c r="W897" t="s">
        <v>80</v>
      </c>
    </row>
    <row r="898" spans="1:23">
      <c r="A898" t="s">
        <v>957</v>
      </c>
      <c r="B898" s="2">
        <v>45691</v>
      </c>
      <c r="C898">
        <f t="shared" ref="C898:C961" si="112">YEAR(B898)</f>
        <v>2025</v>
      </c>
      <c r="D898" t="str">
        <f t="shared" ref="D898:D961" si="113">TEXT(B898,"mmm")</f>
        <v>Feb</v>
      </c>
      <c r="E898" t="str">
        <f t="shared" ref="E898:E961" si="114">"Q"&amp;ROUNDUP(MONTH(B898)/3,0)</f>
        <v>Q1</v>
      </c>
      <c r="F898" t="s">
        <v>51</v>
      </c>
      <c r="G898" t="s">
        <v>88</v>
      </c>
      <c r="H898" t="s">
        <v>34</v>
      </c>
      <c r="I898" t="s">
        <v>63</v>
      </c>
      <c r="J898" t="s">
        <v>64</v>
      </c>
      <c r="K898">
        <v>11</v>
      </c>
      <c r="L898" s="3">
        <v>295.64999999999998</v>
      </c>
      <c r="M898" s="4">
        <v>0.05</v>
      </c>
      <c r="N898" s="3">
        <v>83.52</v>
      </c>
      <c r="O898" s="3">
        <f t="shared" ref="O898:O961" si="115">K898*L898*(1-M898)</f>
        <v>3089.5424999999996</v>
      </c>
      <c r="P898" s="3">
        <f t="shared" ref="P898:P961" si="116">K898*N898</f>
        <v>918.71999999999991</v>
      </c>
      <c r="Q898" s="3">
        <v>1333.12</v>
      </c>
      <c r="R898" s="3">
        <f t="shared" ref="R898:R961" si="117">O898-P898-Q898</f>
        <v>837.70249999999987</v>
      </c>
      <c r="S898" s="5">
        <f t="shared" ref="S898:S961" si="118">IFERROR(R898/O898,0)</f>
        <v>0.27114127738977534</v>
      </c>
      <c r="T898" s="3">
        <v>2801.13</v>
      </c>
      <c r="U898" s="3">
        <f t="shared" ref="U898:U961" si="119">O898-T898</f>
        <v>288.41249999999945</v>
      </c>
      <c r="V898" t="s">
        <v>61</v>
      </c>
      <c r="W898" t="s">
        <v>77</v>
      </c>
    </row>
    <row r="899" spans="1:23">
      <c r="A899" t="s">
        <v>958</v>
      </c>
      <c r="B899" s="2">
        <v>45367</v>
      </c>
      <c r="C899">
        <f t="shared" si="112"/>
        <v>2024</v>
      </c>
      <c r="D899" t="str">
        <f t="shared" si="113"/>
        <v>Mar</v>
      </c>
      <c r="E899" t="str">
        <f t="shared" si="114"/>
        <v>Q1</v>
      </c>
      <c r="F899" t="s">
        <v>38</v>
      </c>
      <c r="G899" t="s">
        <v>66</v>
      </c>
      <c r="H899" t="s">
        <v>26</v>
      </c>
      <c r="I899" t="s">
        <v>27</v>
      </c>
      <c r="J899" t="s">
        <v>35</v>
      </c>
      <c r="K899">
        <v>43</v>
      </c>
      <c r="L899" s="3">
        <v>823.16</v>
      </c>
      <c r="M899" s="4">
        <v>0</v>
      </c>
      <c r="N899" s="3">
        <v>542.64</v>
      </c>
      <c r="O899" s="3">
        <f t="shared" si="115"/>
        <v>35395.879999999997</v>
      </c>
      <c r="P899" s="3">
        <f t="shared" si="116"/>
        <v>23333.52</v>
      </c>
      <c r="Q899" s="3">
        <v>1494.7</v>
      </c>
      <c r="R899" s="3">
        <f t="shared" si="117"/>
        <v>10567.659999999996</v>
      </c>
      <c r="S899" s="5">
        <f t="shared" si="118"/>
        <v>0.29855621614718991</v>
      </c>
      <c r="T899" s="3">
        <v>37628.26</v>
      </c>
      <c r="U899" s="3">
        <f t="shared" si="119"/>
        <v>-2232.3800000000047</v>
      </c>
      <c r="V899" t="s">
        <v>36</v>
      </c>
      <c r="W899" t="s">
        <v>46</v>
      </c>
    </row>
    <row r="900" spans="1:23">
      <c r="A900" t="s">
        <v>959</v>
      </c>
      <c r="B900" s="2">
        <v>46128</v>
      </c>
      <c r="C900">
        <f t="shared" si="112"/>
        <v>2026</v>
      </c>
      <c r="D900" t="str">
        <f t="shared" si="113"/>
        <v>Apr</v>
      </c>
      <c r="E900" t="str">
        <f t="shared" si="114"/>
        <v>Q2</v>
      </c>
      <c r="F900" t="s">
        <v>38</v>
      </c>
      <c r="G900" t="s">
        <v>25</v>
      </c>
      <c r="H900" t="s">
        <v>34</v>
      </c>
      <c r="I900" t="s">
        <v>39</v>
      </c>
      <c r="J900" t="s">
        <v>57</v>
      </c>
      <c r="K900">
        <v>11</v>
      </c>
      <c r="L900" s="3">
        <v>726.84</v>
      </c>
      <c r="M900" s="4">
        <v>0.2</v>
      </c>
      <c r="N900" s="3">
        <v>360.23</v>
      </c>
      <c r="O900" s="3">
        <f t="shared" si="115"/>
        <v>6396.1920000000009</v>
      </c>
      <c r="P900" s="3">
        <f t="shared" si="116"/>
        <v>3962.53</v>
      </c>
      <c r="Q900" s="3">
        <v>1816.33</v>
      </c>
      <c r="R900" s="3">
        <f t="shared" si="117"/>
        <v>617.33200000000079</v>
      </c>
      <c r="S900" s="5">
        <f t="shared" si="118"/>
        <v>9.6515551753293322E-2</v>
      </c>
      <c r="T900" s="3">
        <v>6775.78</v>
      </c>
      <c r="U900" s="3">
        <f t="shared" si="119"/>
        <v>-379.58799999999883</v>
      </c>
      <c r="V900" t="s">
        <v>61</v>
      </c>
      <c r="W900" t="s">
        <v>30</v>
      </c>
    </row>
    <row r="901" spans="1:23">
      <c r="A901" t="s">
        <v>960</v>
      </c>
      <c r="B901" s="2">
        <v>45771</v>
      </c>
      <c r="C901">
        <f t="shared" si="112"/>
        <v>2025</v>
      </c>
      <c r="D901" t="str">
        <f t="shared" si="113"/>
        <v>Apr</v>
      </c>
      <c r="E901" t="str">
        <f t="shared" si="114"/>
        <v>Q2</v>
      </c>
      <c r="F901" t="s">
        <v>68</v>
      </c>
      <c r="G901" t="s">
        <v>66</v>
      </c>
      <c r="H901" t="s">
        <v>34</v>
      </c>
      <c r="I901" t="s">
        <v>27</v>
      </c>
      <c r="J901" t="s">
        <v>35</v>
      </c>
      <c r="K901">
        <v>1</v>
      </c>
      <c r="L901" s="3">
        <v>615.98</v>
      </c>
      <c r="M901" s="4">
        <v>0.03</v>
      </c>
      <c r="N901" s="3">
        <v>436.67</v>
      </c>
      <c r="O901" s="3">
        <f t="shared" si="115"/>
        <v>597.50059999999996</v>
      </c>
      <c r="P901" s="3">
        <f t="shared" si="116"/>
        <v>436.67</v>
      </c>
      <c r="Q901" s="3">
        <v>737.15</v>
      </c>
      <c r="R901" s="3">
        <f t="shared" si="117"/>
        <v>-576.31940000000009</v>
      </c>
      <c r="S901" s="5">
        <f t="shared" si="118"/>
        <v>-0.96455032848502598</v>
      </c>
      <c r="T901" s="3">
        <v>641.39</v>
      </c>
      <c r="U901" s="3">
        <f t="shared" si="119"/>
        <v>-43.889400000000023</v>
      </c>
      <c r="V901" t="s">
        <v>29</v>
      </c>
      <c r="W901" t="s">
        <v>80</v>
      </c>
    </row>
    <row r="902" spans="1:23">
      <c r="A902" t="s">
        <v>961</v>
      </c>
      <c r="B902" s="2">
        <v>45353</v>
      </c>
      <c r="C902">
        <f t="shared" si="112"/>
        <v>2024</v>
      </c>
      <c r="D902" t="str">
        <f t="shared" si="113"/>
        <v>Mar</v>
      </c>
      <c r="E902" t="str">
        <f t="shared" si="114"/>
        <v>Q1</v>
      </c>
      <c r="F902" t="s">
        <v>32</v>
      </c>
      <c r="G902" t="s">
        <v>43</v>
      </c>
      <c r="H902" t="s">
        <v>34</v>
      </c>
      <c r="I902" t="s">
        <v>63</v>
      </c>
      <c r="J902" t="s">
        <v>64</v>
      </c>
      <c r="K902">
        <v>11</v>
      </c>
      <c r="L902" s="3">
        <v>681.9</v>
      </c>
      <c r="M902" s="4">
        <v>0.12</v>
      </c>
      <c r="N902" s="3">
        <v>190.75</v>
      </c>
      <c r="O902" s="3">
        <f t="shared" si="115"/>
        <v>6600.7919999999995</v>
      </c>
      <c r="P902" s="3">
        <f t="shared" si="116"/>
        <v>2098.25</v>
      </c>
      <c r="Q902" s="3">
        <v>1050.5999999999999</v>
      </c>
      <c r="R902" s="3">
        <f t="shared" si="117"/>
        <v>3451.9419999999996</v>
      </c>
      <c r="S902" s="5">
        <f t="shared" si="118"/>
        <v>0.52295876010030307</v>
      </c>
      <c r="T902" s="3">
        <v>6813.67</v>
      </c>
      <c r="U902" s="3">
        <f t="shared" si="119"/>
        <v>-212.87800000000061</v>
      </c>
      <c r="V902" t="s">
        <v>29</v>
      </c>
      <c r="W902" t="s">
        <v>46</v>
      </c>
    </row>
    <row r="903" spans="1:23">
      <c r="A903" t="s">
        <v>962</v>
      </c>
      <c r="B903" s="2">
        <v>46289</v>
      </c>
      <c r="C903">
        <f t="shared" si="112"/>
        <v>2026</v>
      </c>
      <c r="D903" t="str">
        <f t="shared" si="113"/>
        <v>Sep</v>
      </c>
      <c r="E903" t="str">
        <f t="shared" si="114"/>
        <v>Q3</v>
      </c>
      <c r="F903" t="s">
        <v>32</v>
      </c>
      <c r="G903" t="s">
        <v>49</v>
      </c>
      <c r="H903" t="s">
        <v>44</v>
      </c>
      <c r="I903" t="s">
        <v>39</v>
      </c>
      <c r="J903" t="s">
        <v>57</v>
      </c>
      <c r="K903">
        <v>22</v>
      </c>
      <c r="L903" s="3">
        <v>853.5</v>
      </c>
      <c r="M903" s="4">
        <v>0.1</v>
      </c>
      <c r="N903" s="3">
        <v>414.21</v>
      </c>
      <c r="O903" s="3">
        <f t="shared" si="115"/>
        <v>16899.3</v>
      </c>
      <c r="P903" s="3">
        <f t="shared" si="116"/>
        <v>9112.619999999999</v>
      </c>
      <c r="Q903" s="3">
        <v>1223.98</v>
      </c>
      <c r="R903" s="3">
        <f t="shared" si="117"/>
        <v>6562.7000000000007</v>
      </c>
      <c r="S903" s="5">
        <f t="shared" si="118"/>
        <v>0.38834152893906854</v>
      </c>
      <c r="T903" s="3">
        <v>17645.38</v>
      </c>
      <c r="U903" s="3">
        <f t="shared" si="119"/>
        <v>-746.08000000000175</v>
      </c>
      <c r="V903" t="s">
        <v>36</v>
      </c>
      <c r="W903" t="s">
        <v>46</v>
      </c>
    </row>
    <row r="904" spans="1:23">
      <c r="A904" t="s">
        <v>963</v>
      </c>
      <c r="B904" s="2">
        <v>46202</v>
      </c>
      <c r="C904">
        <f t="shared" si="112"/>
        <v>2026</v>
      </c>
      <c r="D904" t="str">
        <f t="shared" si="113"/>
        <v>Jun</v>
      </c>
      <c r="E904" t="str">
        <f t="shared" si="114"/>
        <v>Q2</v>
      </c>
      <c r="F904" t="s">
        <v>68</v>
      </c>
      <c r="G904" t="s">
        <v>66</v>
      </c>
      <c r="H904" t="s">
        <v>34</v>
      </c>
      <c r="I904" t="s">
        <v>53</v>
      </c>
      <c r="J904" t="s">
        <v>130</v>
      </c>
      <c r="K904">
        <v>14</v>
      </c>
      <c r="L904" s="3">
        <v>1902.66</v>
      </c>
      <c r="M904" s="4">
        <v>0.15</v>
      </c>
      <c r="N904" s="3">
        <v>710.7</v>
      </c>
      <c r="O904" s="3">
        <f t="shared" si="115"/>
        <v>22641.654000000002</v>
      </c>
      <c r="P904" s="3">
        <f t="shared" si="116"/>
        <v>9949.8000000000011</v>
      </c>
      <c r="Q904" s="3">
        <v>1645.98</v>
      </c>
      <c r="R904" s="3">
        <f t="shared" si="117"/>
        <v>11045.874000000002</v>
      </c>
      <c r="S904" s="5">
        <f t="shared" si="118"/>
        <v>0.4878563200373966</v>
      </c>
      <c r="T904" s="3">
        <v>23313.78</v>
      </c>
      <c r="U904" s="3">
        <f t="shared" si="119"/>
        <v>-672.12599999999657</v>
      </c>
      <c r="V904" t="s">
        <v>41</v>
      </c>
      <c r="W904" t="s">
        <v>30</v>
      </c>
    </row>
    <row r="905" spans="1:23">
      <c r="A905" t="s">
        <v>964</v>
      </c>
      <c r="B905" s="2">
        <v>45522</v>
      </c>
      <c r="C905">
        <f t="shared" si="112"/>
        <v>2024</v>
      </c>
      <c r="D905" t="str">
        <f t="shared" si="113"/>
        <v>Aug</v>
      </c>
      <c r="E905" t="str">
        <f t="shared" si="114"/>
        <v>Q3</v>
      </c>
      <c r="F905" t="s">
        <v>38</v>
      </c>
      <c r="G905" t="s">
        <v>66</v>
      </c>
      <c r="H905" t="s">
        <v>34</v>
      </c>
      <c r="I905" t="s">
        <v>27</v>
      </c>
      <c r="J905" t="s">
        <v>35</v>
      </c>
      <c r="K905">
        <v>7</v>
      </c>
      <c r="L905" s="3">
        <v>796.04</v>
      </c>
      <c r="M905" s="4">
        <v>0.12</v>
      </c>
      <c r="N905" s="3">
        <v>546.14</v>
      </c>
      <c r="O905" s="3">
        <f t="shared" si="115"/>
        <v>4903.6063999999997</v>
      </c>
      <c r="P905" s="3">
        <f t="shared" si="116"/>
        <v>3822.98</v>
      </c>
      <c r="Q905" s="3">
        <v>690.54</v>
      </c>
      <c r="R905" s="3">
        <f t="shared" si="117"/>
        <v>390.08639999999968</v>
      </c>
      <c r="S905" s="5">
        <f t="shared" si="118"/>
        <v>7.9550919910700763E-2</v>
      </c>
      <c r="T905" s="3">
        <v>5351.18</v>
      </c>
      <c r="U905" s="3">
        <f t="shared" si="119"/>
        <v>-447.57360000000062</v>
      </c>
      <c r="V905" t="s">
        <v>61</v>
      </c>
      <c r="W905" t="s">
        <v>30</v>
      </c>
    </row>
    <row r="906" spans="1:23">
      <c r="A906" t="s">
        <v>965</v>
      </c>
      <c r="B906" s="2">
        <v>45443</v>
      </c>
      <c r="C906">
        <f t="shared" si="112"/>
        <v>2024</v>
      </c>
      <c r="D906" t="str">
        <f t="shared" si="113"/>
        <v>May</v>
      </c>
      <c r="E906" t="str">
        <f t="shared" si="114"/>
        <v>Q2</v>
      </c>
      <c r="F906" t="s">
        <v>68</v>
      </c>
      <c r="G906" t="s">
        <v>66</v>
      </c>
      <c r="H906" t="s">
        <v>34</v>
      </c>
      <c r="I906" t="s">
        <v>39</v>
      </c>
      <c r="J906" t="s">
        <v>57</v>
      </c>
      <c r="K906">
        <v>2</v>
      </c>
      <c r="L906" s="3">
        <v>661.15</v>
      </c>
      <c r="M906" s="4">
        <v>0.12</v>
      </c>
      <c r="N906" s="3">
        <v>318.88</v>
      </c>
      <c r="O906" s="3">
        <f t="shared" si="115"/>
        <v>1163.624</v>
      </c>
      <c r="P906" s="3">
        <f t="shared" si="116"/>
        <v>637.76</v>
      </c>
      <c r="Q906" s="3">
        <v>2037.41</v>
      </c>
      <c r="R906" s="3">
        <f t="shared" si="117"/>
        <v>-1511.546</v>
      </c>
      <c r="S906" s="5">
        <f t="shared" si="118"/>
        <v>-1.2989986456106097</v>
      </c>
      <c r="T906" s="3">
        <v>1115.44</v>
      </c>
      <c r="U906" s="3">
        <f t="shared" si="119"/>
        <v>48.183999999999969</v>
      </c>
      <c r="V906" t="s">
        <v>36</v>
      </c>
      <c r="W906" t="s">
        <v>77</v>
      </c>
    </row>
    <row r="907" spans="1:23">
      <c r="A907" t="s">
        <v>966</v>
      </c>
      <c r="B907" s="2">
        <v>45965</v>
      </c>
      <c r="C907">
        <f t="shared" si="112"/>
        <v>2025</v>
      </c>
      <c r="D907" t="str">
        <f t="shared" si="113"/>
        <v>Nov</v>
      </c>
      <c r="E907" t="str">
        <f t="shared" si="114"/>
        <v>Q4</v>
      </c>
      <c r="F907" t="s">
        <v>68</v>
      </c>
      <c r="G907" t="s">
        <v>25</v>
      </c>
      <c r="H907" t="s">
        <v>34</v>
      </c>
      <c r="I907" t="s">
        <v>63</v>
      </c>
      <c r="J907" t="s">
        <v>73</v>
      </c>
      <c r="K907">
        <v>7</v>
      </c>
      <c r="L907" s="3">
        <v>158.24</v>
      </c>
      <c r="M907" s="4">
        <v>0.12</v>
      </c>
      <c r="N907" s="3">
        <v>38.25</v>
      </c>
      <c r="O907" s="3">
        <f t="shared" si="115"/>
        <v>974.75840000000005</v>
      </c>
      <c r="P907" s="3">
        <f t="shared" si="116"/>
        <v>267.75</v>
      </c>
      <c r="Q907" s="3">
        <v>1295.8900000000001</v>
      </c>
      <c r="R907" s="3">
        <f t="shared" si="117"/>
        <v>-588.88160000000005</v>
      </c>
      <c r="S907" s="5">
        <f t="shared" si="118"/>
        <v>-0.6041308287263798</v>
      </c>
      <c r="T907" s="3">
        <v>1078.72</v>
      </c>
      <c r="U907" s="3">
        <f t="shared" si="119"/>
        <v>-103.96159999999998</v>
      </c>
      <c r="V907" t="s">
        <v>29</v>
      </c>
      <c r="W907" t="s">
        <v>80</v>
      </c>
    </row>
    <row r="908" spans="1:23">
      <c r="A908" t="s">
        <v>967</v>
      </c>
      <c r="B908" s="2">
        <v>45676</v>
      </c>
      <c r="C908">
        <f t="shared" si="112"/>
        <v>2025</v>
      </c>
      <c r="D908" t="str">
        <f t="shared" si="113"/>
        <v>Jan</v>
      </c>
      <c r="E908" t="str">
        <f t="shared" si="114"/>
        <v>Q1</v>
      </c>
      <c r="F908" t="s">
        <v>24</v>
      </c>
      <c r="G908" t="s">
        <v>66</v>
      </c>
      <c r="H908" t="s">
        <v>26</v>
      </c>
      <c r="I908" t="s">
        <v>27</v>
      </c>
      <c r="J908" t="s">
        <v>35</v>
      </c>
      <c r="K908">
        <v>36</v>
      </c>
      <c r="L908" s="3">
        <v>481.99</v>
      </c>
      <c r="M908" s="4">
        <v>0.08</v>
      </c>
      <c r="N908" s="3">
        <v>324.08</v>
      </c>
      <c r="O908" s="3">
        <f t="shared" si="115"/>
        <v>15963.5088</v>
      </c>
      <c r="P908" s="3">
        <f t="shared" si="116"/>
        <v>11666.88</v>
      </c>
      <c r="Q908" s="3">
        <v>1272.82</v>
      </c>
      <c r="R908" s="3">
        <f t="shared" si="117"/>
        <v>3023.8088000000007</v>
      </c>
      <c r="S908" s="5">
        <f t="shared" si="118"/>
        <v>0.18942006033159833</v>
      </c>
      <c r="T908" s="3">
        <v>17168.43</v>
      </c>
      <c r="U908" s="3">
        <f t="shared" si="119"/>
        <v>-1204.9212000000007</v>
      </c>
      <c r="V908" t="s">
        <v>29</v>
      </c>
      <c r="W908" t="s">
        <v>77</v>
      </c>
    </row>
    <row r="909" spans="1:23">
      <c r="A909" t="s">
        <v>968</v>
      </c>
      <c r="B909" s="2">
        <v>45810</v>
      </c>
      <c r="C909">
        <f t="shared" si="112"/>
        <v>2025</v>
      </c>
      <c r="D909" t="str">
        <f t="shared" si="113"/>
        <v>Jun</v>
      </c>
      <c r="E909" t="str">
        <f t="shared" si="114"/>
        <v>Q2</v>
      </c>
      <c r="F909" t="s">
        <v>32</v>
      </c>
      <c r="G909" t="s">
        <v>33</v>
      </c>
      <c r="H909" t="s">
        <v>44</v>
      </c>
      <c r="I909" t="s">
        <v>27</v>
      </c>
      <c r="J909" t="s">
        <v>28</v>
      </c>
      <c r="K909">
        <v>18</v>
      </c>
      <c r="L909" s="3">
        <v>144.07</v>
      </c>
      <c r="M909" s="4">
        <v>0.12</v>
      </c>
      <c r="N909" s="3">
        <v>84.19</v>
      </c>
      <c r="O909" s="3">
        <f t="shared" si="115"/>
        <v>2282.0688</v>
      </c>
      <c r="P909" s="3">
        <f t="shared" si="116"/>
        <v>1515.42</v>
      </c>
      <c r="Q909" s="3">
        <v>1395.1</v>
      </c>
      <c r="R909" s="3">
        <f t="shared" si="117"/>
        <v>-628.45119999999997</v>
      </c>
      <c r="S909" s="5">
        <f t="shared" si="118"/>
        <v>-0.27538661411084536</v>
      </c>
      <c r="T909" s="3">
        <v>2235.58</v>
      </c>
      <c r="U909" s="3">
        <f t="shared" si="119"/>
        <v>46.488800000000083</v>
      </c>
      <c r="V909" t="s">
        <v>61</v>
      </c>
      <c r="W909" t="s">
        <v>77</v>
      </c>
    </row>
    <row r="910" spans="1:23">
      <c r="A910" t="s">
        <v>969</v>
      </c>
      <c r="B910" s="2">
        <v>46110</v>
      </c>
      <c r="C910">
        <f t="shared" si="112"/>
        <v>2026</v>
      </c>
      <c r="D910" t="str">
        <f t="shared" si="113"/>
        <v>Mar</v>
      </c>
      <c r="E910" t="str">
        <f t="shared" si="114"/>
        <v>Q1</v>
      </c>
      <c r="F910" t="s">
        <v>32</v>
      </c>
      <c r="G910" t="s">
        <v>43</v>
      </c>
      <c r="H910" t="s">
        <v>44</v>
      </c>
      <c r="I910" t="s">
        <v>39</v>
      </c>
      <c r="J910" t="s">
        <v>40</v>
      </c>
      <c r="K910">
        <v>15</v>
      </c>
      <c r="L910" s="3">
        <v>511.3</v>
      </c>
      <c r="M910" s="4">
        <v>0.12</v>
      </c>
      <c r="N910" s="3">
        <v>222.79</v>
      </c>
      <c r="O910" s="3">
        <f t="shared" si="115"/>
        <v>6749.16</v>
      </c>
      <c r="P910" s="3">
        <f t="shared" si="116"/>
        <v>3341.85</v>
      </c>
      <c r="Q910" s="3">
        <v>2431.1799999999998</v>
      </c>
      <c r="R910" s="3">
        <f t="shared" si="117"/>
        <v>976.13000000000011</v>
      </c>
      <c r="S910" s="5">
        <f t="shared" si="118"/>
        <v>0.14462985023321423</v>
      </c>
      <c r="T910" s="3">
        <v>6513.77</v>
      </c>
      <c r="U910" s="3">
        <f t="shared" si="119"/>
        <v>235.38999999999942</v>
      </c>
      <c r="V910" t="s">
        <v>36</v>
      </c>
      <c r="W910" t="s">
        <v>80</v>
      </c>
    </row>
    <row r="911" spans="1:23">
      <c r="A911" t="s">
        <v>970</v>
      </c>
      <c r="B911" s="2">
        <v>45736</v>
      </c>
      <c r="C911">
        <f t="shared" si="112"/>
        <v>2025</v>
      </c>
      <c r="D911" t="str">
        <f t="shared" si="113"/>
        <v>Mar</v>
      </c>
      <c r="E911" t="str">
        <f t="shared" si="114"/>
        <v>Q1</v>
      </c>
      <c r="F911" t="s">
        <v>38</v>
      </c>
      <c r="G911" t="s">
        <v>25</v>
      </c>
      <c r="H911" t="s">
        <v>60</v>
      </c>
      <c r="I911" t="s">
        <v>39</v>
      </c>
      <c r="J911" t="s">
        <v>57</v>
      </c>
      <c r="K911">
        <v>61</v>
      </c>
      <c r="L911" s="3">
        <v>686.15</v>
      </c>
      <c r="M911" s="4">
        <v>0.15</v>
      </c>
      <c r="N911" s="3">
        <v>317.97000000000003</v>
      </c>
      <c r="O911" s="3">
        <f t="shared" si="115"/>
        <v>35576.877500000002</v>
      </c>
      <c r="P911" s="3">
        <f t="shared" si="116"/>
        <v>19396.170000000002</v>
      </c>
      <c r="Q911" s="3">
        <v>3961.49</v>
      </c>
      <c r="R911" s="3">
        <f t="shared" si="117"/>
        <v>12219.217500000001</v>
      </c>
      <c r="S911" s="5">
        <f t="shared" si="118"/>
        <v>0.34345952648598799</v>
      </c>
      <c r="T911" s="3">
        <v>37537.550000000003</v>
      </c>
      <c r="U911" s="3">
        <f t="shared" si="119"/>
        <v>-1960.6725000000006</v>
      </c>
      <c r="V911" t="s">
        <v>36</v>
      </c>
      <c r="W911" t="s">
        <v>30</v>
      </c>
    </row>
    <row r="912" spans="1:23">
      <c r="A912" t="s">
        <v>971</v>
      </c>
      <c r="B912" s="2">
        <v>46159</v>
      </c>
      <c r="C912">
        <f t="shared" si="112"/>
        <v>2026</v>
      </c>
      <c r="D912" t="str">
        <f t="shared" si="113"/>
        <v>May</v>
      </c>
      <c r="E912" t="str">
        <f t="shared" si="114"/>
        <v>Q2</v>
      </c>
      <c r="F912" t="s">
        <v>68</v>
      </c>
      <c r="G912" t="s">
        <v>25</v>
      </c>
      <c r="H912" t="s">
        <v>44</v>
      </c>
      <c r="I912" t="s">
        <v>27</v>
      </c>
      <c r="J912" t="s">
        <v>28</v>
      </c>
      <c r="K912">
        <v>18</v>
      </c>
      <c r="L912" s="3">
        <v>148.04</v>
      </c>
      <c r="M912" s="4">
        <v>0.12</v>
      </c>
      <c r="N912" s="3">
        <v>85.41</v>
      </c>
      <c r="O912" s="3">
        <f t="shared" si="115"/>
        <v>2344.9535999999998</v>
      </c>
      <c r="P912" s="3">
        <f t="shared" si="116"/>
        <v>1537.3799999999999</v>
      </c>
      <c r="Q912" s="3">
        <v>1238.3599999999999</v>
      </c>
      <c r="R912" s="3">
        <f t="shared" si="117"/>
        <v>-430.78639999999996</v>
      </c>
      <c r="S912" s="5">
        <f t="shared" si="118"/>
        <v>-0.18370785673541684</v>
      </c>
      <c r="T912" s="3">
        <v>2551.13</v>
      </c>
      <c r="U912" s="3">
        <f t="shared" si="119"/>
        <v>-206.17640000000029</v>
      </c>
      <c r="V912" t="s">
        <v>36</v>
      </c>
      <c r="W912" t="s">
        <v>46</v>
      </c>
    </row>
    <row r="913" spans="1:23">
      <c r="A913" t="s">
        <v>972</v>
      </c>
      <c r="B913" s="2">
        <v>45716</v>
      </c>
      <c r="C913">
        <f t="shared" si="112"/>
        <v>2025</v>
      </c>
      <c r="D913" t="str">
        <f t="shared" si="113"/>
        <v>Feb</v>
      </c>
      <c r="E913" t="str">
        <f t="shared" si="114"/>
        <v>Q1</v>
      </c>
      <c r="F913" t="s">
        <v>68</v>
      </c>
      <c r="G913" t="s">
        <v>66</v>
      </c>
      <c r="H913" t="s">
        <v>34</v>
      </c>
      <c r="I913" t="s">
        <v>27</v>
      </c>
      <c r="J913" t="s">
        <v>28</v>
      </c>
      <c r="K913">
        <v>4</v>
      </c>
      <c r="L913" s="3">
        <v>193.01</v>
      </c>
      <c r="M913" s="4">
        <v>0.12</v>
      </c>
      <c r="N913" s="3">
        <v>108.27</v>
      </c>
      <c r="O913" s="3">
        <f t="shared" si="115"/>
        <v>679.39519999999993</v>
      </c>
      <c r="P913" s="3">
        <f t="shared" si="116"/>
        <v>433.08</v>
      </c>
      <c r="Q913" s="3">
        <v>593.99</v>
      </c>
      <c r="R913" s="3">
        <f t="shared" si="117"/>
        <v>-347.67480000000006</v>
      </c>
      <c r="S913" s="5">
        <f t="shared" si="118"/>
        <v>-0.51174161960520193</v>
      </c>
      <c r="T913" s="3">
        <v>663.69</v>
      </c>
      <c r="U913" s="3">
        <f t="shared" si="119"/>
        <v>15.705199999999877</v>
      </c>
      <c r="V913" t="s">
        <v>36</v>
      </c>
      <c r="W913" t="s">
        <v>77</v>
      </c>
    </row>
    <row r="914" spans="1:23">
      <c r="A914" t="s">
        <v>973</v>
      </c>
      <c r="B914" s="2">
        <v>45563</v>
      </c>
      <c r="C914">
        <f t="shared" si="112"/>
        <v>2024</v>
      </c>
      <c r="D914" t="str">
        <f t="shared" si="113"/>
        <v>Sep</v>
      </c>
      <c r="E914" t="str">
        <f t="shared" si="114"/>
        <v>Q3</v>
      </c>
      <c r="F914" t="s">
        <v>32</v>
      </c>
      <c r="G914" t="s">
        <v>43</v>
      </c>
      <c r="H914" t="s">
        <v>34</v>
      </c>
      <c r="I914" t="s">
        <v>39</v>
      </c>
      <c r="J914" t="s">
        <v>40</v>
      </c>
      <c r="K914">
        <v>16</v>
      </c>
      <c r="L914" s="3">
        <v>519.95000000000005</v>
      </c>
      <c r="M914" s="4">
        <v>0</v>
      </c>
      <c r="N914" s="3">
        <v>228.13</v>
      </c>
      <c r="O914" s="3">
        <f t="shared" si="115"/>
        <v>8319.2000000000007</v>
      </c>
      <c r="P914" s="3">
        <f t="shared" si="116"/>
        <v>3650.08</v>
      </c>
      <c r="Q914" s="3">
        <v>1987.5</v>
      </c>
      <c r="R914" s="3">
        <f t="shared" si="117"/>
        <v>2681.6200000000008</v>
      </c>
      <c r="S914" s="5">
        <f t="shared" si="118"/>
        <v>0.32234109048947018</v>
      </c>
      <c r="T914" s="3">
        <v>7413.74</v>
      </c>
      <c r="U914" s="3">
        <f t="shared" si="119"/>
        <v>905.46000000000095</v>
      </c>
      <c r="V914" t="s">
        <v>41</v>
      </c>
      <c r="W914" t="s">
        <v>80</v>
      </c>
    </row>
    <row r="915" spans="1:23">
      <c r="A915" t="s">
        <v>974</v>
      </c>
      <c r="B915" s="2">
        <v>46031</v>
      </c>
      <c r="C915">
        <f t="shared" si="112"/>
        <v>2026</v>
      </c>
      <c r="D915" t="str">
        <f t="shared" si="113"/>
        <v>Jan</v>
      </c>
      <c r="E915" t="str">
        <f t="shared" si="114"/>
        <v>Q1</v>
      </c>
      <c r="F915" t="s">
        <v>32</v>
      </c>
      <c r="G915" t="s">
        <v>49</v>
      </c>
      <c r="H915" t="s">
        <v>34</v>
      </c>
      <c r="I915" t="s">
        <v>39</v>
      </c>
      <c r="J915" t="s">
        <v>40</v>
      </c>
      <c r="K915">
        <v>3</v>
      </c>
      <c r="L915" s="3">
        <v>1128.03</v>
      </c>
      <c r="M915" s="4">
        <v>0.08</v>
      </c>
      <c r="N915" s="3">
        <v>471.57</v>
      </c>
      <c r="O915" s="3">
        <f t="shared" si="115"/>
        <v>3113.3628000000003</v>
      </c>
      <c r="P915" s="3">
        <f t="shared" si="116"/>
        <v>1414.71</v>
      </c>
      <c r="Q915" s="3">
        <v>2054.5100000000002</v>
      </c>
      <c r="R915" s="3">
        <f t="shared" si="117"/>
        <v>-355.85719999999992</v>
      </c>
      <c r="S915" s="5">
        <f t="shared" si="118"/>
        <v>-0.11429994602620674</v>
      </c>
      <c r="T915" s="3">
        <v>3086.79</v>
      </c>
      <c r="U915" s="3">
        <f t="shared" si="119"/>
        <v>26.57280000000037</v>
      </c>
      <c r="V915" t="s">
        <v>41</v>
      </c>
      <c r="W915" t="s">
        <v>77</v>
      </c>
    </row>
    <row r="916" spans="1:23">
      <c r="A916" t="s">
        <v>975</v>
      </c>
      <c r="B916" s="2">
        <v>45841</v>
      </c>
      <c r="C916">
        <f t="shared" si="112"/>
        <v>2025</v>
      </c>
      <c r="D916" t="str">
        <f t="shared" si="113"/>
        <v>Jul</v>
      </c>
      <c r="E916" t="str">
        <f t="shared" si="114"/>
        <v>Q3</v>
      </c>
      <c r="F916" t="s">
        <v>51</v>
      </c>
      <c r="G916" t="s">
        <v>88</v>
      </c>
      <c r="H916" t="s">
        <v>26</v>
      </c>
      <c r="I916" t="s">
        <v>39</v>
      </c>
      <c r="J916" t="s">
        <v>40</v>
      </c>
      <c r="K916">
        <v>24</v>
      </c>
      <c r="L916" s="3">
        <v>833.37</v>
      </c>
      <c r="M916" s="4">
        <v>0.03</v>
      </c>
      <c r="N916" s="3">
        <v>365.5</v>
      </c>
      <c r="O916" s="3">
        <f t="shared" si="115"/>
        <v>19400.853600000002</v>
      </c>
      <c r="P916" s="3">
        <f t="shared" si="116"/>
        <v>8772</v>
      </c>
      <c r="Q916" s="3">
        <v>2379.0300000000002</v>
      </c>
      <c r="R916" s="3">
        <f t="shared" si="117"/>
        <v>8249.8236000000015</v>
      </c>
      <c r="S916" s="5">
        <f t="shared" si="118"/>
        <v>0.4252299290583792</v>
      </c>
      <c r="T916" s="3">
        <v>19929.84</v>
      </c>
      <c r="U916" s="3">
        <f t="shared" si="119"/>
        <v>-528.98639999999796</v>
      </c>
      <c r="V916" t="s">
        <v>29</v>
      </c>
      <c r="W916" t="s">
        <v>46</v>
      </c>
    </row>
    <row r="917" spans="1:23">
      <c r="A917" t="s">
        <v>976</v>
      </c>
      <c r="B917" s="2">
        <v>46058</v>
      </c>
      <c r="C917">
        <f t="shared" si="112"/>
        <v>2026</v>
      </c>
      <c r="D917" t="str">
        <f t="shared" si="113"/>
        <v>Feb</v>
      </c>
      <c r="E917" t="str">
        <f t="shared" si="114"/>
        <v>Q1</v>
      </c>
      <c r="F917" t="s">
        <v>32</v>
      </c>
      <c r="G917" t="s">
        <v>49</v>
      </c>
      <c r="H917" t="s">
        <v>34</v>
      </c>
      <c r="I917" t="s">
        <v>27</v>
      </c>
      <c r="J917" t="s">
        <v>28</v>
      </c>
      <c r="K917">
        <v>3</v>
      </c>
      <c r="L917" s="3">
        <v>165.11</v>
      </c>
      <c r="M917" s="4">
        <v>0.12</v>
      </c>
      <c r="N917" s="3">
        <v>103.17</v>
      </c>
      <c r="O917" s="3">
        <f t="shared" si="115"/>
        <v>435.89040000000006</v>
      </c>
      <c r="P917" s="3">
        <f t="shared" si="116"/>
        <v>309.51</v>
      </c>
      <c r="Q917" s="3">
        <v>644.15</v>
      </c>
      <c r="R917" s="3">
        <f t="shared" si="117"/>
        <v>-517.76959999999985</v>
      </c>
      <c r="S917" s="5">
        <f t="shared" si="118"/>
        <v>-1.1878435496629423</v>
      </c>
      <c r="T917" s="3">
        <v>447.92</v>
      </c>
      <c r="U917" s="3">
        <f t="shared" si="119"/>
        <v>-12.029599999999959</v>
      </c>
      <c r="V917" t="s">
        <v>61</v>
      </c>
      <c r="W917" t="s">
        <v>30</v>
      </c>
    </row>
    <row r="918" spans="1:23">
      <c r="A918" t="s">
        <v>977</v>
      </c>
      <c r="B918" s="2">
        <v>45481</v>
      </c>
      <c r="C918">
        <f t="shared" si="112"/>
        <v>2024</v>
      </c>
      <c r="D918" t="str">
        <f t="shared" si="113"/>
        <v>Jul</v>
      </c>
      <c r="E918" t="str">
        <f t="shared" si="114"/>
        <v>Q3</v>
      </c>
      <c r="F918" t="s">
        <v>38</v>
      </c>
      <c r="G918" t="s">
        <v>66</v>
      </c>
      <c r="H918" t="s">
        <v>26</v>
      </c>
      <c r="I918" t="s">
        <v>63</v>
      </c>
      <c r="J918" t="s">
        <v>73</v>
      </c>
      <c r="K918">
        <v>16</v>
      </c>
      <c r="L918" s="3">
        <v>289.97000000000003</v>
      </c>
      <c r="M918" s="4">
        <v>0.05</v>
      </c>
      <c r="N918" s="3">
        <v>71.400000000000006</v>
      </c>
      <c r="O918" s="3">
        <f t="shared" si="115"/>
        <v>4407.5439999999999</v>
      </c>
      <c r="P918" s="3">
        <f t="shared" si="116"/>
        <v>1142.4000000000001</v>
      </c>
      <c r="Q918" s="3">
        <v>1264.73</v>
      </c>
      <c r="R918" s="3">
        <f t="shared" si="117"/>
        <v>2000.4139999999998</v>
      </c>
      <c r="S918" s="5">
        <f t="shared" si="118"/>
        <v>0.45386137948934824</v>
      </c>
      <c r="T918" s="3">
        <v>4657.62</v>
      </c>
      <c r="U918" s="3">
        <f t="shared" si="119"/>
        <v>-250.07600000000002</v>
      </c>
      <c r="V918" t="s">
        <v>29</v>
      </c>
      <c r="W918" t="s">
        <v>80</v>
      </c>
    </row>
    <row r="919" spans="1:23">
      <c r="A919" t="s">
        <v>978</v>
      </c>
      <c r="B919" s="2">
        <v>46110</v>
      </c>
      <c r="C919">
        <f t="shared" si="112"/>
        <v>2026</v>
      </c>
      <c r="D919" t="str">
        <f t="shared" si="113"/>
        <v>Mar</v>
      </c>
      <c r="E919" t="str">
        <f t="shared" si="114"/>
        <v>Q1</v>
      </c>
      <c r="F919" t="s">
        <v>51</v>
      </c>
      <c r="G919" t="s">
        <v>52</v>
      </c>
      <c r="H919" t="s">
        <v>34</v>
      </c>
      <c r="I919" t="s">
        <v>27</v>
      </c>
      <c r="J919" t="s">
        <v>28</v>
      </c>
      <c r="K919">
        <v>2</v>
      </c>
      <c r="L919" s="3">
        <v>122.86</v>
      </c>
      <c r="M919" s="4">
        <v>0.12</v>
      </c>
      <c r="N919" s="3">
        <v>72.47</v>
      </c>
      <c r="O919" s="3">
        <f t="shared" si="115"/>
        <v>216.2336</v>
      </c>
      <c r="P919" s="3">
        <f t="shared" si="116"/>
        <v>144.94</v>
      </c>
      <c r="Q919" s="3">
        <v>717.55</v>
      </c>
      <c r="R919" s="3">
        <f t="shared" si="117"/>
        <v>-646.25639999999999</v>
      </c>
      <c r="S919" s="5">
        <f t="shared" si="118"/>
        <v>-2.9886955588770663</v>
      </c>
      <c r="T919" s="3">
        <v>190.89</v>
      </c>
      <c r="U919" s="3">
        <f t="shared" si="119"/>
        <v>25.343600000000009</v>
      </c>
      <c r="V919" t="s">
        <v>41</v>
      </c>
      <c r="W919" t="s">
        <v>46</v>
      </c>
    </row>
    <row r="920" spans="1:23">
      <c r="A920" t="s">
        <v>979</v>
      </c>
      <c r="B920" s="2">
        <v>45644</v>
      </c>
      <c r="C920">
        <f t="shared" si="112"/>
        <v>2024</v>
      </c>
      <c r="D920" t="str">
        <f t="shared" si="113"/>
        <v>Dec</v>
      </c>
      <c r="E920" t="str">
        <f t="shared" si="114"/>
        <v>Q4</v>
      </c>
      <c r="F920" t="s">
        <v>68</v>
      </c>
      <c r="G920" t="s">
        <v>66</v>
      </c>
      <c r="H920" t="s">
        <v>44</v>
      </c>
      <c r="I920" t="s">
        <v>27</v>
      </c>
      <c r="J920" t="s">
        <v>35</v>
      </c>
      <c r="K920">
        <v>20</v>
      </c>
      <c r="L920" s="3">
        <v>853.85</v>
      </c>
      <c r="M920" s="4">
        <v>0.08</v>
      </c>
      <c r="N920" s="3">
        <v>597.69000000000005</v>
      </c>
      <c r="O920" s="3">
        <f t="shared" si="115"/>
        <v>15710.84</v>
      </c>
      <c r="P920" s="3">
        <f t="shared" si="116"/>
        <v>11953.800000000001</v>
      </c>
      <c r="Q920" s="3">
        <v>1119.02</v>
      </c>
      <c r="R920" s="3">
        <f t="shared" si="117"/>
        <v>2638.0199999999991</v>
      </c>
      <c r="S920" s="5">
        <f t="shared" si="118"/>
        <v>0.16791081826305906</v>
      </c>
      <c r="T920" s="3">
        <v>15765.48</v>
      </c>
      <c r="U920" s="3">
        <f t="shared" si="119"/>
        <v>-54.639999999999418</v>
      </c>
      <c r="V920" t="s">
        <v>36</v>
      </c>
      <c r="W920" t="s">
        <v>46</v>
      </c>
    </row>
    <row r="921" spans="1:23">
      <c r="A921" t="s">
        <v>980</v>
      </c>
      <c r="B921" s="2">
        <v>46205</v>
      </c>
      <c r="C921">
        <f t="shared" si="112"/>
        <v>2026</v>
      </c>
      <c r="D921" t="str">
        <f t="shared" si="113"/>
        <v>Jul</v>
      </c>
      <c r="E921" t="str">
        <f t="shared" si="114"/>
        <v>Q3</v>
      </c>
      <c r="F921" t="s">
        <v>68</v>
      </c>
      <c r="G921" t="s">
        <v>66</v>
      </c>
      <c r="H921" t="s">
        <v>34</v>
      </c>
      <c r="I921" t="s">
        <v>63</v>
      </c>
      <c r="J921" t="s">
        <v>73</v>
      </c>
      <c r="K921">
        <v>11</v>
      </c>
      <c r="L921" s="3">
        <v>265.81</v>
      </c>
      <c r="M921" s="4">
        <v>0.12</v>
      </c>
      <c r="N921" s="3">
        <v>67.790000000000006</v>
      </c>
      <c r="O921" s="3">
        <f t="shared" si="115"/>
        <v>2573.0407999999998</v>
      </c>
      <c r="P921" s="3">
        <f t="shared" si="116"/>
        <v>745.69</v>
      </c>
      <c r="Q921" s="3">
        <v>1218.3800000000001</v>
      </c>
      <c r="R921" s="3">
        <f t="shared" si="117"/>
        <v>608.9707999999996</v>
      </c>
      <c r="S921" s="5">
        <f t="shared" si="118"/>
        <v>0.23667358869707766</v>
      </c>
      <c r="T921" s="3">
        <v>2527.66</v>
      </c>
      <c r="U921" s="3">
        <f t="shared" si="119"/>
        <v>45.380799999999908</v>
      </c>
      <c r="V921" t="s">
        <v>29</v>
      </c>
      <c r="W921" t="s">
        <v>77</v>
      </c>
    </row>
    <row r="922" spans="1:23">
      <c r="A922" t="s">
        <v>981</v>
      </c>
      <c r="B922" s="2">
        <v>45421</v>
      </c>
      <c r="C922">
        <f t="shared" si="112"/>
        <v>2024</v>
      </c>
      <c r="D922" t="str">
        <f t="shared" si="113"/>
        <v>May</v>
      </c>
      <c r="E922" t="str">
        <f t="shared" si="114"/>
        <v>Q2</v>
      </c>
      <c r="F922" t="s">
        <v>24</v>
      </c>
      <c r="G922" t="s">
        <v>25</v>
      </c>
      <c r="H922" t="s">
        <v>60</v>
      </c>
      <c r="I922" t="s">
        <v>39</v>
      </c>
      <c r="J922" t="s">
        <v>45</v>
      </c>
      <c r="K922">
        <v>49</v>
      </c>
      <c r="L922" s="3">
        <v>1185.33</v>
      </c>
      <c r="M922" s="4">
        <v>0.03</v>
      </c>
      <c r="N922" s="3">
        <v>535.28</v>
      </c>
      <c r="O922" s="3">
        <f t="shared" si="115"/>
        <v>56338.734899999996</v>
      </c>
      <c r="P922" s="3">
        <f t="shared" si="116"/>
        <v>26228.719999999998</v>
      </c>
      <c r="Q922" s="3">
        <v>2759.57</v>
      </c>
      <c r="R922" s="3">
        <f t="shared" si="117"/>
        <v>27350.444899999999</v>
      </c>
      <c r="S922" s="5">
        <f t="shared" si="118"/>
        <v>0.48546430708013644</v>
      </c>
      <c r="T922" s="3">
        <v>57059.4</v>
      </c>
      <c r="U922" s="3">
        <f t="shared" si="119"/>
        <v>-720.66510000000562</v>
      </c>
      <c r="V922" t="s">
        <v>29</v>
      </c>
      <c r="W922" t="s">
        <v>77</v>
      </c>
    </row>
    <row r="923" spans="1:23">
      <c r="A923" t="s">
        <v>982</v>
      </c>
      <c r="B923" s="2">
        <v>46287</v>
      </c>
      <c r="C923">
        <f t="shared" si="112"/>
        <v>2026</v>
      </c>
      <c r="D923" t="str">
        <f t="shared" si="113"/>
        <v>Sep</v>
      </c>
      <c r="E923" t="str">
        <f t="shared" si="114"/>
        <v>Q3</v>
      </c>
      <c r="F923" t="s">
        <v>32</v>
      </c>
      <c r="G923" t="s">
        <v>49</v>
      </c>
      <c r="H923" t="s">
        <v>44</v>
      </c>
      <c r="I923" t="s">
        <v>27</v>
      </c>
      <c r="J923" t="s">
        <v>28</v>
      </c>
      <c r="K923">
        <v>10</v>
      </c>
      <c r="L923" s="3">
        <v>288</v>
      </c>
      <c r="M923" s="4">
        <v>0.12</v>
      </c>
      <c r="N923" s="3">
        <v>169.05</v>
      </c>
      <c r="O923" s="3">
        <f t="shared" si="115"/>
        <v>2534.4</v>
      </c>
      <c r="P923" s="3">
        <f t="shared" si="116"/>
        <v>1690.5</v>
      </c>
      <c r="Q923" s="3">
        <v>1191.42</v>
      </c>
      <c r="R923" s="3">
        <f t="shared" si="117"/>
        <v>-347.52</v>
      </c>
      <c r="S923" s="5">
        <f t="shared" si="118"/>
        <v>-0.13712121212121212</v>
      </c>
      <c r="T923" s="3">
        <v>2549.96</v>
      </c>
      <c r="U923" s="3">
        <f t="shared" si="119"/>
        <v>-15.559999999999945</v>
      </c>
      <c r="V923" t="s">
        <v>61</v>
      </c>
      <c r="W923" t="s">
        <v>46</v>
      </c>
    </row>
    <row r="924" spans="1:23">
      <c r="A924" t="s">
        <v>983</v>
      </c>
      <c r="B924" s="2">
        <v>45835</v>
      </c>
      <c r="C924">
        <f t="shared" si="112"/>
        <v>2025</v>
      </c>
      <c r="D924" t="str">
        <f t="shared" si="113"/>
        <v>Jun</v>
      </c>
      <c r="E924" t="str">
        <f t="shared" si="114"/>
        <v>Q2</v>
      </c>
      <c r="F924" t="s">
        <v>32</v>
      </c>
      <c r="G924" t="s">
        <v>49</v>
      </c>
      <c r="H924" t="s">
        <v>26</v>
      </c>
      <c r="I924" t="s">
        <v>53</v>
      </c>
      <c r="J924" t="s">
        <v>54</v>
      </c>
      <c r="K924">
        <v>41</v>
      </c>
      <c r="L924" s="3">
        <v>2795.5</v>
      </c>
      <c r="M924" s="4">
        <v>0.03</v>
      </c>
      <c r="N924" s="3">
        <v>879.38</v>
      </c>
      <c r="O924" s="3">
        <f t="shared" si="115"/>
        <v>111177.035</v>
      </c>
      <c r="P924" s="3">
        <f t="shared" si="116"/>
        <v>36054.58</v>
      </c>
      <c r="Q924" s="3">
        <v>4090.04</v>
      </c>
      <c r="R924" s="3">
        <f t="shared" si="117"/>
        <v>71032.415000000008</v>
      </c>
      <c r="S924" s="5">
        <f t="shared" si="118"/>
        <v>0.63891265853600077</v>
      </c>
      <c r="T924" s="3">
        <v>114776.7</v>
      </c>
      <c r="U924" s="3">
        <f t="shared" si="119"/>
        <v>-3599.6649999999936</v>
      </c>
      <c r="V924" t="s">
        <v>61</v>
      </c>
      <c r="W924" t="s">
        <v>77</v>
      </c>
    </row>
    <row r="925" spans="1:23">
      <c r="A925" t="s">
        <v>984</v>
      </c>
      <c r="B925" s="2">
        <v>46061</v>
      </c>
      <c r="C925">
        <f t="shared" si="112"/>
        <v>2026</v>
      </c>
      <c r="D925" t="str">
        <f t="shared" si="113"/>
        <v>Feb</v>
      </c>
      <c r="E925" t="str">
        <f t="shared" si="114"/>
        <v>Q1</v>
      </c>
      <c r="F925" t="s">
        <v>68</v>
      </c>
      <c r="G925" t="s">
        <v>66</v>
      </c>
      <c r="H925" t="s">
        <v>26</v>
      </c>
      <c r="I925" t="s">
        <v>53</v>
      </c>
      <c r="J925" t="s">
        <v>54</v>
      </c>
      <c r="K925">
        <v>33</v>
      </c>
      <c r="L925" s="3">
        <v>3405.83</v>
      </c>
      <c r="M925" s="4">
        <v>0.05</v>
      </c>
      <c r="N925" s="3">
        <v>1199.42</v>
      </c>
      <c r="O925" s="3">
        <f t="shared" si="115"/>
        <v>106772.7705</v>
      </c>
      <c r="P925" s="3">
        <f t="shared" si="116"/>
        <v>39580.86</v>
      </c>
      <c r="Q925" s="3">
        <v>4940.38</v>
      </c>
      <c r="R925" s="3">
        <f t="shared" si="117"/>
        <v>62251.530500000001</v>
      </c>
      <c r="S925" s="5">
        <f t="shared" si="118"/>
        <v>0.58302814667527991</v>
      </c>
      <c r="T925" s="3">
        <v>116862.66</v>
      </c>
      <c r="U925" s="3">
        <f t="shared" si="119"/>
        <v>-10089.889500000005</v>
      </c>
      <c r="V925" t="s">
        <v>41</v>
      </c>
      <c r="W925" t="s">
        <v>46</v>
      </c>
    </row>
    <row r="926" spans="1:23">
      <c r="A926" t="s">
        <v>985</v>
      </c>
      <c r="B926" s="2">
        <v>46030</v>
      </c>
      <c r="C926">
        <f t="shared" si="112"/>
        <v>2026</v>
      </c>
      <c r="D926" t="str">
        <f t="shared" si="113"/>
        <v>Jan</v>
      </c>
      <c r="E926" t="str">
        <f t="shared" si="114"/>
        <v>Q1</v>
      </c>
      <c r="F926" t="s">
        <v>38</v>
      </c>
      <c r="G926" t="s">
        <v>25</v>
      </c>
      <c r="H926" t="s">
        <v>34</v>
      </c>
      <c r="I926" t="s">
        <v>53</v>
      </c>
      <c r="J926" t="s">
        <v>54</v>
      </c>
      <c r="K926">
        <v>3</v>
      </c>
      <c r="L926" s="3">
        <v>3323.02</v>
      </c>
      <c r="M926" s="4">
        <v>0</v>
      </c>
      <c r="N926" s="3">
        <v>1104.53</v>
      </c>
      <c r="O926" s="3">
        <f t="shared" si="115"/>
        <v>9969.06</v>
      </c>
      <c r="P926" s="3">
        <f t="shared" si="116"/>
        <v>3313.59</v>
      </c>
      <c r="Q926" s="3">
        <v>1402.94</v>
      </c>
      <c r="R926" s="3">
        <f t="shared" si="117"/>
        <v>5252.5299999999988</v>
      </c>
      <c r="S926" s="5">
        <f t="shared" si="118"/>
        <v>0.52688317654824013</v>
      </c>
      <c r="T926" s="3">
        <v>10740.52</v>
      </c>
      <c r="U926" s="3">
        <f t="shared" si="119"/>
        <v>-771.46000000000095</v>
      </c>
      <c r="V926" t="s">
        <v>61</v>
      </c>
      <c r="W926" t="s">
        <v>46</v>
      </c>
    </row>
    <row r="927" spans="1:23">
      <c r="A927" t="s">
        <v>986</v>
      </c>
      <c r="B927" s="2">
        <v>45455</v>
      </c>
      <c r="C927">
        <f t="shared" si="112"/>
        <v>2024</v>
      </c>
      <c r="D927" t="str">
        <f t="shared" si="113"/>
        <v>Jun</v>
      </c>
      <c r="E927" t="str">
        <f t="shared" si="114"/>
        <v>Q2</v>
      </c>
      <c r="F927" t="s">
        <v>51</v>
      </c>
      <c r="G927" t="s">
        <v>72</v>
      </c>
      <c r="H927" t="s">
        <v>44</v>
      </c>
      <c r="I927" t="s">
        <v>27</v>
      </c>
      <c r="J927" t="s">
        <v>35</v>
      </c>
      <c r="K927">
        <v>11</v>
      </c>
      <c r="L927" s="3">
        <v>495.85</v>
      </c>
      <c r="M927" s="4">
        <v>0.03</v>
      </c>
      <c r="N927" s="3">
        <v>333.19</v>
      </c>
      <c r="O927" s="3">
        <f t="shared" si="115"/>
        <v>5290.7195000000002</v>
      </c>
      <c r="P927" s="3">
        <f t="shared" si="116"/>
        <v>3665.09</v>
      </c>
      <c r="Q927" s="3">
        <v>1176.3</v>
      </c>
      <c r="R927" s="3">
        <f t="shared" si="117"/>
        <v>449.32950000000005</v>
      </c>
      <c r="S927" s="5">
        <f t="shared" si="118"/>
        <v>8.4927862836047169E-2</v>
      </c>
      <c r="T927" s="3">
        <v>5399.83</v>
      </c>
      <c r="U927" s="3">
        <f t="shared" si="119"/>
        <v>-109.11049999999977</v>
      </c>
      <c r="V927" t="s">
        <v>61</v>
      </c>
      <c r="W927" t="s">
        <v>30</v>
      </c>
    </row>
    <row r="928" spans="1:23">
      <c r="A928" t="s">
        <v>987</v>
      </c>
      <c r="B928" s="2">
        <v>45437</v>
      </c>
      <c r="C928">
        <f t="shared" si="112"/>
        <v>2024</v>
      </c>
      <c r="D928" t="str">
        <f t="shared" si="113"/>
        <v>May</v>
      </c>
      <c r="E928" t="str">
        <f t="shared" si="114"/>
        <v>Q2</v>
      </c>
      <c r="F928" t="s">
        <v>38</v>
      </c>
      <c r="G928" t="s">
        <v>66</v>
      </c>
      <c r="H928" t="s">
        <v>34</v>
      </c>
      <c r="I928" t="s">
        <v>39</v>
      </c>
      <c r="J928" t="s">
        <v>57</v>
      </c>
      <c r="K928">
        <v>4</v>
      </c>
      <c r="L928" s="3">
        <v>486.7</v>
      </c>
      <c r="M928" s="4">
        <v>0.12</v>
      </c>
      <c r="N928" s="3">
        <v>236.38</v>
      </c>
      <c r="O928" s="3">
        <f t="shared" si="115"/>
        <v>1713.184</v>
      </c>
      <c r="P928" s="3">
        <f t="shared" si="116"/>
        <v>945.52</v>
      </c>
      <c r="Q928" s="3">
        <v>1159.5999999999999</v>
      </c>
      <c r="R928" s="3">
        <f t="shared" si="117"/>
        <v>-391.93599999999992</v>
      </c>
      <c r="S928" s="5">
        <f t="shared" si="118"/>
        <v>-0.22877636027420284</v>
      </c>
      <c r="T928" s="3">
        <v>1687.8</v>
      </c>
      <c r="U928" s="3">
        <f t="shared" si="119"/>
        <v>25.384000000000015</v>
      </c>
      <c r="V928" t="s">
        <v>29</v>
      </c>
      <c r="W928" t="s">
        <v>46</v>
      </c>
    </row>
    <row r="929" spans="1:23">
      <c r="A929" t="s">
        <v>988</v>
      </c>
      <c r="B929" s="2">
        <v>45916</v>
      </c>
      <c r="C929">
        <f t="shared" si="112"/>
        <v>2025</v>
      </c>
      <c r="D929" t="str">
        <f t="shared" si="113"/>
        <v>Sep</v>
      </c>
      <c r="E929" t="str">
        <f t="shared" si="114"/>
        <v>Q3</v>
      </c>
      <c r="F929" t="s">
        <v>51</v>
      </c>
      <c r="G929" t="s">
        <v>88</v>
      </c>
      <c r="H929" t="s">
        <v>34</v>
      </c>
      <c r="I929" t="s">
        <v>53</v>
      </c>
      <c r="J929" t="s">
        <v>130</v>
      </c>
      <c r="K929">
        <v>2</v>
      </c>
      <c r="L929" s="3">
        <v>2704.03</v>
      </c>
      <c r="M929" s="4">
        <v>0.08</v>
      </c>
      <c r="N929" s="3">
        <v>1044.6199999999999</v>
      </c>
      <c r="O929" s="3">
        <f t="shared" si="115"/>
        <v>4975.4152000000004</v>
      </c>
      <c r="P929" s="3">
        <f t="shared" si="116"/>
        <v>2089.2399999999998</v>
      </c>
      <c r="Q929" s="3">
        <v>1352.8</v>
      </c>
      <c r="R929" s="3">
        <f t="shared" si="117"/>
        <v>1533.3752000000006</v>
      </c>
      <c r="S929" s="5">
        <f t="shared" si="118"/>
        <v>0.30819039986853769</v>
      </c>
      <c r="T929" s="3">
        <v>4935.4399999999996</v>
      </c>
      <c r="U929" s="3">
        <f t="shared" si="119"/>
        <v>39.975200000000768</v>
      </c>
      <c r="V929" t="s">
        <v>61</v>
      </c>
      <c r="W929" t="s">
        <v>77</v>
      </c>
    </row>
    <row r="930" spans="1:23">
      <c r="A930" t="s">
        <v>989</v>
      </c>
      <c r="B930" s="2">
        <v>46000</v>
      </c>
      <c r="C930">
        <f t="shared" si="112"/>
        <v>2025</v>
      </c>
      <c r="D930" t="str">
        <f t="shared" si="113"/>
        <v>Dec</v>
      </c>
      <c r="E930" t="str">
        <f t="shared" si="114"/>
        <v>Q4</v>
      </c>
      <c r="F930" t="s">
        <v>51</v>
      </c>
      <c r="G930" t="s">
        <v>72</v>
      </c>
      <c r="H930" t="s">
        <v>34</v>
      </c>
      <c r="I930" t="s">
        <v>39</v>
      </c>
      <c r="J930" t="s">
        <v>45</v>
      </c>
      <c r="K930">
        <v>12</v>
      </c>
      <c r="L930" s="3">
        <v>1498.32</v>
      </c>
      <c r="M930" s="4">
        <v>0.05</v>
      </c>
      <c r="N930" s="3">
        <v>736.13</v>
      </c>
      <c r="O930" s="3">
        <f t="shared" si="115"/>
        <v>17080.847999999998</v>
      </c>
      <c r="P930" s="3">
        <f t="shared" si="116"/>
        <v>8833.56</v>
      </c>
      <c r="Q930" s="3">
        <v>1478.36</v>
      </c>
      <c r="R930" s="3">
        <f t="shared" si="117"/>
        <v>6768.927999999999</v>
      </c>
      <c r="S930" s="5">
        <f t="shared" si="118"/>
        <v>0.39628758478501769</v>
      </c>
      <c r="T930" s="3">
        <v>17907.28</v>
      </c>
      <c r="U930" s="3">
        <f t="shared" si="119"/>
        <v>-826.4320000000007</v>
      </c>
      <c r="V930" t="s">
        <v>41</v>
      </c>
      <c r="W930" t="s">
        <v>46</v>
      </c>
    </row>
    <row r="931" spans="1:23">
      <c r="A931" t="s">
        <v>990</v>
      </c>
      <c r="B931" s="2">
        <v>45945</v>
      </c>
      <c r="C931">
        <f t="shared" si="112"/>
        <v>2025</v>
      </c>
      <c r="D931" t="str">
        <f t="shared" si="113"/>
        <v>Oct</v>
      </c>
      <c r="E931" t="str">
        <f t="shared" si="114"/>
        <v>Q4</v>
      </c>
      <c r="F931" t="s">
        <v>24</v>
      </c>
      <c r="G931" t="s">
        <v>66</v>
      </c>
      <c r="H931" t="s">
        <v>26</v>
      </c>
      <c r="I931" t="s">
        <v>53</v>
      </c>
      <c r="J931" t="s">
        <v>130</v>
      </c>
      <c r="K931">
        <v>29</v>
      </c>
      <c r="L931" s="3">
        <v>2116.5</v>
      </c>
      <c r="M931" s="4">
        <v>0.08</v>
      </c>
      <c r="N931" s="3">
        <v>812.51</v>
      </c>
      <c r="O931" s="3">
        <f t="shared" si="115"/>
        <v>56468.22</v>
      </c>
      <c r="P931" s="3">
        <f t="shared" si="116"/>
        <v>23562.79</v>
      </c>
      <c r="Q931" s="3">
        <v>4972.68</v>
      </c>
      <c r="R931" s="3">
        <f t="shared" si="117"/>
        <v>27932.75</v>
      </c>
      <c r="S931" s="5">
        <f t="shared" si="118"/>
        <v>0.49466319285431698</v>
      </c>
      <c r="T931" s="3">
        <v>50818.15</v>
      </c>
      <c r="U931" s="3">
        <f t="shared" si="119"/>
        <v>5650.07</v>
      </c>
      <c r="V931" t="s">
        <v>29</v>
      </c>
      <c r="W931" t="s">
        <v>80</v>
      </c>
    </row>
    <row r="932" spans="1:23">
      <c r="A932" t="s">
        <v>991</v>
      </c>
      <c r="B932" s="2">
        <v>45789</v>
      </c>
      <c r="C932">
        <f t="shared" si="112"/>
        <v>2025</v>
      </c>
      <c r="D932" t="str">
        <f t="shared" si="113"/>
        <v>May</v>
      </c>
      <c r="E932" t="str">
        <f t="shared" si="114"/>
        <v>Q2</v>
      </c>
      <c r="F932" t="s">
        <v>68</v>
      </c>
      <c r="G932" t="s">
        <v>66</v>
      </c>
      <c r="H932" t="s">
        <v>34</v>
      </c>
      <c r="I932" t="s">
        <v>63</v>
      </c>
      <c r="J932" t="s">
        <v>73</v>
      </c>
      <c r="K932">
        <v>16</v>
      </c>
      <c r="L932" s="3">
        <v>125.99</v>
      </c>
      <c r="M932" s="4">
        <v>0.1</v>
      </c>
      <c r="N932" s="3">
        <v>33.590000000000003</v>
      </c>
      <c r="O932" s="3">
        <f t="shared" si="115"/>
        <v>1814.2559999999999</v>
      </c>
      <c r="P932" s="3">
        <f t="shared" si="116"/>
        <v>537.44000000000005</v>
      </c>
      <c r="Q932" s="3">
        <v>889.42</v>
      </c>
      <c r="R932" s="3">
        <f t="shared" si="117"/>
        <v>387.39599999999984</v>
      </c>
      <c r="S932" s="5">
        <f t="shared" si="118"/>
        <v>0.21352885149615042</v>
      </c>
      <c r="T932" s="3">
        <v>1822.51</v>
      </c>
      <c r="U932" s="3">
        <f t="shared" si="119"/>
        <v>-8.2540000000001328</v>
      </c>
      <c r="V932" t="s">
        <v>41</v>
      </c>
      <c r="W932" t="s">
        <v>30</v>
      </c>
    </row>
    <row r="933" spans="1:23">
      <c r="A933" t="s">
        <v>992</v>
      </c>
      <c r="B933" s="2">
        <v>45402</v>
      </c>
      <c r="C933">
        <f t="shared" si="112"/>
        <v>2024</v>
      </c>
      <c r="D933" t="str">
        <f t="shared" si="113"/>
        <v>Apr</v>
      </c>
      <c r="E933" t="str">
        <f t="shared" si="114"/>
        <v>Q2</v>
      </c>
      <c r="F933" t="s">
        <v>32</v>
      </c>
      <c r="G933" t="s">
        <v>33</v>
      </c>
      <c r="H933" t="s">
        <v>60</v>
      </c>
      <c r="I933" t="s">
        <v>39</v>
      </c>
      <c r="J933" t="s">
        <v>45</v>
      </c>
      <c r="K933">
        <v>42</v>
      </c>
      <c r="L933" s="3">
        <v>1476.71</v>
      </c>
      <c r="M933" s="4">
        <v>0.05</v>
      </c>
      <c r="N933" s="3">
        <v>693.36</v>
      </c>
      <c r="O933" s="3">
        <f t="shared" si="115"/>
        <v>58920.728999999999</v>
      </c>
      <c r="P933" s="3">
        <f t="shared" si="116"/>
        <v>29121.119999999999</v>
      </c>
      <c r="Q933" s="3">
        <v>3819.5</v>
      </c>
      <c r="R933" s="3">
        <f t="shared" si="117"/>
        <v>25980.109</v>
      </c>
      <c r="S933" s="5">
        <f t="shared" si="118"/>
        <v>0.44093325797106142</v>
      </c>
      <c r="T933" s="3">
        <v>57815.32</v>
      </c>
      <c r="U933" s="3">
        <f t="shared" si="119"/>
        <v>1105.4089999999997</v>
      </c>
      <c r="V933" t="s">
        <v>41</v>
      </c>
      <c r="W933" t="s">
        <v>80</v>
      </c>
    </row>
    <row r="934" spans="1:23">
      <c r="A934" t="s">
        <v>993</v>
      </c>
      <c r="B934" s="2">
        <v>45332</v>
      </c>
      <c r="C934">
        <f t="shared" si="112"/>
        <v>2024</v>
      </c>
      <c r="D934" t="str">
        <f t="shared" si="113"/>
        <v>Feb</v>
      </c>
      <c r="E934" t="str">
        <f t="shared" si="114"/>
        <v>Q1</v>
      </c>
      <c r="F934" t="s">
        <v>38</v>
      </c>
      <c r="G934" t="s">
        <v>66</v>
      </c>
      <c r="H934" t="s">
        <v>26</v>
      </c>
      <c r="I934" t="s">
        <v>39</v>
      </c>
      <c r="J934" t="s">
        <v>40</v>
      </c>
      <c r="K934">
        <v>48</v>
      </c>
      <c r="L934" s="3">
        <v>1069.21</v>
      </c>
      <c r="M934" s="4">
        <v>0.12</v>
      </c>
      <c r="N934" s="3">
        <v>445.39</v>
      </c>
      <c r="O934" s="3">
        <f t="shared" si="115"/>
        <v>45163.430400000005</v>
      </c>
      <c r="P934" s="3">
        <f t="shared" si="116"/>
        <v>21378.720000000001</v>
      </c>
      <c r="Q934" s="3">
        <v>3565.47</v>
      </c>
      <c r="R934" s="3">
        <f t="shared" si="117"/>
        <v>20219.240400000002</v>
      </c>
      <c r="S934" s="5">
        <f t="shared" si="118"/>
        <v>0.4476905368109505</v>
      </c>
      <c r="T934" s="3">
        <v>42085.52</v>
      </c>
      <c r="U934" s="3">
        <f t="shared" si="119"/>
        <v>3077.9104000000079</v>
      </c>
      <c r="V934" t="s">
        <v>61</v>
      </c>
      <c r="W934" t="s">
        <v>30</v>
      </c>
    </row>
    <row r="935" spans="1:23">
      <c r="A935" t="s">
        <v>994</v>
      </c>
      <c r="B935" s="2">
        <v>46260</v>
      </c>
      <c r="C935">
        <f t="shared" si="112"/>
        <v>2026</v>
      </c>
      <c r="D935" t="str">
        <f t="shared" si="113"/>
        <v>Aug</v>
      </c>
      <c r="E935" t="str">
        <f t="shared" si="114"/>
        <v>Q3</v>
      </c>
      <c r="F935" t="s">
        <v>38</v>
      </c>
      <c r="G935" t="s">
        <v>25</v>
      </c>
      <c r="H935" t="s">
        <v>34</v>
      </c>
      <c r="I935" t="s">
        <v>63</v>
      </c>
      <c r="J935" t="s">
        <v>64</v>
      </c>
      <c r="K935">
        <v>9</v>
      </c>
      <c r="L935" s="3">
        <v>578.08000000000004</v>
      </c>
      <c r="M935" s="4">
        <v>0.05</v>
      </c>
      <c r="N935" s="3">
        <v>173.69</v>
      </c>
      <c r="O935" s="3">
        <f t="shared" si="115"/>
        <v>4942.5839999999998</v>
      </c>
      <c r="P935" s="3">
        <f t="shared" si="116"/>
        <v>1563.21</v>
      </c>
      <c r="Q935" s="3">
        <v>870.43</v>
      </c>
      <c r="R935" s="3">
        <f t="shared" si="117"/>
        <v>2508.944</v>
      </c>
      <c r="S935" s="5">
        <f t="shared" si="118"/>
        <v>0.50761787761219634</v>
      </c>
      <c r="T935" s="3">
        <v>5494.87</v>
      </c>
      <c r="U935" s="3">
        <f t="shared" si="119"/>
        <v>-552.28600000000006</v>
      </c>
      <c r="V935" t="s">
        <v>36</v>
      </c>
      <c r="W935" t="s">
        <v>46</v>
      </c>
    </row>
    <row r="936" spans="1:23">
      <c r="A936" t="s">
        <v>995</v>
      </c>
      <c r="B936" s="2">
        <v>45340</v>
      </c>
      <c r="C936">
        <f t="shared" si="112"/>
        <v>2024</v>
      </c>
      <c r="D936" t="str">
        <f t="shared" si="113"/>
        <v>Feb</v>
      </c>
      <c r="E936" t="str">
        <f t="shared" si="114"/>
        <v>Q1</v>
      </c>
      <c r="F936" t="s">
        <v>38</v>
      </c>
      <c r="G936" t="s">
        <v>66</v>
      </c>
      <c r="H936" t="s">
        <v>26</v>
      </c>
      <c r="I936" t="s">
        <v>53</v>
      </c>
      <c r="J936" t="s">
        <v>54</v>
      </c>
      <c r="K936">
        <v>57</v>
      </c>
      <c r="L936" s="3">
        <v>1681.58</v>
      </c>
      <c r="M936" s="4">
        <v>0.15</v>
      </c>
      <c r="N936" s="3">
        <v>547.67999999999995</v>
      </c>
      <c r="O936" s="3">
        <f t="shared" si="115"/>
        <v>81472.550999999992</v>
      </c>
      <c r="P936" s="3">
        <f t="shared" si="116"/>
        <v>31217.759999999998</v>
      </c>
      <c r="Q936" s="3">
        <v>4265.8999999999996</v>
      </c>
      <c r="R936" s="3">
        <f t="shared" si="117"/>
        <v>45988.890999999996</v>
      </c>
      <c r="S936" s="5">
        <f t="shared" si="118"/>
        <v>0.56447098360771841</v>
      </c>
      <c r="T936" s="3">
        <v>86425.8</v>
      </c>
      <c r="U936" s="3">
        <f t="shared" si="119"/>
        <v>-4953.2490000000107</v>
      </c>
      <c r="V936" t="s">
        <v>61</v>
      </c>
      <c r="W936" t="s">
        <v>77</v>
      </c>
    </row>
    <row r="937" spans="1:23">
      <c r="A937" t="s">
        <v>996</v>
      </c>
      <c r="B937" s="2">
        <v>46169</v>
      </c>
      <c r="C937">
        <f t="shared" si="112"/>
        <v>2026</v>
      </c>
      <c r="D937" t="str">
        <f t="shared" si="113"/>
        <v>May</v>
      </c>
      <c r="E937" t="str">
        <f t="shared" si="114"/>
        <v>Q2</v>
      </c>
      <c r="F937" t="s">
        <v>24</v>
      </c>
      <c r="G937" t="s">
        <v>66</v>
      </c>
      <c r="H937" t="s">
        <v>34</v>
      </c>
      <c r="I937" t="s">
        <v>27</v>
      </c>
      <c r="J937" t="s">
        <v>35</v>
      </c>
      <c r="K937">
        <v>4</v>
      </c>
      <c r="L937" s="3">
        <v>988.64</v>
      </c>
      <c r="M937" s="4">
        <v>0.15</v>
      </c>
      <c r="N937" s="3">
        <v>671.2</v>
      </c>
      <c r="O937" s="3">
        <f t="shared" si="115"/>
        <v>3361.3759999999997</v>
      </c>
      <c r="P937" s="3">
        <f t="shared" si="116"/>
        <v>2684.8</v>
      </c>
      <c r="Q937" s="3">
        <v>723.51</v>
      </c>
      <c r="R937" s="3">
        <f t="shared" si="117"/>
        <v>-46.934000000000424</v>
      </c>
      <c r="S937" s="5">
        <f t="shared" si="118"/>
        <v>-1.3962734308806997E-2</v>
      </c>
      <c r="T937" s="3">
        <v>3459.64</v>
      </c>
      <c r="U937" s="3">
        <f t="shared" si="119"/>
        <v>-98.264000000000124</v>
      </c>
      <c r="V937" t="s">
        <v>61</v>
      </c>
      <c r="W937" t="s">
        <v>80</v>
      </c>
    </row>
    <row r="938" spans="1:23">
      <c r="A938" t="s">
        <v>997</v>
      </c>
      <c r="B938" s="2">
        <v>45499</v>
      </c>
      <c r="C938">
        <f t="shared" si="112"/>
        <v>2024</v>
      </c>
      <c r="D938" t="str">
        <f t="shared" si="113"/>
        <v>Jul</v>
      </c>
      <c r="E938" t="str">
        <f t="shared" si="114"/>
        <v>Q3</v>
      </c>
      <c r="F938" t="s">
        <v>38</v>
      </c>
      <c r="G938" t="s">
        <v>66</v>
      </c>
      <c r="H938" t="s">
        <v>34</v>
      </c>
      <c r="I938" t="s">
        <v>63</v>
      </c>
      <c r="J938" t="s">
        <v>73</v>
      </c>
      <c r="K938">
        <v>6</v>
      </c>
      <c r="L938" s="3">
        <v>288.69</v>
      </c>
      <c r="M938" s="4">
        <v>0.05</v>
      </c>
      <c r="N938" s="3">
        <v>68.81</v>
      </c>
      <c r="O938" s="3">
        <f t="shared" si="115"/>
        <v>1645.5329999999999</v>
      </c>
      <c r="P938" s="3">
        <f t="shared" si="116"/>
        <v>412.86</v>
      </c>
      <c r="Q938" s="3">
        <v>1056.3</v>
      </c>
      <c r="R938" s="3">
        <f t="shared" si="117"/>
        <v>176.37299999999982</v>
      </c>
      <c r="S938" s="5">
        <f t="shared" si="118"/>
        <v>0.10718290061639592</v>
      </c>
      <c r="T938" s="3">
        <v>1806.99</v>
      </c>
      <c r="U938" s="3">
        <f t="shared" si="119"/>
        <v>-161.45700000000011</v>
      </c>
      <c r="V938" t="s">
        <v>36</v>
      </c>
      <c r="W938" t="s">
        <v>80</v>
      </c>
    </row>
    <row r="939" spans="1:23">
      <c r="A939" t="s">
        <v>998</v>
      </c>
      <c r="B939" s="2">
        <v>45843</v>
      </c>
      <c r="C939">
        <f t="shared" si="112"/>
        <v>2025</v>
      </c>
      <c r="D939" t="str">
        <f t="shared" si="113"/>
        <v>Jul</v>
      </c>
      <c r="E939" t="str">
        <f t="shared" si="114"/>
        <v>Q3</v>
      </c>
      <c r="F939" t="s">
        <v>68</v>
      </c>
      <c r="G939" t="s">
        <v>66</v>
      </c>
      <c r="H939" t="s">
        <v>44</v>
      </c>
      <c r="I939" t="s">
        <v>39</v>
      </c>
      <c r="J939" t="s">
        <v>45</v>
      </c>
      <c r="K939">
        <v>25</v>
      </c>
      <c r="L939" s="3">
        <v>865.35</v>
      </c>
      <c r="M939" s="4">
        <v>0.1</v>
      </c>
      <c r="N939" s="3">
        <v>426.47</v>
      </c>
      <c r="O939" s="3">
        <f t="shared" si="115"/>
        <v>19470.375</v>
      </c>
      <c r="P939" s="3">
        <f t="shared" si="116"/>
        <v>10661.75</v>
      </c>
      <c r="Q939" s="3">
        <v>1734.24</v>
      </c>
      <c r="R939" s="3">
        <f t="shared" si="117"/>
        <v>7074.3850000000002</v>
      </c>
      <c r="S939" s="5">
        <f t="shared" si="118"/>
        <v>0.36334097314509867</v>
      </c>
      <c r="T939" s="3">
        <v>18364.63</v>
      </c>
      <c r="U939" s="3">
        <f t="shared" si="119"/>
        <v>1105.744999999999</v>
      </c>
      <c r="V939" t="s">
        <v>36</v>
      </c>
      <c r="W939" t="s">
        <v>46</v>
      </c>
    </row>
    <row r="940" spans="1:23">
      <c r="A940" t="s">
        <v>999</v>
      </c>
      <c r="B940" s="2">
        <v>45698</v>
      </c>
      <c r="C940">
        <f t="shared" si="112"/>
        <v>2025</v>
      </c>
      <c r="D940" t="str">
        <f t="shared" si="113"/>
        <v>Feb</v>
      </c>
      <c r="E940" t="str">
        <f t="shared" si="114"/>
        <v>Q1</v>
      </c>
      <c r="F940" t="s">
        <v>68</v>
      </c>
      <c r="G940" t="s">
        <v>66</v>
      </c>
      <c r="H940" t="s">
        <v>34</v>
      </c>
      <c r="I940" t="s">
        <v>53</v>
      </c>
      <c r="J940" t="s">
        <v>54</v>
      </c>
      <c r="K940">
        <v>8</v>
      </c>
      <c r="L940" s="3">
        <v>1944.82</v>
      </c>
      <c r="M940" s="4">
        <v>0.08</v>
      </c>
      <c r="N940" s="3">
        <v>602.75</v>
      </c>
      <c r="O940" s="3">
        <f t="shared" si="115"/>
        <v>14313.8752</v>
      </c>
      <c r="P940" s="3">
        <f t="shared" si="116"/>
        <v>4822</v>
      </c>
      <c r="Q940" s="3">
        <v>2057.7399999999998</v>
      </c>
      <c r="R940" s="3">
        <f t="shared" si="117"/>
        <v>7434.1352000000006</v>
      </c>
      <c r="S940" s="5">
        <f t="shared" si="118"/>
        <v>0.51936565717717031</v>
      </c>
      <c r="T940" s="3">
        <v>14889.37</v>
      </c>
      <c r="U940" s="3">
        <f t="shared" si="119"/>
        <v>-575.4948000000004</v>
      </c>
      <c r="V940" t="s">
        <v>36</v>
      </c>
      <c r="W940" t="s">
        <v>30</v>
      </c>
    </row>
    <row r="941" spans="1:23">
      <c r="A941" t="s">
        <v>1000</v>
      </c>
      <c r="B941" s="2">
        <v>45521</v>
      </c>
      <c r="C941">
        <f t="shared" si="112"/>
        <v>2024</v>
      </c>
      <c r="D941" t="str">
        <f t="shared" si="113"/>
        <v>Aug</v>
      </c>
      <c r="E941" t="str">
        <f t="shared" si="114"/>
        <v>Q3</v>
      </c>
      <c r="F941" t="s">
        <v>68</v>
      </c>
      <c r="G941" t="s">
        <v>25</v>
      </c>
      <c r="H941" t="s">
        <v>26</v>
      </c>
      <c r="I941" t="s">
        <v>63</v>
      </c>
      <c r="J941" t="s">
        <v>64</v>
      </c>
      <c r="K941">
        <v>26</v>
      </c>
      <c r="L941" s="3">
        <v>315.42</v>
      </c>
      <c r="M941" s="4">
        <v>0.05</v>
      </c>
      <c r="N941" s="3">
        <v>83.24</v>
      </c>
      <c r="O941" s="3">
        <f t="shared" si="115"/>
        <v>7790.8739999999998</v>
      </c>
      <c r="P941" s="3">
        <f t="shared" si="116"/>
        <v>2164.2399999999998</v>
      </c>
      <c r="Q941" s="3">
        <v>1945.62</v>
      </c>
      <c r="R941" s="3">
        <f t="shared" si="117"/>
        <v>3681.0140000000001</v>
      </c>
      <c r="S941" s="5">
        <f t="shared" si="118"/>
        <v>0.47247767066955521</v>
      </c>
      <c r="T941" s="3">
        <v>8422.74</v>
      </c>
      <c r="U941" s="3">
        <f t="shared" si="119"/>
        <v>-631.86599999999999</v>
      </c>
      <c r="V941" t="s">
        <v>41</v>
      </c>
      <c r="W941" t="s">
        <v>46</v>
      </c>
    </row>
    <row r="942" spans="1:23">
      <c r="A942" t="s">
        <v>1001</v>
      </c>
      <c r="B942" s="2">
        <v>45873</v>
      </c>
      <c r="C942">
        <f t="shared" si="112"/>
        <v>2025</v>
      </c>
      <c r="D942" t="str">
        <f t="shared" si="113"/>
        <v>Aug</v>
      </c>
      <c r="E942" t="str">
        <f t="shared" si="114"/>
        <v>Q3</v>
      </c>
      <c r="F942" t="s">
        <v>68</v>
      </c>
      <c r="G942" t="s">
        <v>66</v>
      </c>
      <c r="H942" t="s">
        <v>34</v>
      </c>
      <c r="I942" t="s">
        <v>63</v>
      </c>
      <c r="J942" t="s">
        <v>73</v>
      </c>
      <c r="K942">
        <v>12</v>
      </c>
      <c r="L942" s="3">
        <v>286.7</v>
      </c>
      <c r="M942" s="4">
        <v>0.12</v>
      </c>
      <c r="N942" s="3">
        <v>71.38</v>
      </c>
      <c r="O942" s="3">
        <f t="shared" si="115"/>
        <v>3027.5519999999997</v>
      </c>
      <c r="P942" s="3">
        <f t="shared" si="116"/>
        <v>856.56</v>
      </c>
      <c r="Q942" s="3">
        <v>884.89</v>
      </c>
      <c r="R942" s="3">
        <f t="shared" si="117"/>
        <v>1286.1019999999999</v>
      </c>
      <c r="S942" s="5">
        <f t="shared" si="118"/>
        <v>0.42479930980541375</v>
      </c>
      <c r="T942" s="3">
        <v>3318.24</v>
      </c>
      <c r="U942" s="3">
        <f t="shared" si="119"/>
        <v>-290.6880000000001</v>
      </c>
      <c r="V942" t="s">
        <v>61</v>
      </c>
      <c r="W942" t="s">
        <v>46</v>
      </c>
    </row>
    <row r="943" spans="1:23">
      <c r="A943" t="s">
        <v>1002</v>
      </c>
      <c r="B943" s="2">
        <v>45657</v>
      </c>
      <c r="C943">
        <f t="shared" si="112"/>
        <v>2024</v>
      </c>
      <c r="D943" t="str">
        <f t="shared" si="113"/>
        <v>Dec</v>
      </c>
      <c r="E943" t="str">
        <f t="shared" si="114"/>
        <v>Q4</v>
      </c>
      <c r="F943" t="s">
        <v>24</v>
      </c>
      <c r="G943" t="s">
        <v>25</v>
      </c>
      <c r="H943" t="s">
        <v>34</v>
      </c>
      <c r="I943" t="s">
        <v>27</v>
      </c>
      <c r="J943" t="s">
        <v>28</v>
      </c>
      <c r="K943">
        <v>17</v>
      </c>
      <c r="L943" s="3">
        <v>139.32</v>
      </c>
      <c r="M943" s="4">
        <v>0.1</v>
      </c>
      <c r="N943" s="3">
        <v>81.150000000000006</v>
      </c>
      <c r="O943" s="3">
        <f t="shared" si="115"/>
        <v>2131.596</v>
      </c>
      <c r="P943" s="3">
        <f t="shared" si="116"/>
        <v>1379.5500000000002</v>
      </c>
      <c r="Q943" s="3">
        <v>530.33000000000004</v>
      </c>
      <c r="R943" s="3">
        <f t="shared" si="117"/>
        <v>221.71599999999978</v>
      </c>
      <c r="S943" s="5">
        <f t="shared" si="118"/>
        <v>0.10401408146759507</v>
      </c>
      <c r="T943" s="3">
        <v>2298.52</v>
      </c>
      <c r="U943" s="3">
        <f t="shared" si="119"/>
        <v>-166.92399999999998</v>
      </c>
      <c r="V943" t="s">
        <v>61</v>
      </c>
      <c r="W943" t="s">
        <v>80</v>
      </c>
    </row>
    <row r="944" spans="1:23">
      <c r="A944" t="s">
        <v>1003</v>
      </c>
      <c r="B944" s="2">
        <v>46026</v>
      </c>
      <c r="C944">
        <f t="shared" si="112"/>
        <v>2026</v>
      </c>
      <c r="D944" t="str">
        <f t="shared" si="113"/>
        <v>Jan</v>
      </c>
      <c r="E944" t="str">
        <f t="shared" si="114"/>
        <v>Q1</v>
      </c>
      <c r="F944" t="s">
        <v>32</v>
      </c>
      <c r="G944" t="s">
        <v>49</v>
      </c>
      <c r="H944" t="s">
        <v>44</v>
      </c>
      <c r="I944" t="s">
        <v>39</v>
      </c>
      <c r="J944" t="s">
        <v>40</v>
      </c>
      <c r="K944">
        <v>18</v>
      </c>
      <c r="L944" s="3">
        <v>933.16</v>
      </c>
      <c r="M944" s="4">
        <v>0.1</v>
      </c>
      <c r="N944" s="3">
        <v>390.03</v>
      </c>
      <c r="O944" s="3">
        <f t="shared" si="115"/>
        <v>15117.192000000001</v>
      </c>
      <c r="P944" s="3">
        <f t="shared" si="116"/>
        <v>7020.5399999999991</v>
      </c>
      <c r="Q944" s="3">
        <v>2644.02</v>
      </c>
      <c r="R944" s="3">
        <f t="shared" si="117"/>
        <v>5452.6320000000014</v>
      </c>
      <c r="S944" s="5">
        <f t="shared" si="118"/>
        <v>0.36069079495715878</v>
      </c>
      <c r="T944" s="3">
        <v>13383.37</v>
      </c>
      <c r="U944" s="3">
        <f t="shared" si="119"/>
        <v>1733.8220000000001</v>
      </c>
      <c r="V944" t="s">
        <v>41</v>
      </c>
      <c r="W944" t="s">
        <v>46</v>
      </c>
    </row>
    <row r="945" spans="1:23">
      <c r="A945" t="s">
        <v>1004</v>
      </c>
      <c r="B945" s="2">
        <v>45350</v>
      </c>
      <c r="C945">
        <f t="shared" si="112"/>
        <v>2024</v>
      </c>
      <c r="D945" t="str">
        <f t="shared" si="113"/>
        <v>Feb</v>
      </c>
      <c r="E945" t="str">
        <f t="shared" si="114"/>
        <v>Q1</v>
      </c>
      <c r="F945" t="s">
        <v>38</v>
      </c>
      <c r="G945" t="s">
        <v>66</v>
      </c>
      <c r="H945" t="s">
        <v>26</v>
      </c>
      <c r="I945" t="s">
        <v>27</v>
      </c>
      <c r="J945" t="s">
        <v>28</v>
      </c>
      <c r="K945">
        <v>12</v>
      </c>
      <c r="L945" s="3">
        <v>256.39999999999998</v>
      </c>
      <c r="M945" s="4">
        <v>0.2</v>
      </c>
      <c r="N945" s="3">
        <v>144.72</v>
      </c>
      <c r="O945" s="3">
        <f t="shared" si="115"/>
        <v>2461.44</v>
      </c>
      <c r="P945" s="3">
        <f t="shared" si="116"/>
        <v>1736.6399999999999</v>
      </c>
      <c r="Q945" s="3">
        <v>1124.51</v>
      </c>
      <c r="R945" s="3">
        <f t="shared" si="117"/>
        <v>-399.70999999999981</v>
      </c>
      <c r="S945" s="5">
        <f t="shared" si="118"/>
        <v>-0.16238868304732182</v>
      </c>
      <c r="T945" s="3">
        <v>2695.69</v>
      </c>
      <c r="U945" s="3">
        <f t="shared" si="119"/>
        <v>-234.25</v>
      </c>
      <c r="V945" t="s">
        <v>29</v>
      </c>
      <c r="W945" t="s">
        <v>80</v>
      </c>
    </row>
    <row r="946" spans="1:23">
      <c r="A946" t="s">
        <v>1005</v>
      </c>
      <c r="B946" s="2">
        <v>45794</v>
      </c>
      <c r="C946">
        <f t="shared" si="112"/>
        <v>2025</v>
      </c>
      <c r="D946" t="str">
        <f t="shared" si="113"/>
        <v>May</v>
      </c>
      <c r="E946" t="str">
        <f t="shared" si="114"/>
        <v>Q2</v>
      </c>
      <c r="F946" t="s">
        <v>51</v>
      </c>
      <c r="G946" t="s">
        <v>52</v>
      </c>
      <c r="H946" t="s">
        <v>26</v>
      </c>
      <c r="I946" t="s">
        <v>27</v>
      </c>
      <c r="J946" t="s">
        <v>35</v>
      </c>
      <c r="K946">
        <v>36</v>
      </c>
      <c r="L946" s="3">
        <v>589.88</v>
      </c>
      <c r="M946" s="4">
        <v>0.05</v>
      </c>
      <c r="N946" s="3">
        <v>420.88</v>
      </c>
      <c r="O946" s="3">
        <f t="shared" si="115"/>
        <v>20173.896000000001</v>
      </c>
      <c r="P946" s="3">
        <f t="shared" si="116"/>
        <v>15151.68</v>
      </c>
      <c r="Q946" s="3">
        <v>1185.28</v>
      </c>
      <c r="R946" s="3">
        <f t="shared" si="117"/>
        <v>3836.9360000000006</v>
      </c>
      <c r="S946" s="5">
        <f t="shared" si="118"/>
        <v>0.19019310895624725</v>
      </c>
      <c r="T946" s="3">
        <v>18879.04</v>
      </c>
      <c r="U946" s="3">
        <f t="shared" si="119"/>
        <v>1294.8559999999998</v>
      </c>
      <c r="V946" t="s">
        <v>41</v>
      </c>
      <c r="W946" t="s">
        <v>30</v>
      </c>
    </row>
    <row r="947" spans="1:23">
      <c r="A947" t="s">
        <v>1006</v>
      </c>
      <c r="B947" s="2">
        <v>45844</v>
      </c>
      <c r="C947">
        <f t="shared" si="112"/>
        <v>2025</v>
      </c>
      <c r="D947" t="str">
        <f t="shared" si="113"/>
        <v>Jul</v>
      </c>
      <c r="E947" t="str">
        <f t="shared" si="114"/>
        <v>Q3</v>
      </c>
      <c r="F947" t="s">
        <v>32</v>
      </c>
      <c r="G947" t="s">
        <v>43</v>
      </c>
      <c r="H947" t="s">
        <v>26</v>
      </c>
      <c r="I947" t="s">
        <v>39</v>
      </c>
      <c r="J947" t="s">
        <v>57</v>
      </c>
      <c r="K947">
        <v>45</v>
      </c>
      <c r="L947" s="3">
        <v>752.68</v>
      </c>
      <c r="M947" s="4">
        <v>0</v>
      </c>
      <c r="N947" s="3">
        <v>391.53</v>
      </c>
      <c r="O947" s="3">
        <f t="shared" si="115"/>
        <v>33870.6</v>
      </c>
      <c r="P947" s="3">
        <f t="shared" si="116"/>
        <v>17618.849999999999</v>
      </c>
      <c r="Q947" s="3">
        <v>2921.99</v>
      </c>
      <c r="R947" s="3">
        <f t="shared" si="117"/>
        <v>13329.76</v>
      </c>
      <c r="S947" s="5">
        <f t="shared" si="118"/>
        <v>0.39354956806197705</v>
      </c>
      <c r="T947" s="3">
        <v>34112.61</v>
      </c>
      <c r="U947" s="3">
        <f t="shared" si="119"/>
        <v>-242.01000000000204</v>
      </c>
      <c r="V947" t="s">
        <v>61</v>
      </c>
      <c r="W947" t="s">
        <v>80</v>
      </c>
    </row>
    <row r="948" spans="1:23">
      <c r="A948" t="s">
        <v>1007</v>
      </c>
      <c r="B948" s="2">
        <v>45546</v>
      </c>
      <c r="C948">
        <f t="shared" si="112"/>
        <v>2024</v>
      </c>
      <c r="D948" t="str">
        <f t="shared" si="113"/>
        <v>Sep</v>
      </c>
      <c r="E948" t="str">
        <f t="shared" si="114"/>
        <v>Q3</v>
      </c>
      <c r="F948" t="s">
        <v>32</v>
      </c>
      <c r="G948" t="s">
        <v>49</v>
      </c>
      <c r="H948" t="s">
        <v>26</v>
      </c>
      <c r="I948" t="s">
        <v>39</v>
      </c>
      <c r="J948" t="s">
        <v>57</v>
      </c>
      <c r="K948">
        <v>54</v>
      </c>
      <c r="L948" s="3">
        <v>857.3</v>
      </c>
      <c r="M948" s="4">
        <v>0</v>
      </c>
      <c r="N948" s="3">
        <v>391.21</v>
      </c>
      <c r="O948" s="3">
        <f t="shared" si="115"/>
        <v>46294.2</v>
      </c>
      <c r="P948" s="3">
        <f t="shared" si="116"/>
        <v>21125.34</v>
      </c>
      <c r="Q948" s="3">
        <v>3648.72</v>
      </c>
      <c r="R948" s="3">
        <f t="shared" si="117"/>
        <v>21520.139999999996</v>
      </c>
      <c r="S948" s="5">
        <f t="shared" si="118"/>
        <v>0.46485607268297102</v>
      </c>
      <c r="T948" s="3">
        <v>47116.42</v>
      </c>
      <c r="U948" s="3">
        <f t="shared" si="119"/>
        <v>-822.22000000000116</v>
      </c>
      <c r="V948" t="s">
        <v>41</v>
      </c>
      <c r="W948" t="s">
        <v>80</v>
      </c>
    </row>
    <row r="949" spans="1:23">
      <c r="A949" t="s">
        <v>1008</v>
      </c>
      <c r="B949" s="2">
        <v>45682</v>
      </c>
      <c r="C949">
        <f t="shared" si="112"/>
        <v>2025</v>
      </c>
      <c r="D949" t="str">
        <f t="shared" si="113"/>
        <v>Jan</v>
      </c>
      <c r="E949" t="str">
        <f t="shared" si="114"/>
        <v>Q1</v>
      </c>
      <c r="F949" t="s">
        <v>51</v>
      </c>
      <c r="G949" t="s">
        <v>88</v>
      </c>
      <c r="H949" t="s">
        <v>26</v>
      </c>
      <c r="I949" t="s">
        <v>27</v>
      </c>
      <c r="J949" t="s">
        <v>28</v>
      </c>
      <c r="K949">
        <v>19</v>
      </c>
      <c r="L949" s="3">
        <v>182.24</v>
      </c>
      <c r="M949" s="4">
        <v>0.1</v>
      </c>
      <c r="N949" s="3">
        <v>113.27</v>
      </c>
      <c r="O949" s="3">
        <f t="shared" si="115"/>
        <v>3116.3040000000005</v>
      </c>
      <c r="P949" s="3">
        <f t="shared" si="116"/>
        <v>2152.13</v>
      </c>
      <c r="Q949" s="3">
        <v>1410.38</v>
      </c>
      <c r="R949" s="3">
        <f t="shared" si="117"/>
        <v>-446.20599999999968</v>
      </c>
      <c r="S949" s="5">
        <f t="shared" si="118"/>
        <v>-0.14318436198779053</v>
      </c>
      <c r="T949" s="3">
        <v>2880.39</v>
      </c>
      <c r="U949" s="3">
        <f t="shared" si="119"/>
        <v>235.91400000000067</v>
      </c>
      <c r="V949" t="s">
        <v>41</v>
      </c>
      <c r="W949" t="s">
        <v>30</v>
      </c>
    </row>
    <row r="950" spans="1:23">
      <c r="A950" t="s">
        <v>1009</v>
      </c>
      <c r="B950" s="2">
        <v>45651</v>
      </c>
      <c r="C950">
        <f t="shared" si="112"/>
        <v>2024</v>
      </c>
      <c r="D950" t="str">
        <f t="shared" si="113"/>
        <v>Dec</v>
      </c>
      <c r="E950" t="str">
        <f t="shared" si="114"/>
        <v>Q4</v>
      </c>
      <c r="F950" t="s">
        <v>24</v>
      </c>
      <c r="G950" t="s">
        <v>66</v>
      </c>
      <c r="H950" t="s">
        <v>44</v>
      </c>
      <c r="I950" t="s">
        <v>39</v>
      </c>
      <c r="J950" t="s">
        <v>57</v>
      </c>
      <c r="K950">
        <v>22</v>
      </c>
      <c r="L950" s="3">
        <v>454.66</v>
      </c>
      <c r="M950" s="4">
        <v>0</v>
      </c>
      <c r="N950" s="3">
        <v>219.73</v>
      </c>
      <c r="O950" s="3">
        <f t="shared" si="115"/>
        <v>10002.52</v>
      </c>
      <c r="P950" s="3">
        <f t="shared" si="116"/>
        <v>4834.0599999999995</v>
      </c>
      <c r="Q950" s="3">
        <v>2162.19</v>
      </c>
      <c r="R950" s="3">
        <f t="shared" si="117"/>
        <v>3006.2700000000009</v>
      </c>
      <c r="S950" s="5">
        <f t="shared" si="118"/>
        <v>0.30055126108220737</v>
      </c>
      <c r="T950" s="3">
        <v>9031.4500000000007</v>
      </c>
      <c r="U950" s="3">
        <f t="shared" si="119"/>
        <v>971.06999999999971</v>
      </c>
      <c r="V950" t="s">
        <v>29</v>
      </c>
      <c r="W950" t="s">
        <v>77</v>
      </c>
    </row>
    <row r="951" spans="1:23">
      <c r="A951" t="s">
        <v>1010</v>
      </c>
      <c r="B951" s="2">
        <v>45833</v>
      </c>
      <c r="C951">
        <f t="shared" si="112"/>
        <v>2025</v>
      </c>
      <c r="D951" t="str">
        <f t="shared" si="113"/>
        <v>Jun</v>
      </c>
      <c r="E951" t="str">
        <f t="shared" si="114"/>
        <v>Q2</v>
      </c>
      <c r="F951" t="s">
        <v>24</v>
      </c>
      <c r="G951" t="s">
        <v>25</v>
      </c>
      <c r="H951" t="s">
        <v>34</v>
      </c>
      <c r="I951" t="s">
        <v>53</v>
      </c>
      <c r="J951" t="s">
        <v>54</v>
      </c>
      <c r="K951">
        <v>12</v>
      </c>
      <c r="L951" s="3">
        <v>3040.09</v>
      </c>
      <c r="M951" s="4">
        <v>0.12</v>
      </c>
      <c r="N951" s="3">
        <v>1051.68</v>
      </c>
      <c r="O951" s="3">
        <f t="shared" si="115"/>
        <v>32103.350400000003</v>
      </c>
      <c r="P951" s="3">
        <f t="shared" si="116"/>
        <v>12620.16</v>
      </c>
      <c r="Q951" s="3">
        <v>1475.34</v>
      </c>
      <c r="R951" s="3">
        <f t="shared" si="117"/>
        <v>18007.850400000003</v>
      </c>
      <c r="S951" s="5">
        <f t="shared" si="118"/>
        <v>0.56093367750177259</v>
      </c>
      <c r="T951" s="3">
        <v>33034.65</v>
      </c>
      <c r="U951" s="3">
        <f t="shared" si="119"/>
        <v>-931.29959999999846</v>
      </c>
      <c r="V951" t="s">
        <v>61</v>
      </c>
      <c r="W951" t="s">
        <v>46</v>
      </c>
    </row>
    <row r="952" spans="1:23">
      <c r="A952" t="s">
        <v>1011</v>
      </c>
      <c r="B952" s="2">
        <v>46291</v>
      </c>
      <c r="C952">
        <f t="shared" si="112"/>
        <v>2026</v>
      </c>
      <c r="D952" t="str">
        <f t="shared" si="113"/>
        <v>Sep</v>
      </c>
      <c r="E952" t="str">
        <f t="shared" si="114"/>
        <v>Q3</v>
      </c>
      <c r="F952" t="s">
        <v>38</v>
      </c>
      <c r="G952" t="s">
        <v>25</v>
      </c>
      <c r="H952" t="s">
        <v>26</v>
      </c>
      <c r="I952" t="s">
        <v>27</v>
      </c>
      <c r="J952" t="s">
        <v>35</v>
      </c>
      <c r="K952">
        <v>36</v>
      </c>
      <c r="L952" s="3">
        <v>823.09</v>
      </c>
      <c r="M952" s="4">
        <v>0.1</v>
      </c>
      <c r="N952" s="3">
        <v>614.46</v>
      </c>
      <c r="O952" s="3">
        <f t="shared" si="115"/>
        <v>26668.116000000002</v>
      </c>
      <c r="P952" s="3">
        <f t="shared" si="116"/>
        <v>22120.560000000001</v>
      </c>
      <c r="Q952" s="3">
        <v>1038.5</v>
      </c>
      <c r="R952" s="3">
        <f t="shared" si="117"/>
        <v>3509.0560000000005</v>
      </c>
      <c r="S952" s="5">
        <f t="shared" si="118"/>
        <v>0.13158244849392436</v>
      </c>
      <c r="T952" s="3">
        <v>24420.63</v>
      </c>
      <c r="U952" s="3">
        <f t="shared" si="119"/>
        <v>2247.4860000000008</v>
      </c>
      <c r="V952" t="s">
        <v>41</v>
      </c>
      <c r="W952" t="s">
        <v>30</v>
      </c>
    </row>
    <row r="953" spans="1:23">
      <c r="A953" t="s">
        <v>1012</v>
      </c>
      <c r="B953" s="2">
        <v>45331</v>
      </c>
      <c r="C953">
        <f t="shared" si="112"/>
        <v>2024</v>
      </c>
      <c r="D953" t="str">
        <f t="shared" si="113"/>
        <v>Feb</v>
      </c>
      <c r="E953" t="str">
        <f t="shared" si="114"/>
        <v>Q1</v>
      </c>
      <c r="F953" t="s">
        <v>32</v>
      </c>
      <c r="G953" t="s">
        <v>49</v>
      </c>
      <c r="H953" t="s">
        <v>26</v>
      </c>
      <c r="I953" t="s">
        <v>53</v>
      </c>
      <c r="J953" t="s">
        <v>130</v>
      </c>
      <c r="K953">
        <v>51</v>
      </c>
      <c r="L953" s="3">
        <v>1104.77</v>
      </c>
      <c r="M953" s="4">
        <v>0.03</v>
      </c>
      <c r="N953" s="3">
        <v>398.6</v>
      </c>
      <c r="O953" s="3">
        <f t="shared" si="115"/>
        <v>54652.971899999997</v>
      </c>
      <c r="P953" s="3">
        <f t="shared" si="116"/>
        <v>20328.600000000002</v>
      </c>
      <c r="Q953" s="3">
        <v>4731.07</v>
      </c>
      <c r="R953" s="3">
        <f t="shared" si="117"/>
        <v>29593.301899999999</v>
      </c>
      <c r="S953" s="5">
        <f t="shared" si="118"/>
        <v>0.54147653588075051</v>
      </c>
      <c r="T953" s="3">
        <v>54622.16</v>
      </c>
      <c r="U953" s="3">
        <f t="shared" si="119"/>
        <v>30.811899999993329</v>
      </c>
      <c r="V953" t="s">
        <v>61</v>
      </c>
      <c r="W953" t="s">
        <v>77</v>
      </c>
    </row>
    <row r="954" spans="1:23">
      <c r="A954" t="s">
        <v>1013</v>
      </c>
      <c r="B954" s="2">
        <v>46234</v>
      </c>
      <c r="C954">
        <f t="shared" si="112"/>
        <v>2026</v>
      </c>
      <c r="D954" t="str">
        <f t="shared" si="113"/>
        <v>Jul</v>
      </c>
      <c r="E954" t="str">
        <f t="shared" si="114"/>
        <v>Q3</v>
      </c>
      <c r="F954" t="s">
        <v>38</v>
      </c>
      <c r="G954" t="s">
        <v>66</v>
      </c>
      <c r="H954" t="s">
        <v>60</v>
      </c>
      <c r="I954" t="s">
        <v>63</v>
      </c>
      <c r="J954" t="s">
        <v>73</v>
      </c>
      <c r="K954">
        <v>82</v>
      </c>
      <c r="L954" s="3">
        <v>336</v>
      </c>
      <c r="M954" s="4">
        <v>0</v>
      </c>
      <c r="N954" s="3">
        <v>85.51</v>
      </c>
      <c r="O954" s="3">
        <f t="shared" si="115"/>
        <v>27552</v>
      </c>
      <c r="P954" s="3">
        <f t="shared" si="116"/>
        <v>7011.8200000000006</v>
      </c>
      <c r="Q954" s="3">
        <v>1352.4</v>
      </c>
      <c r="R954" s="3">
        <f t="shared" si="117"/>
        <v>19187.78</v>
      </c>
      <c r="S954" s="5">
        <f t="shared" si="118"/>
        <v>0.69642058652729377</v>
      </c>
      <c r="T954" s="3">
        <v>30596.3</v>
      </c>
      <c r="U954" s="3">
        <f t="shared" si="119"/>
        <v>-3044.2999999999993</v>
      </c>
      <c r="V954" t="s">
        <v>41</v>
      </c>
      <c r="W954" t="s">
        <v>30</v>
      </c>
    </row>
    <row r="955" spans="1:23">
      <c r="A955" t="s">
        <v>1014</v>
      </c>
      <c r="B955" s="2">
        <v>45705</v>
      </c>
      <c r="C955">
        <f t="shared" si="112"/>
        <v>2025</v>
      </c>
      <c r="D955" t="str">
        <f t="shared" si="113"/>
        <v>Feb</v>
      </c>
      <c r="E955" t="str">
        <f t="shared" si="114"/>
        <v>Q1</v>
      </c>
      <c r="F955" t="s">
        <v>24</v>
      </c>
      <c r="G955" t="s">
        <v>66</v>
      </c>
      <c r="H955" t="s">
        <v>34</v>
      </c>
      <c r="I955" t="s">
        <v>63</v>
      </c>
      <c r="J955" t="s">
        <v>64</v>
      </c>
      <c r="K955">
        <v>3</v>
      </c>
      <c r="L955" s="3">
        <v>631.5</v>
      </c>
      <c r="M955" s="4">
        <v>0.1</v>
      </c>
      <c r="N955" s="3">
        <v>177.34</v>
      </c>
      <c r="O955" s="3">
        <f t="shared" si="115"/>
        <v>1705.05</v>
      </c>
      <c r="P955" s="3">
        <f t="shared" si="116"/>
        <v>532.02</v>
      </c>
      <c r="Q955" s="3">
        <v>1012.14</v>
      </c>
      <c r="R955" s="3">
        <f t="shared" si="117"/>
        <v>160.88999999999999</v>
      </c>
      <c r="S955" s="5">
        <f t="shared" si="118"/>
        <v>9.4360869182721907E-2</v>
      </c>
      <c r="T955" s="3">
        <v>1735.78</v>
      </c>
      <c r="U955" s="3">
        <f t="shared" si="119"/>
        <v>-30.730000000000018</v>
      </c>
      <c r="V955" t="s">
        <v>41</v>
      </c>
      <c r="W955" t="s">
        <v>80</v>
      </c>
    </row>
    <row r="956" spans="1:23">
      <c r="A956" t="s">
        <v>1015</v>
      </c>
      <c r="B956" s="2">
        <v>45950</v>
      </c>
      <c r="C956">
        <f t="shared" si="112"/>
        <v>2025</v>
      </c>
      <c r="D956" t="str">
        <f t="shared" si="113"/>
        <v>Oct</v>
      </c>
      <c r="E956" t="str">
        <f t="shared" si="114"/>
        <v>Q4</v>
      </c>
      <c r="F956" t="s">
        <v>68</v>
      </c>
      <c r="G956" t="s">
        <v>66</v>
      </c>
      <c r="H956" t="s">
        <v>34</v>
      </c>
      <c r="I956" t="s">
        <v>63</v>
      </c>
      <c r="J956" t="s">
        <v>64</v>
      </c>
      <c r="K956">
        <v>14</v>
      </c>
      <c r="L956" s="3">
        <v>381.83</v>
      </c>
      <c r="M956" s="4">
        <v>0.08</v>
      </c>
      <c r="N956" s="3">
        <v>107.97</v>
      </c>
      <c r="O956" s="3">
        <f t="shared" si="115"/>
        <v>4917.9704000000002</v>
      </c>
      <c r="P956" s="3">
        <f t="shared" si="116"/>
        <v>1511.58</v>
      </c>
      <c r="Q956" s="3">
        <v>982.28</v>
      </c>
      <c r="R956" s="3">
        <f t="shared" si="117"/>
        <v>2424.1104000000005</v>
      </c>
      <c r="S956" s="5">
        <f t="shared" si="118"/>
        <v>0.49290870071117149</v>
      </c>
      <c r="T956" s="3">
        <v>4907.63</v>
      </c>
      <c r="U956" s="3">
        <f t="shared" si="119"/>
        <v>10.340400000000045</v>
      </c>
      <c r="V956" t="s">
        <v>36</v>
      </c>
      <c r="W956" t="s">
        <v>46</v>
      </c>
    </row>
    <row r="957" spans="1:23">
      <c r="A957" t="s">
        <v>1016</v>
      </c>
      <c r="B957" s="2">
        <v>45916</v>
      </c>
      <c r="C957">
        <f t="shared" si="112"/>
        <v>2025</v>
      </c>
      <c r="D957" t="str">
        <f t="shared" si="113"/>
        <v>Sep</v>
      </c>
      <c r="E957" t="str">
        <f t="shared" si="114"/>
        <v>Q3</v>
      </c>
      <c r="F957" t="s">
        <v>51</v>
      </c>
      <c r="G957" t="s">
        <v>72</v>
      </c>
      <c r="H957" t="s">
        <v>44</v>
      </c>
      <c r="I957" t="s">
        <v>53</v>
      </c>
      <c r="J957" t="s">
        <v>54</v>
      </c>
      <c r="K957">
        <v>4</v>
      </c>
      <c r="L957" s="3">
        <v>2413.37</v>
      </c>
      <c r="M957" s="4">
        <v>0.03</v>
      </c>
      <c r="N957" s="3">
        <v>752.56</v>
      </c>
      <c r="O957" s="3">
        <f t="shared" si="115"/>
        <v>9363.8755999999994</v>
      </c>
      <c r="P957" s="3">
        <f t="shared" si="116"/>
        <v>3010.24</v>
      </c>
      <c r="Q957" s="3">
        <v>3312.57</v>
      </c>
      <c r="R957" s="3">
        <f t="shared" si="117"/>
        <v>3041.0655999999994</v>
      </c>
      <c r="S957" s="5">
        <f t="shared" si="118"/>
        <v>0.32476569851056114</v>
      </c>
      <c r="T957" s="3">
        <v>9920.8799999999992</v>
      </c>
      <c r="U957" s="3">
        <f t="shared" si="119"/>
        <v>-557.00439999999981</v>
      </c>
      <c r="V957" t="s">
        <v>61</v>
      </c>
      <c r="W957" t="s">
        <v>80</v>
      </c>
    </row>
    <row r="958" spans="1:23">
      <c r="A958" t="s">
        <v>1017</v>
      </c>
      <c r="B958" s="2">
        <v>46048</v>
      </c>
      <c r="C958">
        <f t="shared" si="112"/>
        <v>2026</v>
      </c>
      <c r="D958" t="str">
        <f t="shared" si="113"/>
        <v>Jan</v>
      </c>
      <c r="E958" t="str">
        <f t="shared" si="114"/>
        <v>Q1</v>
      </c>
      <c r="F958" t="s">
        <v>24</v>
      </c>
      <c r="G958" t="s">
        <v>25</v>
      </c>
      <c r="H958" t="s">
        <v>34</v>
      </c>
      <c r="I958" t="s">
        <v>53</v>
      </c>
      <c r="J958" t="s">
        <v>130</v>
      </c>
      <c r="K958">
        <v>18</v>
      </c>
      <c r="L958" s="3">
        <v>1257.6500000000001</v>
      </c>
      <c r="M958" s="4">
        <v>0</v>
      </c>
      <c r="N958" s="3">
        <v>493.95</v>
      </c>
      <c r="O958" s="3">
        <f t="shared" si="115"/>
        <v>22637.7</v>
      </c>
      <c r="P958" s="3">
        <f t="shared" si="116"/>
        <v>8891.1</v>
      </c>
      <c r="Q958" s="3">
        <v>2585.4</v>
      </c>
      <c r="R958" s="3">
        <f t="shared" si="117"/>
        <v>11161.2</v>
      </c>
      <c r="S958" s="5">
        <f t="shared" si="118"/>
        <v>0.49303595329914257</v>
      </c>
      <c r="T958" s="3">
        <v>23933.7</v>
      </c>
      <c r="U958" s="3">
        <f t="shared" si="119"/>
        <v>-1296</v>
      </c>
      <c r="V958" t="s">
        <v>61</v>
      </c>
      <c r="W958" t="s">
        <v>46</v>
      </c>
    </row>
    <row r="959" spans="1:23">
      <c r="A959" t="s">
        <v>1018</v>
      </c>
      <c r="B959" s="2">
        <v>45989</v>
      </c>
      <c r="C959">
        <f t="shared" si="112"/>
        <v>2025</v>
      </c>
      <c r="D959" t="str">
        <f t="shared" si="113"/>
        <v>Nov</v>
      </c>
      <c r="E959" t="str">
        <f t="shared" si="114"/>
        <v>Q4</v>
      </c>
      <c r="F959" t="s">
        <v>24</v>
      </c>
      <c r="G959" t="s">
        <v>25</v>
      </c>
      <c r="H959" t="s">
        <v>34</v>
      </c>
      <c r="I959" t="s">
        <v>27</v>
      </c>
      <c r="J959" t="s">
        <v>28</v>
      </c>
      <c r="K959">
        <v>3</v>
      </c>
      <c r="L959" s="3">
        <v>262.48</v>
      </c>
      <c r="M959" s="4">
        <v>0.1</v>
      </c>
      <c r="N959" s="3">
        <v>155.96</v>
      </c>
      <c r="O959" s="3">
        <f t="shared" si="115"/>
        <v>708.69600000000003</v>
      </c>
      <c r="P959" s="3">
        <f t="shared" si="116"/>
        <v>467.88</v>
      </c>
      <c r="Q959" s="3">
        <v>829.37</v>
      </c>
      <c r="R959" s="3">
        <f t="shared" si="117"/>
        <v>-588.55399999999997</v>
      </c>
      <c r="S959" s="5">
        <f t="shared" si="118"/>
        <v>-0.83047456173027634</v>
      </c>
      <c r="T959" s="3">
        <v>727.92</v>
      </c>
      <c r="U959" s="3">
        <f t="shared" si="119"/>
        <v>-19.223999999999933</v>
      </c>
      <c r="V959" t="s">
        <v>29</v>
      </c>
      <c r="W959" t="s">
        <v>77</v>
      </c>
    </row>
    <row r="960" spans="1:23">
      <c r="A960" t="s">
        <v>1019</v>
      </c>
      <c r="B960" s="2">
        <v>45502</v>
      </c>
      <c r="C960">
        <f t="shared" si="112"/>
        <v>2024</v>
      </c>
      <c r="D960" t="str">
        <f t="shared" si="113"/>
        <v>Jul</v>
      </c>
      <c r="E960" t="str">
        <f t="shared" si="114"/>
        <v>Q3</v>
      </c>
      <c r="F960" t="s">
        <v>24</v>
      </c>
      <c r="G960" t="s">
        <v>66</v>
      </c>
      <c r="H960" t="s">
        <v>34</v>
      </c>
      <c r="I960" t="s">
        <v>27</v>
      </c>
      <c r="J960" t="s">
        <v>35</v>
      </c>
      <c r="K960">
        <v>13</v>
      </c>
      <c r="L960" s="3">
        <v>1089.8599999999999</v>
      </c>
      <c r="M960" s="4">
        <v>0.12</v>
      </c>
      <c r="N960" s="3">
        <v>729.7</v>
      </c>
      <c r="O960" s="3">
        <f t="shared" si="115"/>
        <v>12467.998399999999</v>
      </c>
      <c r="P960" s="3">
        <f t="shared" si="116"/>
        <v>9486.1</v>
      </c>
      <c r="Q960" s="3">
        <v>1000.36</v>
      </c>
      <c r="R960" s="3">
        <f t="shared" si="117"/>
        <v>1981.5383999999981</v>
      </c>
      <c r="S960" s="5">
        <f t="shared" si="118"/>
        <v>0.15892995302277216</v>
      </c>
      <c r="T960" s="3">
        <v>11105.77</v>
      </c>
      <c r="U960" s="3">
        <f t="shared" si="119"/>
        <v>1362.2283999999981</v>
      </c>
      <c r="V960" t="s">
        <v>61</v>
      </c>
      <c r="W960" t="s">
        <v>46</v>
      </c>
    </row>
    <row r="961" spans="1:23">
      <c r="A961" t="s">
        <v>1020</v>
      </c>
      <c r="B961" s="2">
        <v>45928</v>
      </c>
      <c r="C961">
        <f t="shared" si="112"/>
        <v>2025</v>
      </c>
      <c r="D961" t="str">
        <f t="shared" si="113"/>
        <v>Sep</v>
      </c>
      <c r="E961" t="str">
        <f t="shared" si="114"/>
        <v>Q3</v>
      </c>
      <c r="F961" t="s">
        <v>38</v>
      </c>
      <c r="G961" t="s">
        <v>66</v>
      </c>
      <c r="H961" t="s">
        <v>26</v>
      </c>
      <c r="I961" t="s">
        <v>53</v>
      </c>
      <c r="J961" t="s">
        <v>54</v>
      </c>
      <c r="K961">
        <v>49</v>
      </c>
      <c r="L961" s="3">
        <v>3362.63</v>
      </c>
      <c r="M961" s="4">
        <v>0.12</v>
      </c>
      <c r="N961" s="3">
        <v>1072.8499999999999</v>
      </c>
      <c r="O961" s="3">
        <f t="shared" si="115"/>
        <v>144996.60560000001</v>
      </c>
      <c r="P961" s="3">
        <f t="shared" si="116"/>
        <v>52569.649999999994</v>
      </c>
      <c r="Q961" s="3">
        <v>4118.8599999999997</v>
      </c>
      <c r="R961" s="3">
        <f t="shared" si="117"/>
        <v>88308.095600000015</v>
      </c>
      <c r="S961" s="5">
        <f t="shared" si="118"/>
        <v>0.60903560627904807</v>
      </c>
      <c r="T961" s="3">
        <v>142069.54999999999</v>
      </c>
      <c r="U961" s="3">
        <f t="shared" si="119"/>
        <v>2927.0556000000215</v>
      </c>
      <c r="V961" t="s">
        <v>41</v>
      </c>
      <c r="W961" t="s">
        <v>46</v>
      </c>
    </row>
    <row r="962" spans="1:23">
      <c r="A962" t="s">
        <v>1021</v>
      </c>
      <c r="B962" s="2">
        <v>46154</v>
      </c>
      <c r="C962">
        <f t="shared" ref="C962:C1025" si="120">YEAR(B962)</f>
        <v>2026</v>
      </c>
      <c r="D962" t="str">
        <f t="shared" ref="D962:D1025" si="121">TEXT(B962,"mmm")</f>
        <v>May</v>
      </c>
      <c r="E962" t="str">
        <f t="shared" ref="E962:E1025" si="122">"Q"&amp;ROUNDUP(MONTH(B962)/3,0)</f>
        <v>Q2</v>
      </c>
      <c r="F962" t="s">
        <v>68</v>
      </c>
      <c r="G962" t="s">
        <v>66</v>
      </c>
      <c r="H962" t="s">
        <v>34</v>
      </c>
      <c r="I962" t="s">
        <v>39</v>
      </c>
      <c r="J962" t="s">
        <v>57</v>
      </c>
      <c r="K962">
        <v>2</v>
      </c>
      <c r="L962" s="3">
        <v>715.51</v>
      </c>
      <c r="M962" s="4">
        <v>0.1</v>
      </c>
      <c r="N962" s="3">
        <v>358.42</v>
      </c>
      <c r="O962" s="3">
        <f t="shared" ref="O962:O1025" si="123">K962*L962*(1-M962)</f>
        <v>1287.9180000000001</v>
      </c>
      <c r="P962" s="3">
        <f t="shared" ref="P962:P1025" si="124">K962*N962</f>
        <v>716.84</v>
      </c>
      <c r="Q962" s="3">
        <v>1683</v>
      </c>
      <c r="R962" s="3">
        <f t="shared" ref="R962:R1025" si="125">O962-P962-Q962</f>
        <v>-1111.922</v>
      </c>
      <c r="S962" s="5">
        <f t="shared" ref="S962:S1025" si="126">IFERROR(R962/O962,0)</f>
        <v>-0.86334844299093572</v>
      </c>
      <c r="T962" s="3">
        <v>1202.29</v>
      </c>
      <c r="U962" s="3">
        <f t="shared" ref="U962:U1025" si="127">O962-T962</f>
        <v>85.628000000000156</v>
      </c>
      <c r="V962" t="s">
        <v>29</v>
      </c>
      <c r="W962" t="s">
        <v>30</v>
      </c>
    </row>
    <row r="963" spans="1:23">
      <c r="A963" t="s">
        <v>1022</v>
      </c>
      <c r="B963" s="2">
        <v>46215</v>
      </c>
      <c r="C963">
        <f t="shared" si="120"/>
        <v>2026</v>
      </c>
      <c r="D963" t="str">
        <f t="shared" si="121"/>
        <v>Jul</v>
      </c>
      <c r="E963" t="str">
        <f t="shared" si="122"/>
        <v>Q3</v>
      </c>
      <c r="F963" t="s">
        <v>51</v>
      </c>
      <c r="G963" t="s">
        <v>88</v>
      </c>
      <c r="H963" t="s">
        <v>34</v>
      </c>
      <c r="I963" t="s">
        <v>53</v>
      </c>
      <c r="J963" t="s">
        <v>54</v>
      </c>
      <c r="K963">
        <v>9</v>
      </c>
      <c r="L963" s="3">
        <v>3370.06</v>
      </c>
      <c r="M963" s="4">
        <v>0.2</v>
      </c>
      <c r="N963" s="3">
        <v>1161.56</v>
      </c>
      <c r="O963" s="3">
        <f t="shared" si="123"/>
        <v>24264.432000000001</v>
      </c>
      <c r="P963" s="3">
        <f t="shared" si="124"/>
        <v>10454.039999999999</v>
      </c>
      <c r="Q963" s="3">
        <v>2295.9299999999998</v>
      </c>
      <c r="R963" s="3">
        <f t="shared" si="125"/>
        <v>11514.462000000001</v>
      </c>
      <c r="S963" s="5">
        <f t="shared" si="126"/>
        <v>0.47454075990734096</v>
      </c>
      <c r="T963" s="3">
        <v>23011.26</v>
      </c>
      <c r="U963" s="3">
        <f t="shared" si="127"/>
        <v>1253.1720000000023</v>
      </c>
      <c r="V963" t="s">
        <v>36</v>
      </c>
      <c r="W963" t="s">
        <v>46</v>
      </c>
    </row>
    <row r="964" spans="1:23">
      <c r="A964" t="s">
        <v>1023</v>
      </c>
      <c r="B964" s="2">
        <v>45875</v>
      </c>
      <c r="C964">
        <f t="shared" si="120"/>
        <v>2025</v>
      </c>
      <c r="D964" t="str">
        <f t="shared" si="121"/>
        <v>Aug</v>
      </c>
      <c r="E964" t="str">
        <f t="shared" si="122"/>
        <v>Q3</v>
      </c>
      <c r="F964" t="s">
        <v>38</v>
      </c>
      <c r="G964" t="s">
        <v>25</v>
      </c>
      <c r="H964" t="s">
        <v>26</v>
      </c>
      <c r="I964" t="s">
        <v>63</v>
      </c>
      <c r="J964" t="s">
        <v>64</v>
      </c>
      <c r="K964">
        <v>43</v>
      </c>
      <c r="L964" s="3">
        <v>677.59</v>
      </c>
      <c r="M964" s="4">
        <v>0.12</v>
      </c>
      <c r="N964" s="3">
        <v>187.49</v>
      </c>
      <c r="O964" s="3">
        <f t="shared" si="123"/>
        <v>25640.005600000004</v>
      </c>
      <c r="P964" s="3">
        <f t="shared" si="124"/>
        <v>8062.0700000000006</v>
      </c>
      <c r="Q964" s="3">
        <v>1808.57</v>
      </c>
      <c r="R964" s="3">
        <f t="shared" si="125"/>
        <v>15769.365600000005</v>
      </c>
      <c r="S964" s="5">
        <f t="shared" si="126"/>
        <v>0.61502972526651878</v>
      </c>
      <c r="T964" s="3">
        <v>22782.86</v>
      </c>
      <c r="U964" s="3">
        <f t="shared" si="127"/>
        <v>2857.1456000000035</v>
      </c>
      <c r="V964" t="s">
        <v>41</v>
      </c>
      <c r="W964" t="s">
        <v>30</v>
      </c>
    </row>
    <row r="965" spans="1:23">
      <c r="A965" t="s">
        <v>1024</v>
      </c>
      <c r="B965" s="2">
        <v>45526</v>
      </c>
      <c r="C965">
        <f t="shared" si="120"/>
        <v>2024</v>
      </c>
      <c r="D965" t="str">
        <f t="shared" si="121"/>
        <v>Aug</v>
      </c>
      <c r="E965" t="str">
        <f t="shared" si="122"/>
        <v>Q3</v>
      </c>
      <c r="F965" t="s">
        <v>24</v>
      </c>
      <c r="G965" t="s">
        <v>66</v>
      </c>
      <c r="H965" t="s">
        <v>34</v>
      </c>
      <c r="I965" t="s">
        <v>39</v>
      </c>
      <c r="J965" t="s">
        <v>45</v>
      </c>
      <c r="K965">
        <v>12</v>
      </c>
      <c r="L965" s="3">
        <v>1105.1600000000001</v>
      </c>
      <c r="M965" s="4">
        <v>0.08</v>
      </c>
      <c r="N965" s="3">
        <v>486.58</v>
      </c>
      <c r="O965" s="3">
        <f t="shared" si="123"/>
        <v>12200.966400000003</v>
      </c>
      <c r="P965" s="3">
        <f t="shared" si="124"/>
        <v>5838.96</v>
      </c>
      <c r="Q965" s="3">
        <v>1602.86</v>
      </c>
      <c r="R965" s="3">
        <f t="shared" si="125"/>
        <v>4759.1464000000033</v>
      </c>
      <c r="S965" s="5">
        <f t="shared" si="126"/>
        <v>0.3900630691024608</v>
      </c>
      <c r="T965" s="3">
        <v>10857.06</v>
      </c>
      <c r="U965" s="3">
        <f t="shared" si="127"/>
        <v>1343.9064000000035</v>
      </c>
      <c r="V965" t="s">
        <v>61</v>
      </c>
      <c r="W965" t="s">
        <v>80</v>
      </c>
    </row>
    <row r="966" spans="1:23">
      <c r="A966" t="s">
        <v>1025</v>
      </c>
      <c r="B966" s="2">
        <v>46034</v>
      </c>
      <c r="C966">
        <f t="shared" si="120"/>
        <v>2026</v>
      </c>
      <c r="D966" t="str">
        <f t="shared" si="121"/>
        <v>Jan</v>
      </c>
      <c r="E966" t="str">
        <f t="shared" si="122"/>
        <v>Q1</v>
      </c>
      <c r="F966" t="s">
        <v>38</v>
      </c>
      <c r="G966" t="s">
        <v>25</v>
      </c>
      <c r="H966" t="s">
        <v>44</v>
      </c>
      <c r="I966" t="s">
        <v>27</v>
      </c>
      <c r="J966" t="s">
        <v>35</v>
      </c>
      <c r="K966">
        <v>11</v>
      </c>
      <c r="L966" s="3">
        <v>1008.67</v>
      </c>
      <c r="M966" s="4">
        <v>0.15</v>
      </c>
      <c r="N966" s="3">
        <v>707.24</v>
      </c>
      <c r="O966" s="3">
        <f t="shared" si="123"/>
        <v>9431.0644999999986</v>
      </c>
      <c r="P966" s="3">
        <f t="shared" si="124"/>
        <v>7779.64</v>
      </c>
      <c r="Q966" s="3">
        <v>749.6</v>
      </c>
      <c r="R966" s="3">
        <f t="shared" si="125"/>
        <v>901.82449999999824</v>
      </c>
      <c r="S966" s="5">
        <f t="shared" si="126"/>
        <v>9.5622768776525535E-2</v>
      </c>
      <c r="T966" s="3">
        <v>9757.31</v>
      </c>
      <c r="U966" s="3">
        <f t="shared" si="127"/>
        <v>-326.2455000000009</v>
      </c>
      <c r="V966" t="s">
        <v>41</v>
      </c>
      <c r="W966" t="s">
        <v>46</v>
      </c>
    </row>
    <row r="967" spans="1:23">
      <c r="A967" t="s">
        <v>1026</v>
      </c>
      <c r="B967" s="2">
        <v>46261</v>
      </c>
      <c r="C967">
        <f t="shared" si="120"/>
        <v>2026</v>
      </c>
      <c r="D967" t="str">
        <f t="shared" si="121"/>
        <v>Aug</v>
      </c>
      <c r="E967" t="str">
        <f t="shared" si="122"/>
        <v>Q3</v>
      </c>
      <c r="F967" t="s">
        <v>38</v>
      </c>
      <c r="G967" t="s">
        <v>25</v>
      </c>
      <c r="H967" t="s">
        <v>34</v>
      </c>
      <c r="I967" t="s">
        <v>27</v>
      </c>
      <c r="J967" t="s">
        <v>35</v>
      </c>
      <c r="K967">
        <v>15</v>
      </c>
      <c r="L967" s="3">
        <v>877.71</v>
      </c>
      <c r="M967" s="4">
        <v>0</v>
      </c>
      <c r="N967" s="3">
        <v>622.21</v>
      </c>
      <c r="O967" s="3">
        <f t="shared" si="123"/>
        <v>13165.650000000001</v>
      </c>
      <c r="P967" s="3">
        <f t="shared" si="124"/>
        <v>9333.1500000000015</v>
      </c>
      <c r="Q967" s="3">
        <v>1003.97</v>
      </c>
      <c r="R967" s="3">
        <f t="shared" si="125"/>
        <v>2828.5299999999997</v>
      </c>
      <c r="S967" s="5">
        <f t="shared" si="126"/>
        <v>0.21484165233011659</v>
      </c>
      <c r="T967" s="3">
        <v>13486.87</v>
      </c>
      <c r="U967" s="3">
        <f t="shared" si="127"/>
        <v>-321.21999999999935</v>
      </c>
      <c r="V967" t="s">
        <v>36</v>
      </c>
      <c r="W967" t="s">
        <v>46</v>
      </c>
    </row>
    <row r="968" spans="1:23">
      <c r="A968" t="s">
        <v>1027</v>
      </c>
      <c r="B968" s="2">
        <v>45438</v>
      </c>
      <c r="C968">
        <f t="shared" si="120"/>
        <v>2024</v>
      </c>
      <c r="D968" t="str">
        <f t="shared" si="121"/>
        <v>May</v>
      </c>
      <c r="E968" t="str">
        <f t="shared" si="122"/>
        <v>Q2</v>
      </c>
      <c r="F968" t="s">
        <v>32</v>
      </c>
      <c r="G968" t="s">
        <v>43</v>
      </c>
      <c r="H968" t="s">
        <v>34</v>
      </c>
      <c r="I968" t="s">
        <v>39</v>
      </c>
      <c r="J968" t="s">
        <v>40</v>
      </c>
      <c r="K968">
        <v>1</v>
      </c>
      <c r="L968" s="3">
        <v>862.63</v>
      </c>
      <c r="M968" s="4">
        <v>0.1</v>
      </c>
      <c r="N968" s="3">
        <v>347.95</v>
      </c>
      <c r="O968" s="3">
        <f t="shared" si="123"/>
        <v>776.36699999999996</v>
      </c>
      <c r="P968" s="3">
        <f t="shared" si="124"/>
        <v>347.95</v>
      </c>
      <c r="Q968" s="3">
        <v>2010.85</v>
      </c>
      <c r="R968" s="3">
        <f t="shared" si="125"/>
        <v>-1582.433</v>
      </c>
      <c r="S968" s="5">
        <f t="shared" si="126"/>
        <v>-2.0382538155279657</v>
      </c>
      <c r="T968" s="3">
        <v>752.21</v>
      </c>
      <c r="U968" s="3">
        <f t="shared" si="127"/>
        <v>24.156999999999925</v>
      </c>
      <c r="V968" t="s">
        <v>61</v>
      </c>
      <c r="W968" t="s">
        <v>77</v>
      </c>
    </row>
    <row r="969" spans="1:23">
      <c r="A969" t="s">
        <v>1028</v>
      </c>
      <c r="B969" s="2">
        <v>45992</v>
      </c>
      <c r="C969">
        <f t="shared" si="120"/>
        <v>2025</v>
      </c>
      <c r="D969" t="str">
        <f t="shared" si="121"/>
        <v>Dec</v>
      </c>
      <c r="E969" t="str">
        <f t="shared" si="122"/>
        <v>Q4</v>
      </c>
      <c r="F969" t="s">
        <v>68</v>
      </c>
      <c r="G969" t="s">
        <v>25</v>
      </c>
      <c r="H969" t="s">
        <v>44</v>
      </c>
      <c r="I969" t="s">
        <v>39</v>
      </c>
      <c r="J969" t="s">
        <v>40</v>
      </c>
      <c r="K969">
        <v>6</v>
      </c>
      <c r="L969" s="3">
        <v>1038.0899999999999</v>
      </c>
      <c r="M969" s="4">
        <v>0.12</v>
      </c>
      <c r="N969" s="3">
        <v>460.96</v>
      </c>
      <c r="O969" s="3">
        <f t="shared" si="123"/>
        <v>5481.1151999999993</v>
      </c>
      <c r="P969" s="3">
        <f t="shared" si="124"/>
        <v>2765.7599999999998</v>
      </c>
      <c r="Q969" s="3">
        <v>1165.67</v>
      </c>
      <c r="R969" s="3">
        <f t="shared" si="125"/>
        <v>1549.6851999999994</v>
      </c>
      <c r="S969" s="5">
        <f t="shared" si="126"/>
        <v>0.28273173313343236</v>
      </c>
      <c r="T969" s="3">
        <v>5541.08</v>
      </c>
      <c r="U969" s="3">
        <f t="shared" si="127"/>
        <v>-59.96480000000065</v>
      </c>
      <c r="V969" t="s">
        <v>29</v>
      </c>
      <c r="W969" t="s">
        <v>80</v>
      </c>
    </row>
    <row r="970" spans="1:23">
      <c r="A970" t="s">
        <v>1029</v>
      </c>
      <c r="B970" s="2">
        <v>46224</v>
      </c>
      <c r="C970">
        <f t="shared" si="120"/>
        <v>2026</v>
      </c>
      <c r="D970" t="str">
        <f t="shared" si="121"/>
        <v>Jul</v>
      </c>
      <c r="E970" t="str">
        <f t="shared" si="122"/>
        <v>Q3</v>
      </c>
      <c r="F970" t="s">
        <v>51</v>
      </c>
      <c r="G970" t="s">
        <v>52</v>
      </c>
      <c r="H970" t="s">
        <v>44</v>
      </c>
      <c r="I970" t="s">
        <v>53</v>
      </c>
      <c r="J970" t="s">
        <v>130</v>
      </c>
      <c r="K970">
        <v>26</v>
      </c>
      <c r="L970" s="3">
        <v>1754.38</v>
      </c>
      <c r="M970" s="4">
        <v>0.05</v>
      </c>
      <c r="N970" s="3">
        <v>662.4</v>
      </c>
      <c r="O970" s="3">
        <f t="shared" si="123"/>
        <v>43333.186000000002</v>
      </c>
      <c r="P970" s="3">
        <f t="shared" si="124"/>
        <v>17222.399999999998</v>
      </c>
      <c r="Q970" s="3">
        <v>1995.09</v>
      </c>
      <c r="R970" s="3">
        <f t="shared" si="125"/>
        <v>24115.696000000004</v>
      </c>
      <c r="S970" s="5">
        <f t="shared" si="126"/>
        <v>0.55651795369950419</v>
      </c>
      <c r="T970" s="3">
        <v>48326.53</v>
      </c>
      <c r="U970" s="3">
        <f t="shared" si="127"/>
        <v>-4993.3439999999973</v>
      </c>
      <c r="V970" t="s">
        <v>41</v>
      </c>
      <c r="W970" t="s">
        <v>46</v>
      </c>
    </row>
    <row r="971" spans="1:23">
      <c r="A971" t="s">
        <v>1030</v>
      </c>
      <c r="B971" s="2">
        <v>46212</v>
      </c>
      <c r="C971">
        <f t="shared" si="120"/>
        <v>2026</v>
      </c>
      <c r="D971" t="str">
        <f t="shared" si="121"/>
        <v>Jul</v>
      </c>
      <c r="E971" t="str">
        <f t="shared" si="122"/>
        <v>Q3</v>
      </c>
      <c r="F971" t="s">
        <v>68</v>
      </c>
      <c r="G971" t="s">
        <v>66</v>
      </c>
      <c r="H971" t="s">
        <v>44</v>
      </c>
      <c r="I971" t="s">
        <v>53</v>
      </c>
      <c r="J971" t="s">
        <v>54</v>
      </c>
      <c r="K971">
        <v>23</v>
      </c>
      <c r="L971" s="3">
        <v>1532.14</v>
      </c>
      <c r="M971" s="4">
        <v>0.12</v>
      </c>
      <c r="N971" s="3">
        <v>543.4</v>
      </c>
      <c r="O971" s="3">
        <f t="shared" si="123"/>
        <v>31010.513600000002</v>
      </c>
      <c r="P971" s="3">
        <f t="shared" si="124"/>
        <v>12498.199999999999</v>
      </c>
      <c r="Q971" s="3">
        <v>2279.1</v>
      </c>
      <c r="R971" s="3">
        <f t="shared" si="125"/>
        <v>16233.213600000001</v>
      </c>
      <c r="S971" s="5">
        <f t="shared" si="126"/>
        <v>0.5234745160750901</v>
      </c>
      <c r="T971" s="3">
        <v>29203.55</v>
      </c>
      <c r="U971" s="3">
        <f t="shared" si="127"/>
        <v>1806.9636000000028</v>
      </c>
      <c r="V971" t="s">
        <v>61</v>
      </c>
      <c r="W971" t="s">
        <v>46</v>
      </c>
    </row>
    <row r="972" spans="1:23">
      <c r="A972" t="s">
        <v>1031</v>
      </c>
      <c r="B972" s="2">
        <v>45313</v>
      </c>
      <c r="C972">
        <f t="shared" si="120"/>
        <v>2024</v>
      </c>
      <c r="D972" t="str">
        <f t="shared" si="121"/>
        <v>Jan</v>
      </c>
      <c r="E972" t="str">
        <f t="shared" si="122"/>
        <v>Q1</v>
      </c>
      <c r="F972" t="s">
        <v>51</v>
      </c>
      <c r="G972" t="s">
        <v>72</v>
      </c>
      <c r="H972" t="s">
        <v>34</v>
      </c>
      <c r="I972" t="s">
        <v>63</v>
      </c>
      <c r="J972" t="s">
        <v>73</v>
      </c>
      <c r="K972">
        <v>18</v>
      </c>
      <c r="L972" s="3">
        <v>277.67</v>
      </c>
      <c r="M972" s="4">
        <v>0.12</v>
      </c>
      <c r="N972" s="3">
        <v>73.48</v>
      </c>
      <c r="O972" s="3">
        <f t="shared" si="123"/>
        <v>4398.2928000000002</v>
      </c>
      <c r="P972" s="3">
        <f t="shared" si="124"/>
        <v>1322.64</v>
      </c>
      <c r="Q972" s="3">
        <v>686.27</v>
      </c>
      <c r="R972" s="3">
        <f t="shared" si="125"/>
        <v>2389.3827999999999</v>
      </c>
      <c r="S972" s="5">
        <f t="shared" si="126"/>
        <v>0.54325232735756013</v>
      </c>
      <c r="T972" s="3">
        <v>4531.82</v>
      </c>
      <c r="U972" s="3">
        <f t="shared" si="127"/>
        <v>-133.52719999999954</v>
      </c>
      <c r="V972" t="s">
        <v>61</v>
      </c>
      <c r="W972" t="s">
        <v>77</v>
      </c>
    </row>
    <row r="973" spans="1:23">
      <c r="A973" t="s">
        <v>1032</v>
      </c>
      <c r="B973" s="2">
        <v>45723</v>
      </c>
      <c r="C973">
        <f t="shared" si="120"/>
        <v>2025</v>
      </c>
      <c r="D973" t="str">
        <f t="shared" si="121"/>
        <v>Mar</v>
      </c>
      <c r="E973" t="str">
        <f t="shared" si="122"/>
        <v>Q1</v>
      </c>
      <c r="F973" t="s">
        <v>51</v>
      </c>
      <c r="G973" t="s">
        <v>72</v>
      </c>
      <c r="H973" t="s">
        <v>26</v>
      </c>
      <c r="I973" t="s">
        <v>63</v>
      </c>
      <c r="J973" t="s">
        <v>73</v>
      </c>
      <c r="K973">
        <v>29</v>
      </c>
      <c r="L973" s="3">
        <v>215.88</v>
      </c>
      <c r="M973" s="4">
        <v>0.05</v>
      </c>
      <c r="N973" s="3">
        <v>54.65</v>
      </c>
      <c r="O973" s="3">
        <f t="shared" si="123"/>
        <v>5947.4939999999997</v>
      </c>
      <c r="P973" s="3">
        <f t="shared" si="124"/>
        <v>1584.85</v>
      </c>
      <c r="Q973" s="3">
        <v>2107.58</v>
      </c>
      <c r="R973" s="3">
        <f t="shared" si="125"/>
        <v>2255.0640000000003</v>
      </c>
      <c r="S973" s="5">
        <f t="shared" si="126"/>
        <v>0.37916204707394413</v>
      </c>
      <c r="T973" s="3">
        <v>5527.72</v>
      </c>
      <c r="U973" s="3">
        <f t="shared" si="127"/>
        <v>419.77399999999943</v>
      </c>
      <c r="V973" t="s">
        <v>61</v>
      </c>
      <c r="W973" t="s">
        <v>80</v>
      </c>
    </row>
    <row r="974" spans="1:23">
      <c r="A974" t="s">
        <v>1033</v>
      </c>
      <c r="B974" s="2">
        <v>45874</v>
      </c>
      <c r="C974">
        <f t="shared" si="120"/>
        <v>2025</v>
      </c>
      <c r="D974" t="str">
        <f t="shared" si="121"/>
        <v>Aug</v>
      </c>
      <c r="E974" t="str">
        <f t="shared" si="122"/>
        <v>Q3</v>
      </c>
      <c r="F974" t="s">
        <v>68</v>
      </c>
      <c r="G974" t="s">
        <v>66</v>
      </c>
      <c r="H974" t="s">
        <v>60</v>
      </c>
      <c r="I974" t="s">
        <v>63</v>
      </c>
      <c r="J974" t="s">
        <v>73</v>
      </c>
      <c r="K974">
        <v>39</v>
      </c>
      <c r="L974" s="3">
        <v>261</v>
      </c>
      <c r="M974" s="4">
        <v>0.08</v>
      </c>
      <c r="N974" s="3">
        <v>66.64</v>
      </c>
      <c r="O974" s="3">
        <f t="shared" si="123"/>
        <v>9364.68</v>
      </c>
      <c r="P974" s="3">
        <f t="shared" si="124"/>
        <v>2598.96</v>
      </c>
      <c r="Q974" s="3">
        <v>1981.07</v>
      </c>
      <c r="R974" s="3">
        <f t="shared" si="125"/>
        <v>4784.6500000000005</v>
      </c>
      <c r="S974" s="5">
        <f t="shared" si="126"/>
        <v>0.51092509300905109</v>
      </c>
      <c r="T974" s="3">
        <v>9257.52</v>
      </c>
      <c r="U974" s="3">
        <f t="shared" si="127"/>
        <v>107.15999999999985</v>
      </c>
      <c r="V974" t="s">
        <v>41</v>
      </c>
      <c r="W974" t="s">
        <v>30</v>
      </c>
    </row>
    <row r="975" spans="1:23">
      <c r="A975" t="s">
        <v>1034</v>
      </c>
      <c r="B975" s="2">
        <v>45514</v>
      </c>
      <c r="C975">
        <f t="shared" si="120"/>
        <v>2024</v>
      </c>
      <c r="D975" t="str">
        <f t="shared" si="121"/>
        <v>Aug</v>
      </c>
      <c r="E975" t="str">
        <f t="shared" si="122"/>
        <v>Q3</v>
      </c>
      <c r="F975" t="s">
        <v>38</v>
      </c>
      <c r="G975" t="s">
        <v>25</v>
      </c>
      <c r="H975" t="s">
        <v>44</v>
      </c>
      <c r="I975" t="s">
        <v>63</v>
      </c>
      <c r="J975" t="s">
        <v>64</v>
      </c>
      <c r="K975">
        <v>3</v>
      </c>
      <c r="L975" s="3">
        <v>674.44</v>
      </c>
      <c r="M975" s="4">
        <v>0.1</v>
      </c>
      <c r="N975" s="3">
        <v>186.26</v>
      </c>
      <c r="O975" s="3">
        <f t="shared" si="123"/>
        <v>1820.9880000000003</v>
      </c>
      <c r="P975" s="3">
        <f t="shared" si="124"/>
        <v>558.78</v>
      </c>
      <c r="Q975" s="3">
        <v>1425.34</v>
      </c>
      <c r="R975" s="3">
        <f t="shared" si="125"/>
        <v>-163.13199999999961</v>
      </c>
      <c r="S975" s="5">
        <f t="shared" si="126"/>
        <v>-8.958433553653268E-2</v>
      </c>
      <c r="T975" s="3">
        <v>1721.92</v>
      </c>
      <c r="U975" s="3">
        <f t="shared" si="127"/>
        <v>99.068000000000211</v>
      </c>
      <c r="V975" t="s">
        <v>61</v>
      </c>
      <c r="W975" t="s">
        <v>80</v>
      </c>
    </row>
    <row r="976" spans="1:23">
      <c r="A976" t="s">
        <v>1035</v>
      </c>
      <c r="B976" s="2">
        <v>45880</v>
      </c>
      <c r="C976">
        <f t="shared" si="120"/>
        <v>2025</v>
      </c>
      <c r="D976" t="str">
        <f t="shared" si="121"/>
        <v>Aug</v>
      </c>
      <c r="E976" t="str">
        <f t="shared" si="122"/>
        <v>Q3</v>
      </c>
      <c r="F976" t="s">
        <v>68</v>
      </c>
      <c r="G976" t="s">
        <v>25</v>
      </c>
      <c r="H976" t="s">
        <v>44</v>
      </c>
      <c r="I976" t="s">
        <v>63</v>
      </c>
      <c r="J976" t="s">
        <v>64</v>
      </c>
      <c r="K976">
        <v>7</v>
      </c>
      <c r="L976" s="3">
        <v>640.61</v>
      </c>
      <c r="M976" s="4">
        <v>0.12</v>
      </c>
      <c r="N976" s="3">
        <v>183.56</v>
      </c>
      <c r="O976" s="3">
        <f t="shared" si="123"/>
        <v>3946.1576000000005</v>
      </c>
      <c r="P976" s="3">
        <f t="shared" si="124"/>
        <v>1284.92</v>
      </c>
      <c r="Q976" s="3">
        <v>1367.23</v>
      </c>
      <c r="R976" s="3">
        <f t="shared" si="125"/>
        <v>1294.0076000000004</v>
      </c>
      <c r="S976" s="5">
        <f t="shared" si="126"/>
        <v>0.32791584400987944</v>
      </c>
      <c r="T976" s="3">
        <v>4195.6099999999997</v>
      </c>
      <c r="U976" s="3">
        <f t="shared" si="127"/>
        <v>-249.45239999999922</v>
      </c>
      <c r="V976" t="s">
        <v>29</v>
      </c>
      <c r="W976" t="s">
        <v>80</v>
      </c>
    </row>
    <row r="977" spans="1:23">
      <c r="A977" t="s">
        <v>1036</v>
      </c>
      <c r="B977" s="2">
        <v>46097</v>
      </c>
      <c r="C977">
        <f t="shared" si="120"/>
        <v>2026</v>
      </c>
      <c r="D977" t="str">
        <f t="shared" si="121"/>
        <v>Mar</v>
      </c>
      <c r="E977" t="str">
        <f t="shared" si="122"/>
        <v>Q1</v>
      </c>
      <c r="F977" t="s">
        <v>24</v>
      </c>
      <c r="G977" t="s">
        <v>25</v>
      </c>
      <c r="H977" t="s">
        <v>34</v>
      </c>
      <c r="I977" t="s">
        <v>39</v>
      </c>
      <c r="J977" t="s">
        <v>40</v>
      </c>
      <c r="K977">
        <v>11</v>
      </c>
      <c r="L977" s="3">
        <v>1096.82</v>
      </c>
      <c r="M977" s="4">
        <v>0.15</v>
      </c>
      <c r="N977" s="3">
        <v>475.38</v>
      </c>
      <c r="O977" s="3">
        <f t="shared" si="123"/>
        <v>10255.266999999998</v>
      </c>
      <c r="P977" s="3">
        <f t="shared" si="124"/>
        <v>5229.18</v>
      </c>
      <c r="Q977" s="3">
        <v>1780.95</v>
      </c>
      <c r="R977" s="3">
        <f t="shared" si="125"/>
        <v>3245.1369999999979</v>
      </c>
      <c r="S977" s="5">
        <f t="shared" si="126"/>
        <v>0.31643612984430325</v>
      </c>
      <c r="T977" s="3">
        <v>11382.42</v>
      </c>
      <c r="U977" s="3">
        <f t="shared" si="127"/>
        <v>-1127.1530000000021</v>
      </c>
      <c r="V977" t="s">
        <v>36</v>
      </c>
      <c r="W977" t="s">
        <v>77</v>
      </c>
    </row>
    <row r="978" spans="1:23">
      <c r="A978" t="s">
        <v>1037</v>
      </c>
      <c r="B978" s="2">
        <v>45663</v>
      </c>
      <c r="C978">
        <f t="shared" si="120"/>
        <v>2025</v>
      </c>
      <c r="D978" t="str">
        <f t="shared" si="121"/>
        <v>Jan</v>
      </c>
      <c r="E978" t="str">
        <f t="shared" si="122"/>
        <v>Q1</v>
      </c>
      <c r="F978" t="s">
        <v>32</v>
      </c>
      <c r="G978" t="s">
        <v>43</v>
      </c>
      <c r="H978" t="s">
        <v>44</v>
      </c>
      <c r="I978" t="s">
        <v>63</v>
      </c>
      <c r="J978" t="s">
        <v>73</v>
      </c>
      <c r="K978">
        <v>8</v>
      </c>
      <c r="L978" s="3">
        <v>184.66</v>
      </c>
      <c r="M978" s="4">
        <v>0.05</v>
      </c>
      <c r="N978" s="3">
        <v>45.06</v>
      </c>
      <c r="O978" s="3">
        <f t="shared" si="123"/>
        <v>1403.4159999999999</v>
      </c>
      <c r="P978" s="3">
        <f t="shared" si="124"/>
        <v>360.48</v>
      </c>
      <c r="Q978" s="3">
        <v>1317.5</v>
      </c>
      <c r="R978" s="3">
        <f t="shared" si="125"/>
        <v>-274.56400000000008</v>
      </c>
      <c r="S978" s="5">
        <f t="shared" si="126"/>
        <v>-0.19563978178957636</v>
      </c>
      <c r="T978" s="3">
        <v>1538.42</v>
      </c>
      <c r="U978" s="3">
        <f t="shared" si="127"/>
        <v>-135.00400000000013</v>
      </c>
      <c r="V978" t="s">
        <v>61</v>
      </c>
      <c r="W978" t="s">
        <v>30</v>
      </c>
    </row>
    <row r="979" spans="1:23">
      <c r="A979" t="s">
        <v>1038</v>
      </c>
      <c r="B979" s="2">
        <v>45413</v>
      </c>
      <c r="C979">
        <f t="shared" si="120"/>
        <v>2024</v>
      </c>
      <c r="D979" t="str">
        <f t="shared" si="121"/>
        <v>May</v>
      </c>
      <c r="E979" t="str">
        <f t="shared" si="122"/>
        <v>Q2</v>
      </c>
      <c r="F979" t="s">
        <v>32</v>
      </c>
      <c r="G979" t="s">
        <v>33</v>
      </c>
      <c r="H979" t="s">
        <v>44</v>
      </c>
      <c r="I979" t="s">
        <v>63</v>
      </c>
      <c r="J979" t="s">
        <v>73</v>
      </c>
      <c r="K979">
        <v>10</v>
      </c>
      <c r="L979" s="3">
        <v>272.49</v>
      </c>
      <c r="M979" s="4">
        <v>0.2</v>
      </c>
      <c r="N979" s="3">
        <v>69.459999999999994</v>
      </c>
      <c r="O979" s="3">
        <f t="shared" si="123"/>
        <v>2179.92</v>
      </c>
      <c r="P979" s="3">
        <f t="shared" si="124"/>
        <v>694.59999999999991</v>
      </c>
      <c r="Q979" s="3">
        <v>891.46</v>
      </c>
      <c r="R979" s="3">
        <f t="shared" si="125"/>
        <v>593.86000000000013</v>
      </c>
      <c r="S979" s="5">
        <f t="shared" si="126"/>
        <v>0.2724228412051819</v>
      </c>
      <c r="T979" s="3">
        <v>2151.09</v>
      </c>
      <c r="U979" s="3">
        <f t="shared" si="127"/>
        <v>28.829999999999927</v>
      </c>
      <c r="V979" t="s">
        <v>29</v>
      </c>
      <c r="W979" t="s">
        <v>30</v>
      </c>
    </row>
    <row r="980" spans="1:23">
      <c r="A980" t="s">
        <v>1039</v>
      </c>
      <c r="B980" s="2">
        <v>45682</v>
      </c>
      <c r="C980">
        <f t="shared" si="120"/>
        <v>2025</v>
      </c>
      <c r="D980" t="str">
        <f t="shared" si="121"/>
        <v>Jan</v>
      </c>
      <c r="E980" t="str">
        <f t="shared" si="122"/>
        <v>Q1</v>
      </c>
      <c r="F980" t="s">
        <v>51</v>
      </c>
      <c r="G980" t="s">
        <v>72</v>
      </c>
      <c r="H980" t="s">
        <v>44</v>
      </c>
      <c r="I980" t="s">
        <v>39</v>
      </c>
      <c r="J980" t="s">
        <v>57</v>
      </c>
      <c r="K980">
        <v>29</v>
      </c>
      <c r="L980" s="3">
        <v>712.87</v>
      </c>
      <c r="M980" s="4">
        <v>0.05</v>
      </c>
      <c r="N980" s="3">
        <v>348.25</v>
      </c>
      <c r="O980" s="3">
        <f t="shared" si="123"/>
        <v>19639.568499999998</v>
      </c>
      <c r="P980" s="3">
        <f t="shared" si="124"/>
        <v>10099.25</v>
      </c>
      <c r="Q980" s="3">
        <v>1991.67</v>
      </c>
      <c r="R980" s="3">
        <f t="shared" si="125"/>
        <v>7548.6484999999975</v>
      </c>
      <c r="S980" s="5">
        <f t="shared" si="126"/>
        <v>0.38435918284049869</v>
      </c>
      <c r="T980" s="3">
        <v>19391.32</v>
      </c>
      <c r="U980" s="3">
        <f t="shared" si="127"/>
        <v>248.24849999999788</v>
      </c>
      <c r="V980" t="s">
        <v>29</v>
      </c>
      <c r="W980" t="s">
        <v>77</v>
      </c>
    </row>
    <row r="981" spans="1:23">
      <c r="A981" t="s">
        <v>1040</v>
      </c>
      <c r="B981" s="2">
        <v>46261</v>
      </c>
      <c r="C981">
        <f t="shared" si="120"/>
        <v>2026</v>
      </c>
      <c r="D981" t="str">
        <f t="shared" si="121"/>
        <v>Aug</v>
      </c>
      <c r="E981" t="str">
        <f t="shared" si="122"/>
        <v>Q3</v>
      </c>
      <c r="F981" t="s">
        <v>32</v>
      </c>
      <c r="G981" t="s">
        <v>43</v>
      </c>
      <c r="H981" t="s">
        <v>60</v>
      </c>
      <c r="I981" t="s">
        <v>39</v>
      </c>
      <c r="J981" t="s">
        <v>40</v>
      </c>
      <c r="K981">
        <v>29</v>
      </c>
      <c r="L981" s="3">
        <v>548.22</v>
      </c>
      <c r="M981" s="4">
        <v>0.1</v>
      </c>
      <c r="N981" s="3">
        <v>246.91</v>
      </c>
      <c r="O981" s="3">
        <f t="shared" si="123"/>
        <v>14308.542000000001</v>
      </c>
      <c r="P981" s="3">
        <f t="shared" si="124"/>
        <v>7160.39</v>
      </c>
      <c r="Q981" s="3">
        <v>3849.98</v>
      </c>
      <c r="R981" s="3">
        <f t="shared" si="125"/>
        <v>3298.1720000000009</v>
      </c>
      <c r="S981" s="5">
        <f t="shared" si="126"/>
        <v>0.23050370890339494</v>
      </c>
      <c r="T981" s="3">
        <v>12972.6</v>
      </c>
      <c r="U981" s="3">
        <f t="shared" si="127"/>
        <v>1335.9420000000009</v>
      </c>
      <c r="V981" t="s">
        <v>61</v>
      </c>
      <c r="W981" t="s">
        <v>77</v>
      </c>
    </row>
    <row r="982" spans="1:23">
      <c r="A982" t="s">
        <v>1041</v>
      </c>
      <c r="B982" s="2">
        <v>45620</v>
      </c>
      <c r="C982">
        <f t="shared" si="120"/>
        <v>2024</v>
      </c>
      <c r="D982" t="str">
        <f t="shared" si="121"/>
        <v>Nov</v>
      </c>
      <c r="E982" t="str">
        <f t="shared" si="122"/>
        <v>Q4</v>
      </c>
      <c r="F982" t="s">
        <v>38</v>
      </c>
      <c r="G982" t="s">
        <v>25</v>
      </c>
      <c r="H982" t="s">
        <v>34</v>
      </c>
      <c r="I982" t="s">
        <v>63</v>
      </c>
      <c r="J982" t="s">
        <v>64</v>
      </c>
      <c r="K982">
        <v>14</v>
      </c>
      <c r="L982" s="3">
        <v>529.84</v>
      </c>
      <c r="M982" s="4">
        <v>0.2</v>
      </c>
      <c r="N982" s="3">
        <v>145.96</v>
      </c>
      <c r="O982" s="3">
        <f t="shared" si="123"/>
        <v>5934.2080000000005</v>
      </c>
      <c r="P982" s="3">
        <f t="shared" si="124"/>
        <v>2043.44</v>
      </c>
      <c r="Q982" s="3">
        <v>789.7</v>
      </c>
      <c r="R982" s="3">
        <f t="shared" si="125"/>
        <v>3101.0680000000002</v>
      </c>
      <c r="S982" s="5">
        <f t="shared" si="126"/>
        <v>0.52257487435560057</v>
      </c>
      <c r="T982" s="3">
        <v>5953.32</v>
      </c>
      <c r="U982" s="3">
        <f t="shared" si="127"/>
        <v>-19.111999999999171</v>
      </c>
      <c r="V982" t="s">
        <v>29</v>
      </c>
      <c r="W982" t="s">
        <v>46</v>
      </c>
    </row>
    <row r="983" spans="1:23">
      <c r="A983" t="s">
        <v>1042</v>
      </c>
      <c r="B983" s="2">
        <v>46219</v>
      </c>
      <c r="C983">
        <f t="shared" si="120"/>
        <v>2026</v>
      </c>
      <c r="D983" t="str">
        <f t="shared" si="121"/>
        <v>Jul</v>
      </c>
      <c r="E983" t="str">
        <f t="shared" si="122"/>
        <v>Q3</v>
      </c>
      <c r="F983" t="s">
        <v>68</v>
      </c>
      <c r="G983" t="s">
        <v>25</v>
      </c>
      <c r="H983" t="s">
        <v>44</v>
      </c>
      <c r="I983" t="s">
        <v>53</v>
      </c>
      <c r="J983" t="s">
        <v>130</v>
      </c>
      <c r="K983">
        <v>16</v>
      </c>
      <c r="L983" s="3">
        <v>1752.97</v>
      </c>
      <c r="M983" s="4">
        <v>0.05</v>
      </c>
      <c r="N983" s="3">
        <v>644.55999999999995</v>
      </c>
      <c r="O983" s="3">
        <f t="shared" si="123"/>
        <v>26645.144</v>
      </c>
      <c r="P983" s="3">
        <f t="shared" si="124"/>
        <v>10312.959999999999</v>
      </c>
      <c r="Q983" s="3">
        <v>3523.94</v>
      </c>
      <c r="R983" s="3">
        <f t="shared" si="125"/>
        <v>12808.244000000001</v>
      </c>
      <c r="S983" s="5">
        <f t="shared" si="126"/>
        <v>0.48069712064607345</v>
      </c>
      <c r="T983" s="3">
        <v>27647.17</v>
      </c>
      <c r="U983" s="3">
        <f t="shared" si="127"/>
        <v>-1002.025999999998</v>
      </c>
      <c r="V983" t="s">
        <v>29</v>
      </c>
      <c r="W983" t="s">
        <v>46</v>
      </c>
    </row>
    <row r="984" spans="1:23">
      <c r="A984" t="s">
        <v>1043</v>
      </c>
      <c r="B984" s="2">
        <v>45324</v>
      </c>
      <c r="C984">
        <f t="shared" si="120"/>
        <v>2024</v>
      </c>
      <c r="D984" t="str">
        <f t="shared" si="121"/>
        <v>Feb</v>
      </c>
      <c r="E984" t="str">
        <f t="shared" si="122"/>
        <v>Q1</v>
      </c>
      <c r="F984" t="s">
        <v>68</v>
      </c>
      <c r="G984" t="s">
        <v>25</v>
      </c>
      <c r="H984" t="s">
        <v>26</v>
      </c>
      <c r="I984" t="s">
        <v>39</v>
      </c>
      <c r="J984" t="s">
        <v>40</v>
      </c>
      <c r="K984">
        <v>38</v>
      </c>
      <c r="L984" s="3">
        <v>766.47</v>
      </c>
      <c r="M984" s="4">
        <v>0.08</v>
      </c>
      <c r="N984" s="3">
        <v>303.99</v>
      </c>
      <c r="O984" s="3">
        <f t="shared" si="123"/>
        <v>26795.791200000003</v>
      </c>
      <c r="P984" s="3">
        <f t="shared" si="124"/>
        <v>11551.62</v>
      </c>
      <c r="Q984" s="3">
        <v>3048.95</v>
      </c>
      <c r="R984" s="3">
        <f t="shared" si="125"/>
        <v>12195.221200000004</v>
      </c>
      <c r="S984" s="5">
        <f t="shared" si="126"/>
        <v>0.45511704091797828</v>
      </c>
      <c r="T984" s="3">
        <v>28061.77</v>
      </c>
      <c r="U984" s="3">
        <f t="shared" si="127"/>
        <v>-1265.9787999999971</v>
      </c>
      <c r="V984" t="s">
        <v>36</v>
      </c>
      <c r="W984" t="s">
        <v>46</v>
      </c>
    </row>
    <row r="985" spans="1:23">
      <c r="A985" t="s">
        <v>1044</v>
      </c>
      <c r="B985" s="2">
        <v>45816</v>
      </c>
      <c r="C985">
        <f t="shared" si="120"/>
        <v>2025</v>
      </c>
      <c r="D985" t="str">
        <f t="shared" si="121"/>
        <v>Jun</v>
      </c>
      <c r="E985" t="str">
        <f t="shared" si="122"/>
        <v>Q2</v>
      </c>
      <c r="F985" t="s">
        <v>51</v>
      </c>
      <c r="G985" t="s">
        <v>72</v>
      </c>
      <c r="H985" t="s">
        <v>26</v>
      </c>
      <c r="I985" t="s">
        <v>27</v>
      </c>
      <c r="J985" t="s">
        <v>35</v>
      </c>
      <c r="K985">
        <v>43</v>
      </c>
      <c r="L985" s="3">
        <v>917.43</v>
      </c>
      <c r="M985" s="4">
        <v>0.03</v>
      </c>
      <c r="N985" s="3">
        <v>622.69000000000005</v>
      </c>
      <c r="O985" s="3">
        <f t="shared" si="123"/>
        <v>38266.005299999997</v>
      </c>
      <c r="P985" s="3">
        <f t="shared" si="124"/>
        <v>26775.670000000002</v>
      </c>
      <c r="Q985" s="3">
        <v>929.78</v>
      </c>
      <c r="R985" s="3">
        <f t="shared" si="125"/>
        <v>10560.555299999995</v>
      </c>
      <c r="S985" s="5">
        <f t="shared" si="126"/>
        <v>0.27597746922383859</v>
      </c>
      <c r="T985" s="3">
        <v>37805.660000000003</v>
      </c>
      <c r="U985" s="3">
        <f t="shared" si="127"/>
        <v>460.34529999999359</v>
      </c>
      <c r="V985" t="s">
        <v>29</v>
      </c>
      <c r="W985" t="s">
        <v>80</v>
      </c>
    </row>
    <row r="986" spans="1:23">
      <c r="A986" t="s">
        <v>1045</v>
      </c>
      <c r="B986" s="2">
        <v>46227</v>
      </c>
      <c r="C986">
        <f t="shared" si="120"/>
        <v>2026</v>
      </c>
      <c r="D986" t="str">
        <f t="shared" si="121"/>
        <v>Jul</v>
      </c>
      <c r="E986" t="str">
        <f t="shared" si="122"/>
        <v>Q3</v>
      </c>
      <c r="F986" t="s">
        <v>38</v>
      </c>
      <c r="G986" t="s">
        <v>25</v>
      </c>
      <c r="H986" t="s">
        <v>34</v>
      </c>
      <c r="I986" t="s">
        <v>27</v>
      </c>
      <c r="J986" t="s">
        <v>28</v>
      </c>
      <c r="K986">
        <v>6</v>
      </c>
      <c r="L986" s="3">
        <v>168.59</v>
      </c>
      <c r="M986" s="4">
        <v>0.05</v>
      </c>
      <c r="N986" s="3">
        <v>98.41</v>
      </c>
      <c r="O986" s="3">
        <f t="shared" si="123"/>
        <v>960.96299999999997</v>
      </c>
      <c r="P986" s="3">
        <f t="shared" si="124"/>
        <v>590.46</v>
      </c>
      <c r="Q986" s="3">
        <v>977.06</v>
      </c>
      <c r="R986" s="3">
        <f t="shared" si="125"/>
        <v>-606.55700000000002</v>
      </c>
      <c r="S986" s="5">
        <f t="shared" si="126"/>
        <v>-0.63119703880378331</v>
      </c>
      <c r="T986" s="3">
        <v>1025.28</v>
      </c>
      <c r="U986" s="3">
        <f t="shared" si="127"/>
        <v>-64.317000000000007</v>
      </c>
      <c r="V986" t="s">
        <v>29</v>
      </c>
      <c r="W986" t="s">
        <v>30</v>
      </c>
    </row>
    <row r="987" spans="1:23">
      <c r="A987" t="s">
        <v>1046</v>
      </c>
      <c r="B987" s="2">
        <v>45305</v>
      </c>
      <c r="C987">
        <f t="shared" si="120"/>
        <v>2024</v>
      </c>
      <c r="D987" t="str">
        <f t="shared" si="121"/>
        <v>Jan</v>
      </c>
      <c r="E987" t="str">
        <f t="shared" si="122"/>
        <v>Q1</v>
      </c>
      <c r="F987" t="s">
        <v>38</v>
      </c>
      <c r="G987" t="s">
        <v>25</v>
      </c>
      <c r="H987" t="s">
        <v>34</v>
      </c>
      <c r="I987" t="s">
        <v>63</v>
      </c>
      <c r="J987" t="s">
        <v>73</v>
      </c>
      <c r="K987">
        <v>4</v>
      </c>
      <c r="L987" s="3">
        <v>296.52999999999997</v>
      </c>
      <c r="M987" s="4">
        <v>0.1</v>
      </c>
      <c r="N987" s="3">
        <v>70.180000000000007</v>
      </c>
      <c r="O987" s="3">
        <f t="shared" si="123"/>
        <v>1067.508</v>
      </c>
      <c r="P987" s="3">
        <f t="shared" si="124"/>
        <v>280.72000000000003</v>
      </c>
      <c r="Q987" s="3">
        <v>697.36</v>
      </c>
      <c r="R987" s="3">
        <f t="shared" si="125"/>
        <v>89.427999999999997</v>
      </c>
      <c r="S987" s="5">
        <f t="shared" si="126"/>
        <v>8.3772674303143391E-2</v>
      </c>
      <c r="T987" s="3">
        <v>1174.5999999999999</v>
      </c>
      <c r="U987" s="3">
        <f t="shared" si="127"/>
        <v>-107.09199999999987</v>
      </c>
      <c r="V987" t="s">
        <v>29</v>
      </c>
      <c r="W987" t="s">
        <v>30</v>
      </c>
    </row>
    <row r="988" spans="1:23">
      <c r="A988" t="s">
        <v>1047</v>
      </c>
      <c r="B988" s="2">
        <v>46027</v>
      </c>
      <c r="C988">
        <f t="shared" si="120"/>
        <v>2026</v>
      </c>
      <c r="D988" t="str">
        <f t="shared" si="121"/>
        <v>Jan</v>
      </c>
      <c r="E988" t="str">
        <f t="shared" si="122"/>
        <v>Q1</v>
      </c>
      <c r="F988" t="s">
        <v>24</v>
      </c>
      <c r="G988" t="s">
        <v>25</v>
      </c>
      <c r="H988" t="s">
        <v>44</v>
      </c>
      <c r="I988" t="s">
        <v>27</v>
      </c>
      <c r="J988" t="s">
        <v>28</v>
      </c>
      <c r="K988">
        <v>5</v>
      </c>
      <c r="L988" s="3">
        <v>130</v>
      </c>
      <c r="M988" s="4">
        <v>0.08</v>
      </c>
      <c r="N988" s="3">
        <v>80.36</v>
      </c>
      <c r="O988" s="3">
        <f t="shared" si="123"/>
        <v>598</v>
      </c>
      <c r="P988" s="3">
        <f t="shared" si="124"/>
        <v>401.8</v>
      </c>
      <c r="Q988" s="3">
        <v>743.1</v>
      </c>
      <c r="R988" s="3">
        <f t="shared" si="125"/>
        <v>-546.90000000000009</v>
      </c>
      <c r="S988" s="5">
        <f t="shared" si="126"/>
        <v>-0.91454849498327773</v>
      </c>
      <c r="T988" s="3">
        <v>643.57000000000005</v>
      </c>
      <c r="U988" s="3">
        <f t="shared" si="127"/>
        <v>-45.57000000000005</v>
      </c>
      <c r="V988" t="s">
        <v>41</v>
      </c>
      <c r="W988" t="s">
        <v>46</v>
      </c>
    </row>
    <row r="989" spans="1:23">
      <c r="A989" t="s">
        <v>1048</v>
      </c>
      <c r="B989" s="2">
        <v>45482</v>
      </c>
      <c r="C989">
        <f t="shared" si="120"/>
        <v>2024</v>
      </c>
      <c r="D989" t="str">
        <f t="shared" si="121"/>
        <v>Jul</v>
      </c>
      <c r="E989" t="str">
        <f t="shared" si="122"/>
        <v>Q3</v>
      </c>
      <c r="F989" t="s">
        <v>51</v>
      </c>
      <c r="G989" t="s">
        <v>72</v>
      </c>
      <c r="H989" t="s">
        <v>26</v>
      </c>
      <c r="I989" t="s">
        <v>39</v>
      </c>
      <c r="J989" t="s">
        <v>40</v>
      </c>
      <c r="K989">
        <v>8</v>
      </c>
      <c r="L989" s="3">
        <v>629.45000000000005</v>
      </c>
      <c r="M989" s="4">
        <v>0</v>
      </c>
      <c r="N989" s="3">
        <v>279.41000000000003</v>
      </c>
      <c r="O989" s="3">
        <f t="shared" si="123"/>
        <v>5035.6000000000004</v>
      </c>
      <c r="P989" s="3">
        <f t="shared" si="124"/>
        <v>2235.2800000000002</v>
      </c>
      <c r="Q989" s="3">
        <v>2155.25</v>
      </c>
      <c r="R989" s="3">
        <f t="shared" si="125"/>
        <v>645.07000000000016</v>
      </c>
      <c r="S989" s="5">
        <f t="shared" si="126"/>
        <v>0.12810191436968785</v>
      </c>
      <c r="T989" s="3">
        <v>5492.64</v>
      </c>
      <c r="U989" s="3">
        <f t="shared" si="127"/>
        <v>-457.03999999999996</v>
      </c>
      <c r="V989" t="s">
        <v>61</v>
      </c>
      <c r="W989" t="s">
        <v>80</v>
      </c>
    </row>
    <row r="990" spans="1:23">
      <c r="A990" t="s">
        <v>1049</v>
      </c>
      <c r="B990" s="2">
        <v>46011</v>
      </c>
      <c r="C990">
        <f t="shared" si="120"/>
        <v>2025</v>
      </c>
      <c r="D990" t="str">
        <f t="shared" si="121"/>
        <v>Dec</v>
      </c>
      <c r="E990" t="str">
        <f t="shared" si="122"/>
        <v>Q4</v>
      </c>
      <c r="F990" t="s">
        <v>24</v>
      </c>
      <c r="G990" t="s">
        <v>25</v>
      </c>
      <c r="H990" t="s">
        <v>34</v>
      </c>
      <c r="I990" t="s">
        <v>53</v>
      </c>
      <c r="J990" t="s">
        <v>54</v>
      </c>
      <c r="K990">
        <v>10</v>
      </c>
      <c r="L990" s="3">
        <v>1573.57</v>
      </c>
      <c r="M990" s="4">
        <v>0.1</v>
      </c>
      <c r="N990" s="3">
        <v>516.54</v>
      </c>
      <c r="O990" s="3">
        <f t="shared" si="123"/>
        <v>14162.13</v>
      </c>
      <c r="P990" s="3">
        <f t="shared" si="124"/>
        <v>5165.3999999999996</v>
      </c>
      <c r="Q990" s="3">
        <v>1632.35</v>
      </c>
      <c r="R990" s="3">
        <f t="shared" si="125"/>
        <v>7364.3799999999992</v>
      </c>
      <c r="S990" s="5">
        <f t="shared" si="126"/>
        <v>0.52000511222535029</v>
      </c>
      <c r="T990" s="3">
        <v>13912.39</v>
      </c>
      <c r="U990" s="3">
        <f t="shared" si="127"/>
        <v>249.73999999999978</v>
      </c>
      <c r="V990" t="s">
        <v>36</v>
      </c>
      <c r="W990" t="s">
        <v>80</v>
      </c>
    </row>
    <row r="991" spans="1:23">
      <c r="A991" t="s">
        <v>1050</v>
      </c>
      <c r="B991" s="2">
        <v>45835</v>
      </c>
      <c r="C991">
        <f t="shared" si="120"/>
        <v>2025</v>
      </c>
      <c r="D991" t="str">
        <f t="shared" si="121"/>
        <v>Jun</v>
      </c>
      <c r="E991" t="str">
        <f t="shared" si="122"/>
        <v>Q2</v>
      </c>
      <c r="F991" t="s">
        <v>24</v>
      </c>
      <c r="G991" t="s">
        <v>66</v>
      </c>
      <c r="H991" t="s">
        <v>34</v>
      </c>
      <c r="I991" t="s">
        <v>27</v>
      </c>
      <c r="J991" t="s">
        <v>28</v>
      </c>
      <c r="K991">
        <v>16</v>
      </c>
      <c r="L991" s="3">
        <v>132.32</v>
      </c>
      <c r="M991" s="4">
        <v>0.05</v>
      </c>
      <c r="N991" s="3">
        <v>80.86</v>
      </c>
      <c r="O991" s="3">
        <f t="shared" si="123"/>
        <v>2011.2639999999999</v>
      </c>
      <c r="P991" s="3">
        <f t="shared" si="124"/>
        <v>1293.76</v>
      </c>
      <c r="Q991" s="3">
        <v>860.6</v>
      </c>
      <c r="R991" s="3">
        <f t="shared" si="125"/>
        <v>-143.09600000000012</v>
      </c>
      <c r="S991" s="5">
        <f t="shared" si="126"/>
        <v>-7.1147298415324953E-2</v>
      </c>
      <c r="T991" s="3">
        <v>2164.62</v>
      </c>
      <c r="U991" s="3">
        <f t="shared" si="127"/>
        <v>-153.35599999999999</v>
      </c>
      <c r="V991" t="s">
        <v>29</v>
      </c>
      <c r="W991" t="s">
        <v>80</v>
      </c>
    </row>
    <row r="992" spans="1:23">
      <c r="A992" t="s">
        <v>1051</v>
      </c>
      <c r="B992" s="2">
        <v>46212</v>
      </c>
      <c r="C992">
        <f t="shared" si="120"/>
        <v>2026</v>
      </c>
      <c r="D992" t="str">
        <f t="shared" si="121"/>
        <v>Jul</v>
      </c>
      <c r="E992" t="str">
        <f t="shared" si="122"/>
        <v>Q3</v>
      </c>
      <c r="F992" t="s">
        <v>51</v>
      </c>
      <c r="G992" t="s">
        <v>88</v>
      </c>
      <c r="H992" t="s">
        <v>60</v>
      </c>
      <c r="I992" t="s">
        <v>39</v>
      </c>
      <c r="J992" t="s">
        <v>40</v>
      </c>
      <c r="K992">
        <v>58</v>
      </c>
      <c r="L992" s="3">
        <v>911.7</v>
      </c>
      <c r="M992" s="4">
        <v>0.1</v>
      </c>
      <c r="N992" s="3">
        <v>407.15</v>
      </c>
      <c r="O992" s="3">
        <f t="shared" si="123"/>
        <v>47590.740000000005</v>
      </c>
      <c r="P992" s="3">
        <f t="shared" si="124"/>
        <v>23614.699999999997</v>
      </c>
      <c r="Q992" s="3">
        <v>3949.89</v>
      </c>
      <c r="R992" s="3">
        <f t="shared" si="125"/>
        <v>20026.150000000009</v>
      </c>
      <c r="S992" s="5">
        <f t="shared" si="126"/>
        <v>0.4207992983508978</v>
      </c>
      <c r="T992" s="3">
        <v>48381.14</v>
      </c>
      <c r="U992" s="3">
        <f t="shared" si="127"/>
        <v>-790.39999999999418</v>
      </c>
      <c r="V992" t="s">
        <v>36</v>
      </c>
      <c r="W992" t="s">
        <v>46</v>
      </c>
    </row>
    <row r="993" spans="1:23">
      <c r="A993" t="s">
        <v>1052</v>
      </c>
      <c r="B993" s="2">
        <v>46052</v>
      </c>
      <c r="C993">
        <f t="shared" si="120"/>
        <v>2026</v>
      </c>
      <c r="D993" t="str">
        <f t="shared" si="121"/>
        <v>Jan</v>
      </c>
      <c r="E993" t="str">
        <f t="shared" si="122"/>
        <v>Q1</v>
      </c>
      <c r="F993" t="s">
        <v>51</v>
      </c>
      <c r="G993" t="s">
        <v>72</v>
      </c>
      <c r="H993" t="s">
        <v>44</v>
      </c>
      <c r="I993" t="s">
        <v>63</v>
      </c>
      <c r="J993" t="s">
        <v>73</v>
      </c>
      <c r="K993">
        <v>26</v>
      </c>
      <c r="L993" s="3">
        <v>236.48</v>
      </c>
      <c r="M993" s="4">
        <v>0.03</v>
      </c>
      <c r="N993" s="3">
        <v>62.73</v>
      </c>
      <c r="O993" s="3">
        <f t="shared" si="123"/>
        <v>5964.025599999999</v>
      </c>
      <c r="P993" s="3">
        <f t="shared" si="124"/>
        <v>1630.98</v>
      </c>
      <c r="Q993" s="3">
        <v>784.81</v>
      </c>
      <c r="R993" s="3">
        <f t="shared" si="125"/>
        <v>3548.2355999999995</v>
      </c>
      <c r="S993" s="5">
        <f t="shared" si="126"/>
        <v>0.59493969978935035</v>
      </c>
      <c r="T993" s="3">
        <v>5753.46</v>
      </c>
      <c r="U993" s="3">
        <f t="shared" si="127"/>
        <v>210.56559999999899</v>
      </c>
      <c r="V993" t="s">
        <v>41</v>
      </c>
      <c r="W993" t="s">
        <v>77</v>
      </c>
    </row>
    <row r="994" spans="1:23">
      <c r="A994" t="s">
        <v>1053</v>
      </c>
      <c r="B994" s="2">
        <v>45624</v>
      </c>
      <c r="C994">
        <f t="shared" si="120"/>
        <v>2024</v>
      </c>
      <c r="D994" t="str">
        <f t="shared" si="121"/>
        <v>Nov</v>
      </c>
      <c r="E994" t="str">
        <f t="shared" si="122"/>
        <v>Q4</v>
      </c>
      <c r="F994" t="s">
        <v>51</v>
      </c>
      <c r="G994" t="s">
        <v>72</v>
      </c>
      <c r="H994" t="s">
        <v>26</v>
      </c>
      <c r="I994" t="s">
        <v>63</v>
      </c>
      <c r="J994" t="s">
        <v>73</v>
      </c>
      <c r="K994">
        <v>55</v>
      </c>
      <c r="L994" s="3">
        <v>138.16999999999999</v>
      </c>
      <c r="M994" s="4">
        <v>0.12</v>
      </c>
      <c r="N994" s="3">
        <v>34.21</v>
      </c>
      <c r="O994" s="3">
        <f t="shared" si="123"/>
        <v>6687.4279999999999</v>
      </c>
      <c r="P994" s="3">
        <f t="shared" si="124"/>
        <v>1881.55</v>
      </c>
      <c r="Q994" s="3">
        <v>1088.69</v>
      </c>
      <c r="R994" s="3">
        <f t="shared" si="125"/>
        <v>3717.1879999999996</v>
      </c>
      <c r="S994" s="5">
        <f t="shared" si="126"/>
        <v>0.55584718070983341</v>
      </c>
      <c r="T994" s="3">
        <v>6108.72</v>
      </c>
      <c r="U994" s="3">
        <f t="shared" si="127"/>
        <v>578.70799999999963</v>
      </c>
      <c r="V994" t="s">
        <v>36</v>
      </c>
      <c r="W994" t="s">
        <v>46</v>
      </c>
    </row>
    <row r="995" spans="1:23">
      <c r="A995" t="s">
        <v>1054</v>
      </c>
      <c r="B995" s="2">
        <v>46183</v>
      </c>
      <c r="C995">
        <f t="shared" si="120"/>
        <v>2026</v>
      </c>
      <c r="D995" t="str">
        <f t="shared" si="121"/>
        <v>Jun</v>
      </c>
      <c r="E995" t="str">
        <f t="shared" si="122"/>
        <v>Q2</v>
      </c>
      <c r="F995" t="s">
        <v>68</v>
      </c>
      <c r="G995" t="s">
        <v>66</v>
      </c>
      <c r="H995" t="s">
        <v>34</v>
      </c>
      <c r="I995" t="s">
        <v>63</v>
      </c>
      <c r="J995" t="s">
        <v>64</v>
      </c>
      <c r="K995">
        <v>6</v>
      </c>
      <c r="L995" s="3">
        <v>317.97000000000003</v>
      </c>
      <c r="M995" s="4">
        <v>0.03</v>
      </c>
      <c r="N995" s="3">
        <v>88.06</v>
      </c>
      <c r="O995" s="3">
        <f t="shared" si="123"/>
        <v>1850.5854000000002</v>
      </c>
      <c r="P995" s="3">
        <f t="shared" si="124"/>
        <v>528.36</v>
      </c>
      <c r="Q995" s="3">
        <v>967.55</v>
      </c>
      <c r="R995" s="3">
        <f t="shared" si="125"/>
        <v>354.67540000000031</v>
      </c>
      <c r="S995" s="5">
        <f t="shared" si="126"/>
        <v>0.19165578632577576</v>
      </c>
      <c r="T995" s="3">
        <v>1748.83</v>
      </c>
      <c r="U995" s="3">
        <f t="shared" si="127"/>
        <v>101.75540000000024</v>
      </c>
      <c r="V995" t="s">
        <v>61</v>
      </c>
      <c r="W995" t="s">
        <v>30</v>
      </c>
    </row>
    <row r="996" spans="1:23">
      <c r="A996" t="s">
        <v>1055</v>
      </c>
      <c r="B996" s="2">
        <v>45693</v>
      </c>
      <c r="C996">
        <f t="shared" si="120"/>
        <v>2025</v>
      </c>
      <c r="D996" t="str">
        <f t="shared" si="121"/>
        <v>Feb</v>
      </c>
      <c r="E996" t="str">
        <f t="shared" si="122"/>
        <v>Q1</v>
      </c>
      <c r="F996" t="s">
        <v>68</v>
      </c>
      <c r="G996" t="s">
        <v>66</v>
      </c>
      <c r="H996" t="s">
        <v>26</v>
      </c>
      <c r="I996" t="s">
        <v>53</v>
      </c>
      <c r="J996" t="s">
        <v>54</v>
      </c>
      <c r="K996">
        <v>46</v>
      </c>
      <c r="L996" s="3">
        <v>1636.88</v>
      </c>
      <c r="M996" s="4">
        <v>0.1</v>
      </c>
      <c r="N996" s="3">
        <v>532.57000000000005</v>
      </c>
      <c r="O996" s="3">
        <f t="shared" si="123"/>
        <v>67766.832000000009</v>
      </c>
      <c r="P996" s="3">
        <f t="shared" si="124"/>
        <v>24498.22</v>
      </c>
      <c r="Q996" s="3">
        <v>4868.42</v>
      </c>
      <c r="R996" s="3">
        <f t="shared" si="125"/>
        <v>38400.19200000001</v>
      </c>
      <c r="S996" s="5">
        <f t="shared" si="126"/>
        <v>0.56665172130224417</v>
      </c>
      <c r="T996" s="3">
        <v>62234.14</v>
      </c>
      <c r="U996" s="3">
        <f t="shared" si="127"/>
        <v>5532.69200000001</v>
      </c>
      <c r="V996" t="s">
        <v>29</v>
      </c>
      <c r="W996" t="s">
        <v>46</v>
      </c>
    </row>
    <row r="997" spans="1:23">
      <c r="A997" t="s">
        <v>1056</v>
      </c>
      <c r="B997" s="2">
        <v>45400</v>
      </c>
      <c r="C997">
        <f t="shared" si="120"/>
        <v>2024</v>
      </c>
      <c r="D997" t="str">
        <f t="shared" si="121"/>
        <v>Apr</v>
      </c>
      <c r="E997" t="str">
        <f t="shared" si="122"/>
        <v>Q2</v>
      </c>
      <c r="F997" t="s">
        <v>24</v>
      </c>
      <c r="G997" t="s">
        <v>66</v>
      </c>
      <c r="H997" t="s">
        <v>26</v>
      </c>
      <c r="I997" t="s">
        <v>53</v>
      </c>
      <c r="J997" t="s">
        <v>54</v>
      </c>
      <c r="K997">
        <v>39</v>
      </c>
      <c r="L997" s="3">
        <v>1740.85</v>
      </c>
      <c r="M997" s="4">
        <v>0.12</v>
      </c>
      <c r="N997" s="3">
        <v>551.48</v>
      </c>
      <c r="O997" s="3">
        <f t="shared" si="123"/>
        <v>59745.971999999994</v>
      </c>
      <c r="P997" s="3">
        <f t="shared" si="124"/>
        <v>21507.72</v>
      </c>
      <c r="Q997" s="3">
        <v>2143.81</v>
      </c>
      <c r="R997" s="3">
        <f t="shared" si="125"/>
        <v>36094.441999999995</v>
      </c>
      <c r="S997" s="5">
        <f t="shared" si="126"/>
        <v>0.60413180657601484</v>
      </c>
      <c r="T997" s="3">
        <v>56992.99</v>
      </c>
      <c r="U997" s="3">
        <f t="shared" si="127"/>
        <v>2752.9819999999963</v>
      </c>
      <c r="V997" t="s">
        <v>61</v>
      </c>
      <c r="W997" t="s">
        <v>46</v>
      </c>
    </row>
    <row r="998" spans="1:23">
      <c r="A998" t="s">
        <v>1057</v>
      </c>
      <c r="B998" s="2">
        <v>45610</v>
      </c>
      <c r="C998">
        <f t="shared" si="120"/>
        <v>2024</v>
      </c>
      <c r="D998" t="str">
        <f t="shared" si="121"/>
        <v>Nov</v>
      </c>
      <c r="E998" t="str">
        <f t="shared" si="122"/>
        <v>Q4</v>
      </c>
      <c r="F998" t="s">
        <v>32</v>
      </c>
      <c r="G998" t="s">
        <v>43</v>
      </c>
      <c r="H998" t="s">
        <v>44</v>
      </c>
      <c r="I998" t="s">
        <v>27</v>
      </c>
      <c r="J998" t="s">
        <v>35</v>
      </c>
      <c r="K998">
        <v>14</v>
      </c>
      <c r="L998" s="3">
        <v>671.71</v>
      </c>
      <c r="M998" s="4">
        <v>0.12</v>
      </c>
      <c r="N998" s="3">
        <v>476.72</v>
      </c>
      <c r="O998" s="3">
        <f t="shared" si="123"/>
        <v>8275.467200000001</v>
      </c>
      <c r="P998" s="3">
        <f t="shared" si="124"/>
        <v>6674.08</v>
      </c>
      <c r="Q998" s="3">
        <v>886.81</v>
      </c>
      <c r="R998" s="3">
        <f t="shared" si="125"/>
        <v>714.57720000000108</v>
      </c>
      <c r="S998" s="5">
        <f t="shared" si="126"/>
        <v>8.6348864992178448E-2</v>
      </c>
      <c r="T998" s="3">
        <v>9209.7999999999993</v>
      </c>
      <c r="U998" s="3">
        <f t="shared" si="127"/>
        <v>-934.33279999999831</v>
      </c>
      <c r="V998" t="s">
        <v>29</v>
      </c>
      <c r="W998" t="s">
        <v>30</v>
      </c>
    </row>
    <row r="999" spans="1:23">
      <c r="A999" t="s">
        <v>1058</v>
      </c>
      <c r="B999" s="2">
        <v>45670</v>
      </c>
      <c r="C999">
        <f t="shared" si="120"/>
        <v>2025</v>
      </c>
      <c r="D999" t="str">
        <f t="shared" si="121"/>
        <v>Jan</v>
      </c>
      <c r="E999" t="str">
        <f t="shared" si="122"/>
        <v>Q1</v>
      </c>
      <c r="F999" t="s">
        <v>51</v>
      </c>
      <c r="G999" t="s">
        <v>88</v>
      </c>
      <c r="H999" t="s">
        <v>34</v>
      </c>
      <c r="I999" t="s">
        <v>53</v>
      </c>
      <c r="J999" t="s">
        <v>54</v>
      </c>
      <c r="K999">
        <v>11</v>
      </c>
      <c r="L999" s="3">
        <v>3293.34</v>
      </c>
      <c r="M999" s="4">
        <v>0.1</v>
      </c>
      <c r="N999" s="3">
        <v>1132.3</v>
      </c>
      <c r="O999" s="3">
        <f t="shared" si="123"/>
        <v>32604.066000000006</v>
      </c>
      <c r="P999" s="3">
        <f t="shared" si="124"/>
        <v>12455.3</v>
      </c>
      <c r="Q999" s="3">
        <v>1941.42</v>
      </c>
      <c r="R999" s="3">
        <f t="shared" si="125"/>
        <v>18207.346000000005</v>
      </c>
      <c r="S999" s="5">
        <f t="shared" si="126"/>
        <v>0.55843789544531042</v>
      </c>
      <c r="T999" s="3">
        <v>30886.73</v>
      </c>
      <c r="U999" s="3">
        <f t="shared" si="127"/>
        <v>1717.3360000000066</v>
      </c>
      <c r="V999" t="s">
        <v>36</v>
      </c>
      <c r="W999" t="s">
        <v>46</v>
      </c>
    </row>
    <row r="1000" spans="1:23">
      <c r="A1000" t="s">
        <v>1059</v>
      </c>
      <c r="B1000" s="2">
        <v>45631</v>
      </c>
      <c r="C1000">
        <f t="shared" si="120"/>
        <v>2024</v>
      </c>
      <c r="D1000" t="str">
        <f t="shared" si="121"/>
        <v>Dec</v>
      </c>
      <c r="E1000" t="str">
        <f t="shared" si="122"/>
        <v>Q4</v>
      </c>
      <c r="F1000" t="s">
        <v>68</v>
      </c>
      <c r="G1000" t="s">
        <v>25</v>
      </c>
      <c r="H1000" t="s">
        <v>60</v>
      </c>
      <c r="I1000" t="s">
        <v>27</v>
      </c>
      <c r="J1000" t="s">
        <v>28</v>
      </c>
      <c r="K1000">
        <v>43</v>
      </c>
      <c r="L1000" s="3">
        <v>282.66000000000003</v>
      </c>
      <c r="M1000" s="4">
        <v>0.08</v>
      </c>
      <c r="N1000" s="3">
        <v>163.35</v>
      </c>
      <c r="O1000" s="3">
        <f t="shared" si="123"/>
        <v>11182.029600000002</v>
      </c>
      <c r="P1000" s="3">
        <f t="shared" si="124"/>
        <v>7024.05</v>
      </c>
      <c r="Q1000" s="3">
        <v>919.42</v>
      </c>
      <c r="R1000" s="3">
        <f t="shared" si="125"/>
        <v>3238.5596000000014</v>
      </c>
      <c r="S1000" s="5">
        <f t="shared" si="126"/>
        <v>0.28962180532950843</v>
      </c>
      <c r="T1000" s="3">
        <v>11211.44</v>
      </c>
      <c r="U1000" s="3">
        <f t="shared" si="127"/>
        <v>-29.410399999998845</v>
      </c>
      <c r="V1000" t="s">
        <v>29</v>
      </c>
      <c r="W1000" t="s">
        <v>46</v>
      </c>
    </row>
    <row r="1001" spans="1:23">
      <c r="A1001" t="s">
        <v>1060</v>
      </c>
      <c r="B1001" s="2">
        <v>45443</v>
      </c>
      <c r="C1001">
        <f t="shared" si="120"/>
        <v>2024</v>
      </c>
      <c r="D1001" t="str">
        <f t="shared" si="121"/>
        <v>May</v>
      </c>
      <c r="E1001" t="str">
        <f t="shared" si="122"/>
        <v>Q2</v>
      </c>
      <c r="F1001" t="s">
        <v>32</v>
      </c>
      <c r="G1001" t="s">
        <v>43</v>
      </c>
      <c r="H1001" t="s">
        <v>34</v>
      </c>
      <c r="I1001" t="s">
        <v>63</v>
      </c>
      <c r="J1001" t="s">
        <v>73</v>
      </c>
      <c r="K1001">
        <v>9</v>
      </c>
      <c r="L1001" s="3">
        <v>250.65</v>
      </c>
      <c r="M1001" s="4">
        <v>0</v>
      </c>
      <c r="N1001" s="3">
        <v>61.83</v>
      </c>
      <c r="O1001" s="3">
        <f t="shared" si="123"/>
        <v>2255.85</v>
      </c>
      <c r="P1001" s="3">
        <f t="shared" si="124"/>
        <v>556.47</v>
      </c>
      <c r="Q1001" s="3">
        <v>741.48</v>
      </c>
      <c r="R1001" s="3">
        <f t="shared" si="125"/>
        <v>957.89999999999986</v>
      </c>
      <c r="S1001" s="5">
        <f t="shared" si="126"/>
        <v>0.4246292971607154</v>
      </c>
      <c r="T1001" s="3">
        <v>2402</v>
      </c>
      <c r="U1001" s="3">
        <f t="shared" si="127"/>
        <v>-146.15000000000009</v>
      </c>
      <c r="V1001" t="s">
        <v>61</v>
      </c>
      <c r="W1001" t="s">
        <v>46</v>
      </c>
    </row>
    <row r="1002" spans="1:23">
      <c r="A1002" t="s">
        <v>1061</v>
      </c>
      <c r="B1002" s="2">
        <v>46088</v>
      </c>
      <c r="C1002">
        <f t="shared" si="120"/>
        <v>2026</v>
      </c>
      <c r="D1002" t="str">
        <f t="shared" si="121"/>
        <v>Mar</v>
      </c>
      <c r="E1002" t="str">
        <f t="shared" si="122"/>
        <v>Q1</v>
      </c>
      <c r="F1002" t="s">
        <v>24</v>
      </c>
      <c r="G1002" t="s">
        <v>66</v>
      </c>
      <c r="H1002" t="s">
        <v>34</v>
      </c>
      <c r="I1002" t="s">
        <v>39</v>
      </c>
      <c r="J1002" t="s">
        <v>40</v>
      </c>
      <c r="K1002">
        <v>16</v>
      </c>
      <c r="L1002" s="3">
        <v>749.32</v>
      </c>
      <c r="M1002" s="4">
        <v>0.1</v>
      </c>
      <c r="N1002" s="3">
        <v>341.7</v>
      </c>
      <c r="O1002" s="3">
        <f t="shared" si="123"/>
        <v>10790.208000000001</v>
      </c>
      <c r="P1002" s="3">
        <f t="shared" si="124"/>
        <v>5467.2</v>
      </c>
      <c r="Q1002" s="3">
        <v>2039.85</v>
      </c>
      <c r="R1002" s="3">
        <f t="shared" si="125"/>
        <v>3283.1580000000008</v>
      </c>
      <c r="S1002" s="5">
        <f t="shared" si="126"/>
        <v>0.30427198437694625</v>
      </c>
      <c r="T1002" s="3">
        <v>10750.58</v>
      </c>
      <c r="U1002" s="3">
        <f t="shared" si="127"/>
        <v>39.628000000000611</v>
      </c>
      <c r="V1002" t="s">
        <v>36</v>
      </c>
      <c r="W1002" t="s">
        <v>46</v>
      </c>
    </row>
    <row r="1003" spans="1:23">
      <c r="A1003" t="s">
        <v>1062</v>
      </c>
      <c r="B1003" s="2">
        <v>45841</v>
      </c>
      <c r="C1003">
        <f t="shared" si="120"/>
        <v>2025</v>
      </c>
      <c r="D1003" t="str">
        <f t="shared" si="121"/>
        <v>Jul</v>
      </c>
      <c r="E1003" t="str">
        <f t="shared" si="122"/>
        <v>Q3</v>
      </c>
      <c r="F1003" t="s">
        <v>68</v>
      </c>
      <c r="G1003" t="s">
        <v>25</v>
      </c>
      <c r="H1003" t="s">
        <v>60</v>
      </c>
      <c r="I1003" t="s">
        <v>39</v>
      </c>
      <c r="J1003" t="s">
        <v>40</v>
      </c>
      <c r="K1003">
        <v>36</v>
      </c>
      <c r="L1003" s="3">
        <v>1013.39</v>
      </c>
      <c r="M1003" s="4">
        <v>0.08</v>
      </c>
      <c r="N1003" s="3">
        <v>436.48</v>
      </c>
      <c r="O1003" s="3">
        <f t="shared" si="123"/>
        <v>33563.476800000004</v>
      </c>
      <c r="P1003" s="3">
        <f t="shared" si="124"/>
        <v>15713.28</v>
      </c>
      <c r="Q1003" s="3">
        <v>2279.58</v>
      </c>
      <c r="R1003" s="3">
        <f t="shared" si="125"/>
        <v>15570.616800000005</v>
      </c>
      <c r="S1003" s="5">
        <f t="shared" si="126"/>
        <v>0.46391549042380509</v>
      </c>
      <c r="T1003" s="3">
        <v>32564.7</v>
      </c>
      <c r="U1003" s="3">
        <f t="shared" si="127"/>
        <v>998.77680000000328</v>
      </c>
      <c r="V1003" t="s">
        <v>29</v>
      </c>
      <c r="W1003" t="s">
        <v>46</v>
      </c>
    </row>
    <row r="1004" spans="1:23">
      <c r="A1004" t="s">
        <v>1063</v>
      </c>
      <c r="B1004" s="2">
        <v>45501</v>
      </c>
      <c r="C1004">
        <f t="shared" si="120"/>
        <v>2024</v>
      </c>
      <c r="D1004" t="str">
        <f t="shared" si="121"/>
        <v>Jul</v>
      </c>
      <c r="E1004" t="str">
        <f t="shared" si="122"/>
        <v>Q3</v>
      </c>
      <c r="F1004" t="s">
        <v>68</v>
      </c>
      <c r="G1004" t="s">
        <v>66</v>
      </c>
      <c r="H1004" t="s">
        <v>34</v>
      </c>
      <c r="I1004" t="s">
        <v>63</v>
      </c>
      <c r="J1004" t="s">
        <v>64</v>
      </c>
      <c r="K1004">
        <v>5</v>
      </c>
      <c r="L1004" s="3">
        <v>415.88</v>
      </c>
      <c r="M1004" s="4">
        <v>0.08</v>
      </c>
      <c r="N1004" s="3">
        <v>114.8</v>
      </c>
      <c r="O1004" s="3">
        <f t="shared" si="123"/>
        <v>1913.0480000000002</v>
      </c>
      <c r="P1004" s="3">
        <f t="shared" si="124"/>
        <v>574</v>
      </c>
      <c r="Q1004" s="3">
        <v>712.15</v>
      </c>
      <c r="R1004" s="3">
        <f t="shared" si="125"/>
        <v>626.89800000000025</v>
      </c>
      <c r="S1004" s="5">
        <f t="shared" si="126"/>
        <v>0.32769590726421927</v>
      </c>
      <c r="T1004" s="3">
        <v>1887.4</v>
      </c>
      <c r="U1004" s="3">
        <f t="shared" si="127"/>
        <v>25.648000000000138</v>
      </c>
      <c r="V1004" t="s">
        <v>36</v>
      </c>
      <c r="W1004" t="s">
        <v>30</v>
      </c>
    </row>
    <row r="1005" spans="1:23">
      <c r="A1005" t="s">
        <v>1064</v>
      </c>
      <c r="B1005" s="2">
        <v>45572</v>
      </c>
      <c r="C1005">
        <f t="shared" si="120"/>
        <v>2024</v>
      </c>
      <c r="D1005" t="str">
        <f t="shared" si="121"/>
        <v>Oct</v>
      </c>
      <c r="E1005" t="str">
        <f t="shared" si="122"/>
        <v>Q4</v>
      </c>
      <c r="F1005" t="s">
        <v>51</v>
      </c>
      <c r="G1005" t="s">
        <v>72</v>
      </c>
      <c r="H1005" t="s">
        <v>34</v>
      </c>
      <c r="I1005" t="s">
        <v>63</v>
      </c>
      <c r="J1005" t="s">
        <v>73</v>
      </c>
      <c r="K1005">
        <v>5</v>
      </c>
      <c r="L1005" s="3">
        <v>140.72999999999999</v>
      </c>
      <c r="M1005" s="4">
        <v>0.05</v>
      </c>
      <c r="N1005" s="3">
        <v>33.14</v>
      </c>
      <c r="O1005" s="3">
        <f t="shared" si="123"/>
        <v>668.46749999999997</v>
      </c>
      <c r="P1005" s="3">
        <f t="shared" si="124"/>
        <v>165.7</v>
      </c>
      <c r="Q1005" s="3">
        <v>627.46</v>
      </c>
      <c r="R1005" s="3">
        <f t="shared" si="125"/>
        <v>-124.69250000000005</v>
      </c>
      <c r="S1005" s="5">
        <f t="shared" si="126"/>
        <v>-0.18653487267518623</v>
      </c>
      <c r="T1005" s="3">
        <v>640.64</v>
      </c>
      <c r="U1005" s="3">
        <f t="shared" si="127"/>
        <v>27.827499999999986</v>
      </c>
      <c r="V1005" t="s">
        <v>41</v>
      </c>
      <c r="W1005" t="s">
        <v>46</v>
      </c>
    </row>
    <row r="1006" spans="1:23">
      <c r="A1006" t="s">
        <v>1065</v>
      </c>
      <c r="B1006" s="2">
        <v>45614</v>
      </c>
      <c r="C1006">
        <f t="shared" si="120"/>
        <v>2024</v>
      </c>
      <c r="D1006" t="str">
        <f t="shared" si="121"/>
        <v>Nov</v>
      </c>
      <c r="E1006" t="str">
        <f t="shared" si="122"/>
        <v>Q4</v>
      </c>
      <c r="F1006" t="s">
        <v>51</v>
      </c>
      <c r="G1006" t="s">
        <v>52</v>
      </c>
      <c r="H1006" t="s">
        <v>34</v>
      </c>
      <c r="I1006" t="s">
        <v>63</v>
      </c>
      <c r="J1006" t="s">
        <v>73</v>
      </c>
      <c r="K1006">
        <v>11</v>
      </c>
      <c r="L1006" s="3">
        <v>198.88</v>
      </c>
      <c r="M1006" s="4">
        <v>0.1</v>
      </c>
      <c r="N1006" s="3">
        <v>51.27</v>
      </c>
      <c r="O1006" s="3">
        <f t="shared" si="123"/>
        <v>1968.9119999999998</v>
      </c>
      <c r="P1006" s="3">
        <f t="shared" si="124"/>
        <v>563.97</v>
      </c>
      <c r="Q1006" s="3">
        <v>1106.33</v>
      </c>
      <c r="R1006" s="3">
        <f t="shared" si="125"/>
        <v>298.61199999999985</v>
      </c>
      <c r="S1006" s="5">
        <f t="shared" si="126"/>
        <v>0.15166345677206491</v>
      </c>
      <c r="T1006" s="3">
        <v>1885.75</v>
      </c>
      <c r="U1006" s="3">
        <f t="shared" si="127"/>
        <v>83.161999999999807</v>
      </c>
      <c r="V1006" t="s">
        <v>29</v>
      </c>
      <c r="W1006" t="s">
        <v>77</v>
      </c>
    </row>
    <row r="1007" spans="1:23">
      <c r="A1007" t="s">
        <v>1066</v>
      </c>
      <c r="B1007" s="2">
        <v>45349</v>
      </c>
      <c r="C1007">
        <f t="shared" si="120"/>
        <v>2024</v>
      </c>
      <c r="D1007" t="str">
        <f t="shared" si="121"/>
        <v>Feb</v>
      </c>
      <c r="E1007" t="str">
        <f t="shared" si="122"/>
        <v>Q1</v>
      </c>
      <c r="F1007" t="s">
        <v>68</v>
      </c>
      <c r="G1007" t="s">
        <v>66</v>
      </c>
      <c r="H1007" t="s">
        <v>34</v>
      </c>
      <c r="I1007" t="s">
        <v>39</v>
      </c>
      <c r="J1007" t="s">
        <v>45</v>
      </c>
      <c r="K1007">
        <v>17</v>
      </c>
      <c r="L1007" s="3">
        <v>906.1</v>
      </c>
      <c r="M1007" s="4">
        <v>0.03</v>
      </c>
      <c r="N1007" s="3">
        <v>427.5</v>
      </c>
      <c r="O1007" s="3">
        <f t="shared" si="123"/>
        <v>14941.589</v>
      </c>
      <c r="P1007" s="3">
        <f t="shared" si="124"/>
        <v>7267.5</v>
      </c>
      <c r="Q1007" s="3">
        <v>989.11</v>
      </c>
      <c r="R1007" s="3">
        <f t="shared" si="125"/>
        <v>6684.9790000000003</v>
      </c>
      <c r="S1007" s="5">
        <f t="shared" si="126"/>
        <v>0.44740750130391088</v>
      </c>
      <c r="T1007" s="3">
        <v>14440.69</v>
      </c>
      <c r="U1007" s="3">
        <f t="shared" si="127"/>
        <v>500.89899999999943</v>
      </c>
      <c r="V1007" t="s">
        <v>36</v>
      </c>
      <c r="W1007" t="s">
        <v>46</v>
      </c>
    </row>
    <row r="1008" spans="1:23">
      <c r="A1008" t="s">
        <v>1067</v>
      </c>
      <c r="B1008" s="2">
        <v>45714</v>
      </c>
      <c r="C1008">
        <f t="shared" si="120"/>
        <v>2025</v>
      </c>
      <c r="D1008" t="str">
        <f t="shared" si="121"/>
        <v>Feb</v>
      </c>
      <c r="E1008" t="str">
        <f t="shared" si="122"/>
        <v>Q1</v>
      </c>
      <c r="F1008" t="s">
        <v>38</v>
      </c>
      <c r="G1008" t="s">
        <v>25</v>
      </c>
      <c r="H1008" t="s">
        <v>44</v>
      </c>
      <c r="I1008" t="s">
        <v>39</v>
      </c>
      <c r="J1008" t="s">
        <v>57</v>
      </c>
      <c r="K1008">
        <v>28</v>
      </c>
      <c r="L1008" s="3">
        <v>549.80999999999995</v>
      </c>
      <c r="M1008" s="4">
        <v>0.08</v>
      </c>
      <c r="N1008" s="3">
        <v>259.31</v>
      </c>
      <c r="O1008" s="3">
        <f t="shared" si="123"/>
        <v>14163.105599999999</v>
      </c>
      <c r="P1008" s="3">
        <f t="shared" si="124"/>
        <v>7260.68</v>
      </c>
      <c r="Q1008" s="3">
        <v>2377.86</v>
      </c>
      <c r="R1008" s="3">
        <f t="shared" si="125"/>
        <v>4524.5655999999981</v>
      </c>
      <c r="S1008" s="5">
        <f t="shared" si="126"/>
        <v>0.31946140400167589</v>
      </c>
      <c r="T1008" s="3">
        <v>15231.68</v>
      </c>
      <c r="U1008" s="3">
        <f t="shared" si="127"/>
        <v>-1068.5744000000013</v>
      </c>
      <c r="V1008" t="s">
        <v>41</v>
      </c>
      <c r="W1008" t="s">
        <v>30</v>
      </c>
    </row>
    <row r="1009" spans="1:23">
      <c r="A1009" t="s">
        <v>1068</v>
      </c>
      <c r="B1009" s="2">
        <v>46073</v>
      </c>
      <c r="C1009">
        <f t="shared" si="120"/>
        <v>2026</v>
      </c>
      <c r="D1009" t="str">
        <f t="shared" si="121"/>
        <v>Feb</v>
      </c>
      <c r="E1009" t="str">
        <f t="shared" si="122"/>
        <v>Q1</v>
      </c>
      <c r="F1009" t="s">
        <v>38</v>
      </c>
      <c r="G1009" t="s">
        <v>25</v>
      </c>
      <c r="H1009" t="s">
        <v>34</v>
      </c>
      <c r="I1009" t="s">
        <v>39</v>
      </c>
      <c r="J1009" t="s">
        <v>45</v>
      </c>
      <c r="K1009">
        <v>8</v>
      </c>
      <c r="L1009" s="3">
        <v>1250.03</v>
      </c>
      <c r="M1009" s="4">
        <v>0.08</v>
      </c>
      <c r="N1009" s="3">
        <v>570.59</v>
      </c>
      <c r="O1009" s="3">
        <f t="shared" si="123"/>
        <v>9200.220800000001</v>
      </c>
      <c r="P1009" s="3">
        <f t="shared" si="124"/>
        <v>4564.72</v>
      </c>
      <c r="Q1009" s="3">
        <v>1799.11</v>
      </c>
      <c r="R1009" s="3">
        <f t="shared" si="125"/>
        <v>2836.390800000001</v>
      </c>
      <c r="S1009" s="5">
        <f t="shared" si="126"/>
        <v>0.30829594872331767</v>
      </c>
      <c r="T1009" s="3">
        <v>10193.77</v>
      </c>
      <c r="U1009" s="3">
        <f t="shared" si="127"/>
        <v>-993.54919999999947</v>
      </c>
      <c r="V1009" t="s">
        <v>61</v>
      </c>
      <c r="W1009" t="s">
        <v>46</v>
      </c>
    </row>
    <row r="1010" spans="1:23">
      <c r="A1010" t="s">
        <v>1069</v>
      </c>
      <c r="B1010" s="2">
        <v>45622</v>
      </c>
      <c r="C1010">
        <f t="shared" si="120"/>
        <v>2024</v>
      </c>
      <c r="D1010" t="str">
        <f t="shared" si="121"/>
        <v>Nov</v>
      </c>
      <c r="E1010" t="str">
        <f t="shared" si="122"/>
        <v>Q4</v>
      </c>
      <c r="F1010" t="s">
        <v>51</v>
      </c>
      <c r="G1010" t="s">
        <v>52</v>
      </c>
      <c r="H1010" t="s">
        <v>26</v>
      </c>
      <c r="I1010" t="s">
        <v>39</v>
      </c>
      <c r="J1010" t="s">
        <v>57</v>
      </c>
      <c r="K1010">
        <v>39</v>
      </c>
      <c r="L1010" s="3">
        <v>759.32</v>
      </c>
      <c r="M1010" s="4">
        <v>0</v>
      </c>
      <c r="N1010" s="3">
        <v>373.87</v>
      </c>
      <c r="O1010" s="3">
        <f t="shared" si="123"/>
        <v>29613.480000000003</v>
      </c>
      <c r="P1010" s="3">
        <f t="shared" si="124"/>
        <v>14580.93</v>
      </c>
      <c r="Q1010" s="3">
        <v>2486.9699999999998</v>
      </c>
      <c r="R1010" s="3">
        <f t="shared" si="125"/>
        <v>12545.580000000004</v>
      </c>
      <c r="S1010" s="5">
        <f t="shared" si="126"/>
        <v>0.4236442322888091</v>
      </c>
      <c r="T1010" s="3">
        <v>26542.880000000001</v>
      </c>
      <c r="U1010" s="3">
        <f t="shared" si="127"/>
        <v>3070.6000000000022</v>
      </c>
      <c r="V1010" t="s">
        <v>61</v>
      </c>
      <c r="W1010" t="s">
        <v>46</v>
      </c>
    </row>
    <row r="1011" spans="1:23">
      <c r="A1011" t="s">
        <v>1070</v>
      </c>
      <c r="B1011" s="2">
        <v>45505</v>
      </c>
      <c r="C1011">
        <f t="shared" si="120"/>
        <v>2024</v>
      </c>
      <c r="D1011" t="str">
        <f t="shared" si="121"/>
        <v>Aug</v>
      </c>
      <c r="E1011" t="str">
        <f t="shared" si="122"/>
        <v>Q3</v>
      </c>
      <c r="F1011" t="s">
        <v>68</v>
      </c>
      <c r="G1011" t="s">
        <v>66</v>
      </c>
      <c r="H1011" t="s">
        <v>34</v>
      </c>
      <c r="I1011" t="s">
        <v>39</v>
      </c>
      <c r="J1011" t="s">
        <v>57</v>
      </c>
      <c r="K1011">
        <v>17</v>
      </c>
      <c r="L1011" s="3">
        <v>828.99</v>
      </c>
      <c r="M1011" s="4">
        <v>0.15</v>
      </c>
      <c r="N1011" s="3">
        <v>381.88</v>
      </c>
      <c r="O1011" s="3">
        <f t="shared" si="123"/>
        <v>11978.905499999999</v>
      </c>
      <c r="P1011" s="3">
        <f t="shared" si="124"/>
        <v>6491.96</v>
      </c>
      <c r="Q1011" s="3">
        <v>1136.03</v>
      </c>
      <c r="R1011" s="3">
        <f t="shared" si="125"/>
        <v>4350.9154999999992</v>
      </c>
      <c r="S1011" s="5">
        <f t="shared" si="126"/>
        <v>0.36321477784426964</v>
      </c>
      <c r="T1011" s="3">
        <v>12083.06</v>
      </c>
      <c r="U1011" s="3">
        <f t="shared" si="127"/>
        <v>-104.15450000000055</v>
      </c>
      <c r="V1011" t="s">
        <v>36</v>
      </c>
      <c r="W1011" t="s">
        <v>30</v>
      </c>
    </row>
    <row r="1012" spans="1:23">
      <c r="A1012" t="s">
        <v>1071</v>
      </c>
      <c r="B1012" s="2">
        <v>45675</v>
      </c>
      <c r="C1012">
        <f t="shared" si="120"/>
        <v>2025</v>
      </c>
      <c r="D1012" t="str">
        <f t="shared" si="121"/>
        <v>Jan</v>
      </c>
      <c r="E1012" t="str">
        <f t="shared" si="122"/>
        <v>Q1</v>
      </c>
      <c r="F1012" t="s">
        <v>32</v>
      </c>
      <c r="G1012" t="s">
        <v>43</v>
      </c>
      <c r="H1012" t="s">
        <v>34</v>
      </c>
      <c r="I1012" t="s">
        <v>27</v>
      </c>
      <c r="J1012" t="s">
        <v>35</v>
      </c>
      <c r="K1012">
        <v>11</v>
      </c>
      <c r="L1012" s="3">
        <v>667.42</v>
      </c>
      <c r="M1012" s="4">
        <v>0.15</v>
      </c>
      <c r="N1012" s="3">
        <v>459.2</v>
      </c>
      <c r="O1012" s="3">
        <f t="shared" si="123"/>
        <v>6240.3769999999995</v>
      </c>
      <c r="P1012" s="3">
        <f t="shared" si="124"/>
        <v>5051.2</v>
      </c>
      <c r="Q1012" s="3">
        <v>880.23</v>
      </c>
      <c r="R1012" s="3">
        <f t="shared" si="125"/>
        <v>308.94699999999966</v>
      </c>
      <c r="S1012" s="5">
        <f t="shared" si="126"/>
        <v>4.95077460864944E-2</v>
      </c>
      <c r="T1012" s="3">
        <v>6167.96</v>
      </c>
      <c r="U1012" s="3">
        <f t="shared" si="127"/>
        <v>72.416999999999462</v>
      </c>
      <c r="V1012" t="s">
        <v>41</v>
      </c>
      <c r="W1012" t="s">
        <v>46</v>
      </c>
    </row>
    <row r="1013" spans="1:23">
      <c r="A1013" t="s">
        <v>1072</v>
      </c>
      <c r="B1013" s="2">
        <v>45959</v>
      </c>
      <c r="C1013">
        <f t="shared" si="120"/>
        <v>2025</v>
      </c>
      <c r="D1013" t="str">
        <f t="shared" si="121"/>
        <v>Oct</v>
      </c>
      <c r="E1013" t="str">
        <f t="shared" si="122"/>
        <v>Q4</v>
      </c>
      <c r="F1013" t="s">
        <v>32</v>
      </c>
      <c r="G1013" t="s">
        <v>43</v>
      </c>
      <c r="H1013" t="s">
        <v>34</v>
      </c>
      <c r="I1013" t="s">
        <v>39</v>
      </c>
      <c r="J1013" t="s">
        <v>45</v>
      </c>
      <c r="K1013">
        <v>4</v>
      </c>
      <c r="L1013" s="3">
        <v>1071.22</v>
      </c>
      <c r="M1013" s="4">
        <v>0.12</v>
      </c>
      <c r="N1013" s="3">
        <v>527.76</v>
      </c>
      <c r="O1013" s="3">
        <f t="shared" si="123"/>
        <v>3770.6944000000003</v>
      </c>
      <c r="P1013" s="3">
        <f t="shared" si="124"/>
        <v>2111.04</v>
      </c>
      <c r="Q1013" s="3">
        <v>1120.67</v>
      </c>
      <c r="R1013" s="3">
        <f t="shared" si="125"/>
        <v>538.98440000000028</v>
      </c>
      <c r="S1013" s="5">
        <f t="shared" si="126"/>
        <v>0.14294035602567004</v>
      </c>
      <c r="T1013" s="3">
        <v>3834.23</v>
      </c>
      <c r="U1013" s="3">
        <f t="shared" si="127"/>
        <v>-63.535599999999704</v>
      </c>
      <c r="V1013" t="s">
        <v>36</v>
      </c>
      <c r="W1013" t="s">
        <v>80</v>
      </c>
    </row>
    <row r="1014" spans="1:23">
      <c r="A1014" t="s">
        <v>1073</v>
      </c>
      <c r="B1014" s="2">
        <v>45982</v>
      </c>
      <c r="C1014">
        <f t="shared" si="120"/>
        <v>2025</v>
      </c>
      <c r="D1014" t="str">
        <f t="shared" si="121"/>
        <v>Nov</v>
      </c>
      <c r="E1014" t="str">
        <f t="shared" si="122"/>
        <v>Q4</v>
      </c>
      <c r="F1014" t="s">
        <v>68</v>
      </c>
      <c r="G1014" t="s">
        <v>66</v>
      </c>
      <c r="H1014" t="s">
        <v>34</v>
      </c>
      <c r="I1014" t="s">
        <v>39</v>
      </c>
      <c r="J1014" t="s">
        <v>57</v>
      </c>
      <c r="K1014">
        <v>9</v>
      </c>
      <c r="L1014" s="3">
        <v>675.67</v>
      </c>
      <c r="M1014" s="4">
        <v>0.03</v>
      </c>
      <c r="N1014" s="3">
        <v>313.43</v>
      </c>
      <c r="O1014" s="3">
        <f t="shared" si="123"/>
        <v>5898.5990999999995</v>
      </c>
      <c r="P1014" s="3">
        <f t="shared" si="124"/>
        <v>2820.87</v>
      </c>
      <c r="Q1014" s="3">
        <v>892.52</v>
      </c>
      <c r="R1014" s="3">
        <f t="shared" si="125"/>
        <v>2185.2090999999996</v>
      </c>
      <c r="S1014" s="5">
        <f t="shared" si="126"/>
        <v>0.3704623865690414</v>
      </c>
      <c r="T1014" s="3">
        <v>6365.18</v>
      </c>
      <c r="U1014" s="3">
        <f t="shared" si="127"/>
        <v>-466.58090000000084</v>
      </c>
      <c r="V1014" t="s">
        <v>36</v>
      </c>
      <c r="W1014" t="s">
        <v>30</v>
      </c>
    </row>
    <row r="1015" spans="1:23">
      <c r="A1015" t="s">
        <v>1074</v>
      </c>
      <c r="B1015" s="2">
        <v>46261</v>
      </c>
      <c r="C1015">
        <f t="shared" si="120"/>
        <v>2026</v>
      </c>
      <c r="D1015" t="str">
        <f t="shared" si="121"/>
        <v>Aug</v>
      </c>
      <c r="E1015" t="str">
        <f t="shared" si="122"/>
        <v>Q3</v>
      </c>
      <c r="F1015" t="s">
        <v>51</v>
      </c>
      <c r="G1015" t="s">
        <v>52</v>
      </c>
      <c r="H1015" t="s">
        <v>34</v>
      </c>
      <c r="I1015" t="s">
        <v>63</v>
      </c>
      <c r="J1015" t="s">
        <v>64</v>
      </c>
      <c r="K1015">
        <v>16</v>
      </c>
      <c r="L1015" s="3">
        <v>664.37</v>
      </c>
      <c r="M1015" s="4">
        <v>0.1</v>
      </c>
      <c r="N1015" s="3">
        <v>190.29</v>
      </c>
      <c r="O1015" s="3">
        <f t="shared" si="123"/>
        <v>9566.9279999999999</v>
      </c>
      <c r="P1015" s="3">
        <f t="shared" si="124"/>
        <v>3044.64</v>
      </c>
      <c r="Q1015" s="3">
        <v>1384.29</v>
      </c>
      <c r="R1015" s="3">
        <f t="shared" si="125"/>
        <v>5137.9980000000005</v>
      </c>
      <c r="S1015" s="5">
        <f t="shared" si="126"/>
        <v>0.53705829081184686</v>
      </c>
      <c r="T1015" s="3">
        <v>10387.450000000001</v>
      </c>
      <c r="U1015" s="3">
        <f t="shared" si="127"/>
        <v>-820.52200000000084</v>
      </c>
      <c r="V1015" t="s">
        <v>61</v>
      </c>
      <c r="W1015" t="s">
        <v>30</v>
      </c>
    </row>
    <row r="1016" spans="1:23">
      <c r="A1016" t="s">
        <v>1075</v>
      </c>
      <c r="B1016" s="2">
        <v>45401</v>
      </c>
      <c r="C1016">
        <f t="shared" si="120"/>
        <v>2024</v>
      </c>
      <c r="D1016" t="str">
        <f t="shared" si="121"/>
        <v>Apr</v>
      </c>
      <c r="E1016" t="str">
        <f t="shared" si="122"/>
        <v>Q2</v>
      </c>
      <c r="F1016" t="s">
        <v>24</v>
      </c>
      <c r="G1016" t="s">
        <v>25</v>
      </c>
      <c r="H1016" t="s">
        <v>44</v>
      </c>
      <c r="I1016" t="s">
        <v>39</v>
      </c>
      <c r="J1016" t="s">
        <v>40</v>
      </c>
      <c r="K1016">
        <v>12</v>
      </c>
      <c r="L1016" s="3">
        <v>1151.1099999999999</v>
      </c>
      <c r="M1016" s="4">
        <v>0.08</v>
      </c>
      <c r="N1016" s="3">
        <v>496.74</v>
      </c>
      <c r="O1016" s="3">
        <f t="shared" si="123"/>
        <v>12708.2544</v>
      </c>
      <c r="P1016" s="3">
        <f t="shared" si="124"/>
        <v>5960.88</v>
      </c>
      <c r="Q1016" s="3">
        <v>2590.8000000000002</v>
      </c>
      <c r="R1016" s="3">
        <f t="shared" si="125"/>
        <v>4156.5743999999995</v>
      </c>
      <c r="S1016" s="5">
        <f t="shared" si="126"/>
        <v>0.32707673840712531</v>
      </c>
      <c r="T1016" s="3">
        <v>11479.82</v>
      </c>
      <c r="U1016" s="3">
        <f t="shared" si="127"/>
        <v>1228.4344000000001</v>
      </c>
      <c r="V1016" t="s">
        <v>36</v>
      </c>
      <c r="W1016" t="s">
        <v>30</v>
      </c>
    </row>
    <row r="1017" spans="1:23">
      <c r="A1017" t="s">
        <v>1076</v>
      </c>
      <c r="B1017" s="2">
        <v>45487</v>
      </c>
      <c r="C1017">
        <f t="shared" si="120"/>
        <v>2024</v>
      </c>
      <c r="D1017" t="str">
        <f t="shared" si="121"/>
        <v>Jul</v>
      </c>
      <c r="E1017" t="str">
        <f t="shared" si="122"/>
        <v>Q3</v>
      </c>
      <c r="F1017" t="s">
        <v>51</v>
      </c>
      <c r="G1017" t="s">
        <v>52</v>
      </c>
      <c r="H1017" t="s">
        <v>26</v>
      </c>
      <c r="I1017" t="s">
        <v>39</v>
      </c>
      <c r="J1017" t="s">
        <v>40</v>
      </c>
      <c r="K1017">
        <v>9</v>
      </c>
      <c r="L1017" s="3">
        <v>792.24</v>
      </c>
      <c r="M1017" s="4">
        <v>0.05</v>
      </c>
      <c r="N1017" s="3">
        <v>314.17</v>
      </c>
      <c r="O1017" s="3">
        <f t="shared" si="123"/>
        <v>6773.6519999999991</v>
      </c>
      <c r="P1017" s="3">
        <f t="shared" si="124"/>
        <v>2827.53</v>
      </c>
      <c r="Q1017" s="3">
        <v>1842.11</v>
      </c>
      <c r="R1017" s="3">
        <f t="shared" si="125"/>
        <v>2104.0119999999988</v>
      </c>
      <c r="S1017" s="5">
        <f t="shared" si="126"/>
        <v>0.31061707923583898</v>
      </c>
      <c r="T1017" s="3">
        <v>6191.4</v>
      </c>
      <c r="U1017" s="3">
        <f t="shared" si="127"/>
        <v>582.2519999999995</v>
      </c>
      <c r="V1017" t="s">
        <v>41</v>
      </c>
      <c r="W1017" t="s">
        <v>77</v>
      </c>
    </row>
    <row r="1018" spans="1:23">
      <c r="A1018" t="s">
        <v>1077</v>
      </c>
      <c r="B1018" s="2">
        <v>46200</v>
      </c>
      <c r="C1018">
        <f t="shared" si="120"/>
        <v>2026</v>
      </c>
      <c r="D1018" t="str">
        <f t="shared" si="121"/>
        <v>Jun</v>
      </c>
      <c r="E1018" t="str">
        <f t="shared" si="122"/>
        <v>Q2</v>
      </c>
      <c r="F1018" t="s">
        <v>68</v>
      </c>
      <c r="G1018" t="s">
        <v>25</v>
      </c>
      <c r="H1018" t="s">
        <v>60</v>
      </c>
      <c r="I1018" t="s">
        <v>39</v>
      </c>
      <c r="J1018" t="s">
        <v>40</v>
      </c>
      <c r="K1018">
        <v>26</v>
      </c>
      <c r="L1018" s="3">
        <v>622.21</v>
      </c>
      <c r="M1018" s="4">
        <v>0</v>
      </c>
      <c r="N1018" s="3">
        <v>265.66000000000003</v>
      </c>
      <c r="O1018" s="3">
        <f t="shared" si="123"/>
        <v>16177.460000000001</v>
      </c>
      <c r="P1018" s="3">
        <f t="shared" si="124"/>
        <v>6907.1600000000008</v>
      </c>
      <c r="Q1018" s="3">
        <v>3739.64</v>
      </c>
      <c r="R1018" s="3">
        <f t="shared" si="125"/>
        <v>5530.66</v>
      </c>
      <c r="S1018" s="5">
        <f t="shared" si="126"/>
        <v>0.3418744351709106</v>
      </c>
      <c r="T1018" s="3">
        <v>16487.2</v>
      </c>
      <c r="U1018" s="3">
        <f t="shared" si="127"/>
        <v>-309.73999999999978</v>
      </c>
      <c r="V1018" t="s">
        <v>36</v>
      </c>
      <c r="W1018" t="s">
        <v>30</v>
      </c>
    </row>
    <row r="1019" spans="1:23">
      <c r="A1019" t="s">
        <v>1078</v>
      </c>
      <c r="B1019" s="2">
        <v>46011</v>
      </c>
      <c r="C1019">
        <f t="shared" si="120"/>
        <v>2025</v>
      </c>
      <c r="D1019" t="str">
        <f t="shared" si="121"/>
        <v>Dec</v>
      </c>
      <c r="E1019" t="str">
        <f t="shared" si="122"/>
        <v>Q4</v>
      </c>
      <c r="F1019" t="s">
        <v>32</v>
      </c>
      <c r="G1019" t="s">
        <v>43</v>
      </c>
      <c r="H1019" t="s">
        <v>34</v>
      </c>
      <c r="I1019" t="s">
        <v>27</v>
      </c>
      <c r="J1019" t="s">
        <v>28</v>
      </c>
      <c r="K1019">
        <v>13</v>
      </c>
      <c r="L1019" s="3">
        <v>133.03</v>
      </c>
      <c r="M1019" s="4">
        <v>0</v>
      </c>
      <c r="N1019" s="3">
        <v>79.06</v>
      </c>
      <c r="O1019" s="3">
        <f t="shared" si="123"/>
        <v>1729.39</v>
      </c>
      <c r="P1019" s="3">
        <f t="shared" si="124"/>
        <v>1027.78</v>
      </c>
      <c r="Q1019" s="3">
        <v>995.65</v>
      </c>
      <c r="R1019" s="3">
        <f t="shared" si="125"/>
        <v>-294.03999999999985</v>
      </c>
      <c r="S1019" s="5">
        <f t="shared" si="126"/>
        <v>-0.17002526902549445</v>
      </c>
      <c r="T1019" s="3">
        <v>1693.04</v>
      </c>
      <c r="U1019" s="3">
        <f t="shared" si="127"/>
        <v>36.350000000000136</v>
      </c>
      <c r="V1019" t="s">
        <v>29</v>
      </c>
      <c r="W1019" t="s">
        <v>46</v>
      </c>
    </row>
    <row r="1020" spans="1:23">
      <c r="A1020" t="s">
        <v>1079</v>
      </c>
      <c r="B1020" s="2">
        <v>45337</v>
      </c>
      <c r="C1020">
        <f t="shared" si="120"/>
        <v>2024</v>
      </c>
      <c r="D1020" t="str">
        <f t="shared" si="121"/>
        <v>Feb</v>
      </c>
      <c r="E1020" t="str">
        <f t="shared" si="122"/>
        <v>Q1</v>
      </c>
      <c r="F1020" t="s">
        <v>24</v>
      </c>
      <c r="G1020" t="s">
        <v>66</v>
      </c>
      <c r="H1020" t="s">
        <v>26</v>
      </c>
      <c r="I1020" t="s">
        <v>63</v>
      </c>
      <c r="J1020" t="s">
        <v>64</v>
      </c>
      <c r="K1020">
        <v>9</v>
      </c>
      <c r="L1020" s="3">
        <v>610.87</v>
      </c>
      <c r="M1020" s="4">
        <v>0.1</v>
      </c>
      <c r="N1020" s="3">
        <v>180.55</v>
      </c>
      <c r="O1020" s="3">
        <f t="shared" si="123"/>
        <v>4948.0470000000005</v>
      </c>
      <c r="P1020" s="3">
        <f t="shared" si="124"/>
        <v>1624.95</v>
      </c>
      <c r="Q1020" s="3">
        <v>1327.21</v>
      </c>
      <c r="R1020" s="3">
        <f t="shared" si="125"/>
        <v>1995.8870000000006</v>
      </c>
      <c r="S1020" s="5">
        <f t="shared" si="126"/>
        <v>0.40336864221378665</v>
      </c>
      <c r="T1020" s="3">
        <v>5173.29</v>
      </c>
      <c r="U1020" s="3">
        <f t="shared" si="127"/>
        <v>-225.24299999999948</v>
      </c>
      <c r="V1020" t="s">
        <v>29</v>
      </c>
      <c r="W1020" t="s">
        <v>77</v>
      </c>
    </row>
    <row r="1021" spans="1:23">
      <c r="A1021" t="s">
        <v>1080</v>
      </c>
      <c r="B1021" s="2">
        <v>45337</v>
      </c>
      <c r="C1021">
        <f t="shared" si="120"/>
        <v>2024</v>
      </c>
      <c r="D1021" t="str">
        <f t="shared" si="121"/>
        <v>Feb</v>
      </c>
      <c r="E1021" t="str">
        <f t="shared" si="122"/>
        <v>Q1</v>
      </c>
      <c r="F1021" t="s">
        <v>32</v>
      </c>
      <c r="G1021" t="s">
        <v>43</v>
      </c>
      <c r="H1021" t="s">
        <v>44</v>
      </c>
      <c r="I1021" t="s">
        <v>63</v>
      </c>
      <c r="J1021" t="s">
        <v>64</v>
      </c>
      <c r="K1021">
        <v>26</v>
      </c>
      <c r="L1021" s="3">
        <v>572.01</v>
      </c>
      <c r="M1021" s="4">
        <v>0</v>
      </c>
      <c r="N1021" s="3">
        <v>157.55000000000001</v>
      </c>
      <c r="O1021" s="3">
        <f t="shared" si="123"/>
        <v>14872.26</v>
      </c>
      <c r="P1021" s="3">
        <f t="shared" si="124"/>
        <v>4096.3</v>
      </c>
      <c r="Q1021" s="3">
        <v>1354.6</v>
      </c>
      <c r="R1021" s="3">
        <f t="shared" si="125"/>
        <v>9421.3599999999988</v>
      </c>
      <c r="S1021" s="5">
        <f t="shared" si="126"/>
        <v>0.63348542857642343</v>
      </c>
      <c r="T1021" s="3">
        <v>14716.13</v>
      </c>
      <c r="U1021" s="3">
        <f t="shared" si="127"/>
        <v>156.13000000000102</v>
      </c>
      <c r="V1021" t="s">
        <v>41</v>
      </c>
      <c r="W1021" t="s">
        <v>46</v>
      </c>
    </row>
    <row r="1022" spans="1:23">
      <c r="A1022" t="s">
        <v>1081</v>
      </c>
      <c r="B1022" s="2">
        <v>45674</v>
      </c>
      <c r="C1022">
        <f t="shared" si="120"/>
        <v>2025</v>
      </c>
      <c r="D1022" t="str">
        <f t="shared" si="121"/>
        <v>Jan</v>
      </c>
      <c r="E1022" t="str">
        <f t="shared" si="122"/>
        <v>Q1</v>
      </c>
      <c r="F1022" t="s">
        <v>38</v>
      </c>
      <c r="G1022" t="s">
        <v>25</v>
      </c>
      <c r="H1022" t="s">
        <v>34</v>
      </c>
      <c r="I1022" t="s">
        <v>53</v>
      </c>
      <c r="J1022" t="s">
        <v>130</v>
      </c>
      <c r="K1022">
        <v>13</v>
      </c>
      <c r="L1022" s="3">
        <v>1230.53</v>
      </c>
      <c r="M1022" s="4">
        <v>0.05</v>
      </c>
      <c r="N1022" s="3">
        <v>480.41</v>
      </c>
      <c r="O1022" s="3">
        <f t="shared" si="123"/>
        <v>15197.045499999998</v>
      </c>
      <c r="P1022" s="3">
        <f t="shared" si="124"/>
        <v>6245.33</v>
      </c>
      <c r="Q1022" s="3">
        <v>2413.0500000000002</v>
      </c>
      <c r="R1022" s="3">
        <f t="shared" si="125"/>
        <v>6538.6654999999982</v>
      </c>
      <c r="S1022" s="5">
        <f t="shared" si="126"/>
        <v>0.43025899343395391</v>
      </c>
      <c r="T1022" s="3">
        <v>13911.86</v>
      </c>
      <c r="U1022" s="3">
        <f t="shared" si="127"/>
        <v>1285.1854999999978</v>
      </c>
      <c r="V1022" t="s">
        <v>41</v>
      </c>
      <c r="W1022" t="s">
        <v>80</v>
      </c>
    </row>
    <row r="1023" spans="1:23">
      <c r="A1023" t="s">
        <v>1082</v>
      </c>
      <c r="B1023" s="2">
        <v>45709</v>
      </c>
      <c r="C1023">
        <f t="shared" si="120"/>
        <v>2025</v>
      </c>
      <c r="D1023" t="str">
        <f t="shared" si="121"/>
        <v>Feb</v>
      </c>
      <c r="E1023" t="str">
        <f t="shared" si="122"/>
        <v>Q1</v>
      </c>
      <c r="F1023" t="s">
        <v>38</v>
      </c>
      <c r="G1023" t="s">
        <v>66</v>
      </c>
      <c r="H1023" t="s">
        <v>34</v>
      </c>
      <c r="I1023" t="s">
        <v>53</v>
      </c>
      <c r="J1023" t="s">
        <v>54</v>
      </c>
      <c r="K1023">
        <v>12</v>
      </c>
      <c r="L1023" s="3">
        <v>1965.45</v>
      </c>
      <c r="M1023" s="4">
        <v>0.1</v>
      </c>
      <c r="N1023" s="3">
        <v>640.86</v>
      </c>
      <c r="O1023" s="3">
        <f t="shared" si="123"/>
        <v>21226.86</v>
      </c>
      <c r="P1023" s="3">
        <f t="shared" si="124"/>
        <v>7690.32</v>
      </c>
      <c r="Q1023" s="3">
        <v>2043.52</v>
      </c>
      <c r="R1023" s="3">
        <f t="shared" si="125"/>
        <v>11493.02</v>
      </c>
      <c r="S1023" s="5">
        <f t="shared" si="126"/>
        <v>0.54143759369025846</v>
      </c>
      <c r="T1023" s="3">
        <v>22145.58</v>
      </c>
      <c r="U1023" s="3">
        <f t="shared" si="127"/>
        <v>-918.72000000000116</v>
      </c>
      <c r="V1023" t="s">
        <v>29</v>
      </c>
      <c r="W1023" t="s">
        <v>46</v>
      </c>
    </row>
    <row r="1024" spans="1:23">
      <c r="A1024" t="s">
        <v>1083</v>
      </c>
      <c r="B1024" s="2">
        <v>46232</v>
      </c>
      <c r="C1024">
        <f t="shared" si="120"/>
        <v>2026</v>
      </c>
      <c r="D1024" t="str">
        <f t="shared" si="121"/>
        <v>Jul</v>
      </c>
      <c r="E1024" t="str">
        <f t="shared" si="122"/>
        <v>Q3</v>
      </c>
      <c r="F1024" t="s">
        <v>68</v>
      </c>
      <c r="G1024" t="s">
        <v>66</v>
      </c>
      <c r="H1024" t="s">
        <v>44</v>
      </c>
      <c r="I1024" t="s">
        <v>27</v>
      </c>
      <c r="J1024" t="s">
        <v>28</v>
      </c>
      <c r="K1024">
        <v>28</v>
      </c>
      <c r="L1024" s="3">
        <v>315.45</v>
      </c>
      <c r="M1024" s="4">
        <v>0.03</v>
      </c>
      <c r="N1024" s="3">
        <v>196.56</v>
      </c>
      <c r="O1024" s="3">
        <f t="shared" si="123"/>
        <v>8567.6219999999994</v>
      </c>
      <c r="P1024" s="3">
        <f t="shared" si="124"/>
        <v>5503.68</v>
      </c>
      <c r="Q1024" s="3">
        <v>653.02</v>
      </c>
      <c r="R1024" s="3">
        <f t="shared" si="125"/>
        <v>2410.9219999999991</v>
      </c>
      <c r="S1024" s="5">
        <f t="shared" si="126"/>
        <v>0.28139920271926089</v>
      </c>
      <c r="T1024" s="3">
        <v>8401.02</v>
      </c>
      <c r="U1024" s="3">
        <f t="shared" si="127"/>
        <v>166.60199999999895</v>
      </c>
      <c r="V1024" t="s">
        <v>29</v>
      </c>
      <c r="W1024" t="s">
        <v>77</v>
      </c>
    </row>
    <row r="1025" spans="1:23">
      <c r="A1025" t="s">
        <v>1084</v>
      </c>
      <c r="B1025" s="2">
        <v>45849</v>
      </c>
      <c r="C1025">
        <f t="shared" si="120"/>
        <v>2025</v>
      </c>
      <c r="D1025" t="str">
        <f t="shared" si="121"/>
        <v>Jul</v>
      </c>
      <c r="E1025" t="str">
        <f t="shared" si="122"/>
        <v>Q3</v>
      </c>
      <c r="F1025" t="s">
        <v>24</v>
      </c>
      <c r="G1025" t="s">
        <v>25</v>
      </c>
      <c r="H1025" t="s">
        <v>44</v>
      </c>
      <c r="I1025" t="s">
        <v>53</v>
      </c>
      <c r="J1025" t="s">
        <v>54</v>
      </c>
      <c r="K1025">
        <v>24</v>
      </c>
      <c r="L1025" s="3">
        <v>2901.34</v>
      </c>
      <c r="M1025" s="4">
        <v>0.1</v>
      </c>
      <c r="N1025" s="3">
        <v>932.79</v>
      </c>
      <c r="O1025" s="3">
        <f t="shared" si="123"/>
        <v>62668.944000000003</v>
      </c>
      <c r="P1025" s="3">
        <f t="shared" si="124"/>
        <v>22386.959999999999</v>
      </c>
      <c r="Q1025" s="3">
        <v>1721.92</v>
      </c>
      <c r="R1025" s="3">
        <f t="shared" si="125"/>
        <v>38560.064000000006</v>
      </c>
      <c r="S1025" s="5">
        <f t="shared" si="126"/>
        <v>0.61529781002852069</v>
      </c>
      <c r="T1025" s="3">
        <v>66156.17</v>
      </c>
      <c r="U1025" s="3">
        <f t="shared" si="127"/>
        <v>-3487.2259999999951</v>
      </c>
      <c r="V1025" t="s">
        <v>36</v>
      </c>
      <c r="W1025" t="s">
        <v>46</v>
      </c>
    </row>
    <row r="1026" spans="1:23">
      <c r="A1026" t="s">
        <v>1085</v>
      </c>
      <c r="B1026" s="2">
        <v>45696</v>
      </c>
      <c r="C1026">
        <f t="shared" ref="C1026:C1089" si="128">YEAR(B1026)</f>
        <v>2025</v>
      </c>
      <c r="D1026" t="str">
        <f t="shared" ref="D1026:D1089" si="129">TEXT(B1026,"mmm")</f>
        <v>Feb</v>
      </c>
      <c r="E1026" t="str">
        <f t="shared" ref="E1026:E1089" si="130">"Q"&amp;ROUNDUP(MONTH(B1026)/3,0)</f>
        <v>Q1</v>
      </c>
      <c r="F1026" t="s">
        <v>32</v>
      </c>
      <c r="G1026" t="s">
        <v>33</v>
      </c>
      <c r="H1026" t="s">
        <v>26</v>
      </c>
      <c r="I1026" t="s">
        <v>27</v>
      </c>
      <c r="J1026" t="s">
        <v>35</v>
      </c>
      <c r="K1026">
        <v>52</v>
      </c>
      <c r="L1026" s="3">
        <v>937.39</v>
      </c>
      <c r="M1026" s="4">
        <v>0.12</v>
      </c>
      <c r="N1026" s="3">
        <v>622.5</v>
      </c>
      <c r="O1026" s="3">
        <f t="shared" ref="O1026:O1089" si="131">K1026*L1026*(1-M1026)</f>
        <v>42894.966399999998</v>
      </c>
      <c r="P1026" s="3">
        <f t="shared" ref="P1026:P1089" si="132">K1026*N1026</f>
        <v>32370</v>
      </c>
      <c r="Q1026" s="3">
        <v>1572.89</v>
      </c>
      <c r="R1026" s="3">
        <f t="shared" ref="R1026:R1089" si="133">O1026-P1026-Q1026</f>
        <v>8952.0763999999981</v>
      </c>
      <c r="S1026" s="5">
        <f t="shared" ref="S1026:S1089" si="134">IFERROR(R1026/O1026,0)</f>
        <v>0.20869759674179389</v>
      </c>
      <c r="T1026" s="3">
        <v>42417.84</v>
      </c>
      <c r="U1026" s="3">
        <f t="shared" ref="U1026:U1089" si="135">O1026-T1026</f>
        <v>477.12640000000101</v>
      </c>
      <c r="V1026" t="s">
        <v>61</v>
      </c>
      <c r="W1026" t="s">
        <v>80</v>
      </c>
    </row>
    <row r="1027" spans="1:23">
      <c r="A1027" t="s">
        <v>1086</v>
      </c>
      <c r="B1027" s="2">
        <v>46206</v>
      </c>
      <c r="C1027">
        <f t="shared" si="128"/>
        <v>2026</v>
      </c>
      <c r="D1027" t="str">
        <f t="shared" si="129"/>
        <v>Jul</v>
      </c>
      <c r="E1027" t="str">
        <f t="shared" si="130"/>
        <v>Q3</v>
      </c>
      <c r="F1027" t="s">
        <v>32</v>
      </c>
      <c r="G1027" t="s">
        <v>49</v>
      </c>
      <c r="H1027" t="s">
        <v>44</v>
      </c>
      <c r="I1027" t="s">
        <v>39</v>
      </c>
      <c r="J1027" t="s">
        <v>57</v>
      </c>
      <c r="K1027">
        <v>10</v>
      </c>
      <c r="L1027" s="3">
        <v>870.07</v>
      </c>
      <c r="M1027" s="4">
        <v>0.12</v>
      </c>
      <c r="N1027" s="3">
        <v>428.14</v>
      </c>
      <c r="O1027" s="3">
        <f t="shared" si="131"/>
        <v>7656.6160000000009</v>
      </c>
      <c r="P1027" s="3">
        <f t="shared" si="132"/>
        <v>4281.3999999999996</v>
      </c>
      <c r="Q1027" s="3">
        <v>1433.53</v>
      </c>
      <c r="R1027" s="3">
        <f t="shared" si="133"/>
        <v>1941.6860000000013</v>
      </c>
      <c r="S1027" s="5">
        <f t="shared" si="134"/>
        <v>0.25359584443049005</v>
      </c>
      <c r="T1027" s="3">
        <v>7910.66</v>
      </c>
      <c r="U1027" s="3">
        <f t="shared" si="135"/>
        <v>-254.04399999999896</v>
      </c>
      <c r="V1027" t="s">
        <v>61</v>
      </c>
      <c r="W1027" t="s">
        <v>30</v>
      </c>
    </row>
    <row r="1028" spans="1:23">
      <c r="A1028" t="s">
        <v>1087</v>
      </c>
      <c r="B1028" s="2">
        <v>45323</v>
      </c>
      <c r="C1028">
        <f t="shared" si="128"/>
        <v>2024</v>
      </c>
      <c r="D1028" t="str">
        <f t="shared" si="129"/>
        <v>Feb</v>
      </c>
      <c r="E1028" t="str">
        <f t="shared" si="130"/>
        <v>Q1</v>
      </c>
      <c r="F1028" t="s">
        <v>38</v>
      </c>
      <c r="G1028" t="s">
        <v>25</v>
      </c>
      <c r="H1028" t="s">
        <v>34</v>
      </c>
      <c r="I1028" t="s">
        <v>39</v>
      </c>
      <c r="J1028" t="s">
        <v>45</v>
      </c>
      <c r="K1028">
        <v>4</v>
      </c>
      <c r="L1028" s="3">
        <v>977.4</v>
      </c>
      <c r="M1028" s="4">
        <v>0.08</v>
      </c>
      <c r="N1028" s="3">
        <v>441.92</v>
      </c>
      <c r="O1028" s="3">
        <f t="shared" si="131"/>
        <v>3596.8319999999999</v>
      </c>
      <c r="P1028" s="3">
        <f t="shared" si="132"/>
        <v>1767.68</v>
      </c>
      <c r="Q1028" s="3">
        <v>1367.15</v>
      </c>
      <c r="R1028" s="3">
        <f t="shared" si="133"/>
        <v>462.00199999999973</v>
      </c>
      <c r="S1028" s="5">
        <f t="shared" si="134"/>
        <v>0.12844692218040757</v>
      </c>
      <c r="T1028" s="3">
        <v>3767.6</v>
      </c>
      <c r="U1028" s="3">
        <f t="shared" si="135"/>
        <v>-170.76800000000003</v>
      </c>
      <c r="V1028" t="s">
        <v>36</v>
      </c>
      <c r="W1028" t="s">
        <v>46</v>
      </c>
    </row>
    <row r="1029" spans="1:23">
      <c r="A1029" t="s">
        <v>1088</v>
      </c>
      <c r="B1029" s="2">
        <v>45675</v>
      </c>
      <c r="C1029">
        <f t="shared" si="128"/>
        <v>2025</v>
      </c>
      <c r="D1029" t="str">
        <f t="shared" si="129"/>
        <v>Jan</v>
      </c>
      <c r="E1029" t="str">
        <f t="shared" si="130"/>
        <v>Q1</v>
      </c>
      <c r="F1029" t="s">
        <v>68</v>
      </c>
      <c r="G1029" t="s">
        <v>66</v>
      </c>
      <c r="H1029" t="s">
        <v>44</v>
      </c>
      <c r="I1029" t="s">
        <v>63</v>
      </c>
      <c r="J1029" t="s">
        <v>64</v>
      </c>
      <c r="K1029">
        <v>4</v>
      </c>
      <c r="L1029" s="3">
        <v>555.6</v>
      </c>
      <c r="M1029" s="4">
        <v>0.08</v>
      </c>
      <c r="N1029" s="3">
        <v>156.62</v>
      </c>
      <c r="O1029" s="3">
        <f t="shared" si="131"/>
        <v>2044.6080000000002</v>
      </c>
      <c r="P1029" s="3">
        <f t="shared" si="132"/>
        <v>626.48</v>
      </c>
      <c r="Q1029" s="3">
        <v>1003.43</v>
      </c>
      <c r="R1029" s="3">
        <f t="shared" si="133"/>
        <v>414.69800000000021</v>
      </c>
      <c r="S1029" s="5">
        <f t="shared" si="134"/>
        <v>0.20282518702851607</v>
      </c>
      <c r="T1029" s="3">
        <v>2031.65</v>
      </c>
      <c r="U1029" s="3">
        <f t="shared" si="135"/>
        <v>12.958000000000084</v>
      </c>
      <c r="V1029" t="s">
        <v>41</v>
      </c>
      <c r="W1029" t="s">
        <v>80</v>
      </c>
    </row>
    <row r="1030" spans="1:23">
      <c r="A1030" t="s">
        <v>1089</v>
      </c>
      <c r="B1030" s="2">
        <v>46080</v>
      </c>
      <c r="C1030">
        <f t="shared" si="128"/>
        <v>2026</v>
      </c>
      <c r="D1030" t="str">
        <f t="shared" si="129"/>
        <v>Feb</v>
      </c>
      <c r="E1030" t="str">
        <f t="shared" si="130"/>
        <v>Q1</v>
      </c>
      <c r="F1030" t="s">
        <v>24</v>
      </c>
      <c r="G1030" t="s">
        <v>66</v>
      </c>
      <c r="H1030" t="s">
        <v>26</v>
      </c>
      <c r="I1030" t="s">
        <v>53</v>
      </c>
      <c r="J1030" t="s">
        <v>130</v>
      </c>
      <c r="K1030">
        <v>32</v>
      </c>
      <c r="L1030" s="3">
        <v>2789.81</v>
      </c>
      <c r="M1030" s="4">
        <v>0</v>
      </c>
      <c r="N1030" s="3">
        <v>1052.96</v>
      </c>
      <c r="O1030" s="3">
        <f t="shared" si="131"/>
        <v>89273.919999999998</v>
      </c>
      <c r="P1030" s="3">
        <f t="shared" si="132"/>
        <v>33694.720000000001</v>
      </c>
      <c r="Q1030" s="3">
        <v>4747.53</v>
      </c>
      <c r="R1030" s="3">
        <f t="shared" si="133"/>
        <v>50831.67</v>
      </c>
      <c r="S1030" s="5">
        <f t="shared" si="134"/>
        <v>0.56938991813062534</v>
      </c>
      <c r="T1030" s="3">
        <v>88735.53</v>
      </c>
      <c r="U1030" s="3">
        <f t="shared" si="135"/>
        <v>538.38999999999942</v>
      </c>
      <c r="V1030" t="s">
        <v>29</v>
      </c>
      <c r="W1030" t="s">
        <v>30</v>
      </c>
    </row>
    <row r="1031" spans="1:23">
      <c r="A1031" t="s">
        <v>1090</v>
      </c>
      <c r="B1031" s="2">
        <v>46033</v>
      </c>
      <c r="C1031">
        <f t="shared" si="128"/>
        <v>2026</v>
      </c>
      <c r="D1031" t="str">
        <f t="shared" si="129"/>
        <v>Jan</v>
      </c>
      <c r="E1031" t="str">
        <f t="shared" si="130"/>
        <v>Q1</v>
      </c>
      <c r="F1031" t="s">
        <v>24</v>
      </c>
      <c r="G1031" t="s">
        <v>66</v>
      </c>
      <c r="H1031" t="s">
        <v>34</v>
      </c>
      <c r="I1031" t="s">
        <v>53</v>
      </c>
      <c r="J1031" t="s">
        <v>54</v>
      </c>
      <c r="K1031">
        <v>16</v>
      </c>
      <c r="L1031" s="3">
        <v>2588.3000000000002</v>
      </c>
      <c r="M1031" s="4">
        <v>0</v>
      </c>
      <c r="N1031" s="3">
        <v>849.82</v>
      </c>
      <c r="O1031" s="3">
        <f t="shared" si="131"/>
        <v>41412.800000000003</v>
      </c>
      <c r="P1031" s="3">
        <f t="shared" si="132"/>
        <v>13597.12</v>
      </c>
      <c r="Q1031" s="3">
        <v>2429.0100000000002</v>
      </c>
      <c r="R1031" s="3">
        <f t="shared" si="133"/>
        <v>25386.67</v>
      </c>
      <c r="S1031" s="5">
        <f t="shared" si="134"/>
        <v>0.61301505814627355</v>
      </c>
      <c r="T1031" s="3">
        <v>44937.61</v>
      </c>
      <c r="U1031" s="3">
        <f t="shared" si="135"/>
        <v>-3524.8099999999977</v>
      </c>
      <c r="V1031" t="s">
        <v>61</v>
      </c>
      <c r="W1031" t="s">
        <v>46</v>
      </c>
    </row>
    <row r="1032" spans="1:23">
      <c r="A1032" t="s">
        <v>1091</v>
      </c>
      <c r="B1032" s="2">
        <v>45389</v>
      </c>
      <c r="C1032">
        <f t="shared" si="128"/>
        <v>2024</v>
      </c>
      <c r="D1032" t="str">
        <f t="shared" si="129"/>
        <v>Apr</v>
      </c>
      <c r="E1032" t="str">
        <f t="shared" si="130"/>
        <v>Q2</v>
      </c>
      <c r="F1032" t="s">
        <v>24</v>
      </c>
      <c r="G1032" t="s">
        <v>25</v>
      </c>
      <c r="H1032" t="s">
        <v>44</v>
      </c>
      <c r="I1032" t="s">
        <v>39</v>
      </c>
      <c r="J1032" t="s">
        <v>57</v>
      </c>
      <c r="K1032">
        <v>19</v>
      </c>
      <c r="L1032" s="3">
        <v>566.66</v>
      </c>
      <c r="M1032" s="4">
        <v>0.03</v>
      </c>
      <c r="N1032" s="3">
        <v>264.64</v>
      </c>
      <c r="O1032" s="3">
        <f t="shared" si="131"/>
        <v>10443.543799999999</v>
      </c>
      <c r="P1032" s="3">
        <f t="shared" si="132"/>
        <v>5028.16</v>
      </c>
      <c r="Q1032" s="3">
        <v>1981.11</v>
      </c>
      <c r="R1032" s="3">
        <f t="shared" si="133"/>
        <v>3434.2737999999999</v>
      </c>
      <c r="S1032" s="5">
        <f t="shared" si="134"/>
        <v>0.32884180559476373</v>
      </c>
      <c r="T1032" s="3">
        <v>11198.76</v>
      </c>
      <c r="U1032" s="3">
        <f t="shared" si="135"/>
        <v>-755.21620000000075</v>
      </c>
      <c r="V1032" t="s">
        <v>29</v>
      </c>
      <c r="W1032" t="s">
        <v>30</v>
      </c>
    </row>
    <row r="1033" spans="1:23">
      <c r="A1033" t="s">
        <v>1092</v>
      </c>
      <c r="B1033" s="2">
        <v>45412</v>
      </c>
      <c r="C1033">
        <f t="shared" si="128"/>
        <v>2024</v>
      </c>
      <c r="D1033" t="str">
        <f t="shared" si="129"/>
        <v>Apr</v>
      </c>
      <c r="E1033" t="str">
        <f t="shared" si="130"/>
        <v>Q2</v>
      </c>
      <c r="F1033" t="s">
        <v>32</v>
      </c>
      <c r="G1033" t="s">
        <v>43</v>
      </c>
      <c r="H1033" t="s">
        <v>34</v>
      </c>
      <c r="I1033" t="s">
        <v>63</v>
      </c>
      <c r="J1033" t="s">
        <v>73</v>
      </c>
      <c r="K1033">
        <v>2</v>
      </c>
      <c r="L1033" s="3">
        <v>313.39</v>
      </c>
      <c r="M1033" s="4">
        <v>0.05</v>
      </c>
      <c r="N1033" s="3">
        <v>76.760000000000005</v>
      </c>
      <c r="O1033" s="3">
        <f t="shared" si="131"/>
        <v>595.44099999999992</v>
      </c>
      <c r="P1033" s="3">
        <f t="shared" si="132"/>
        <v>153.52000000000001</v>
      </c>
      <c r="Q1033" s="3">
        <v>673.84</v>
      </c>
      <c r="R1033" s="3">
        <f t="shared" si="133"/>
        <v>-231.9190000000001</v>
      </c>
      <c r="S1033" s="5">
        <f t="shared" si="134"/>
        <v>-0.38949115025670072</v>
      </c>
      <c r="T1033" s="3">
        <v>546.11</v>
      </c>
      <c r="U1033" s="3">
        <f t="shared" si="135"/>
        <v>49.330999999999904</v>
      </c>
      <c r="V1033" t="s">
        <v>29</v>
      </c>
      <c r="W1033" t="s">
        <v>30</v>
      </c>
    </row>
    <row r="1034" spans="1:23">
      <c r="A1034" t="s">
        <v>1093</v>
      </c>
      <c r="B1034" s="2">
        <v>45789</v>
      </c>
      <c r="C1034">
        <f t="shared" si="128"/>
        <v>2025</v>
      </c>
      <c r="D1034" t="str">
        <f t="shared" si="129"/>
        <v>May</v>
      </c>
      <c r="E1034" t="str">
        <f t="shared" si="130"/>
        <v>Q2</v>
      </c>
      <c r="F1034" t="s">
        <v>68</v>
      </c>
      <c r="G1034" t="s">
        <v>25</v>
      </c>
      <c r="H1034" t="s">
        <v>44</v>
      </c>
      <c r="I1034" t="s">
        <v>27</v>
      </c>
      <c r="J1034" t="s">
        <v>35</v>
      </c>
      <c r="K1034">
        <v>8</v>
      </c>
      <c r="L1034" s="3">
        <v>478.52</v>
      </c>
      <c r="M1034" s="4">
        <v>0.05</v>
      </c>
      <c r="N1034" s="3">
        <v>348.16</v>
      </c>
      <c r="O1034" s="3">
        <f t="shared" si="131"/>
        <v>3636.7519999999995</v>
      </c>
      <c r="P1034" s="3">
        <f t="shared" si="132"/>
        <v>2785.28</v>
      </c>
      <c r="Q1034" s="3">
        <v>1060.6300000000001</v>
      </c>
      <c r="R1034" s="3">
        <f t="shared" si="133"/>
        <v>-209.15800000000081</v>
      </c>
      <c r="S1034" s="5">
        <f t="shared" si="134"/>
        <v>-5.7512307685539416E-2</v>
      </c>
      <c r="T1034" s="3">
        <v>3630.95</v>
      </c>
      <c r="U1034" s="3">
        <f t="shared" si="135"/>
        <v>5.8019999999996799</v>
      </c>
      <c r="V1034" t="s">
        <v>41</v>
      </c>
      <c r="W1034" t="s">
        <v>80</v>
      </c>
    </row>
    <row r="1035" spans="1:23">
      <c r="A1035" t="s">
        <v>1094</v>
      </c>
      <c r="B1035" s="2">
        <v>46262</v>
      </c>
      <c r="C1035">
        <f t="shared" si="128"/>
        <v>2026</v>
      </c>
      <c r="D1035" t="str">
        <f t="shared" si="129"/>
        <v>Aug</v>
      </c>
      <c r="E1035" t="str">
        <f t="shared" si="130"/>
        <v>Q3</v>
      </c>
      <c r="F1035" t="s">
        <v>24</v>
      </c>
      <c r="G1035" t="s">
        <v>25</v>
      </c>
      <c r="H1035" t="s">
        <v>34</v>
      </c>
      <c r="I1035" t="s">
        <v>27</v>
      </c>
      <c r="J1035" t="s">
        <v>28</v>
      </c>
      <c r="K1035">
        <v>12</v>
      </c>
      <c r="L1035" s="3">
        <v>207.62</v>
      </c>
      <c r="M1035" s="4">
        <v>0.12</v>
      </c>
      <c r="N1035" s="3">
        <v>125.38</v>
      </c>
      <c r="O1035" s="3">
        <f t="shared" si="131"/>
        <v>2192.4672</v>
      </c>
      <c r="P1035" s="3">
        <f t="shared" si="132"/>
        <v>1504.56</v>
      </c>
      <c r="Q1035" s="3">
        <v>917.39</v>
      </c>
      <c r="R1035" s="3">
        <f t="shared" si="133"/>
        <v>-229.48279999999988</v>
      </c>
      <c r="S1035" s="5">
        <f t="shared" si="134"/>
        <v>-0.10466874943442706</v>
      </c>
      <c r="T1035" s="3">
        <v>2401.73</v>
      </c>
      <c r="U1035" s="3">
        <f t="shared" si="135"/>
        <v>-209.26279999999997</v>
      </c>
      <c r="V1035" t="s">
        <v>36</v>
      </c>
      <c r="W1035" t="s">
        <v>80</v>
      </c>
    </row>
    <row r="1036" spans="1:23">
      <c r="A1036" t="s">
        <v>1095</v>
      </c>
      <c r="B1036" s="2">
        <v>45400</v>
      </c>
      <c r="C1036">
        <f t="shared" si="128"/>
        <v>2024</v>
      </c>
      <c r="D1036" t="str">
        <f t="shared" si="129"/>
        <v>Apr</v>
      </c>
      <c r="E1036" t="str">
        <f t="shared" si="130"/>
        <v>Q2</v>
      </c>
      <c r="F1036" t="s">
        <v>51</v>
      </c>
      <c r="G1036" t="s">
        <v>72</v>
      </c>
      <c r="H1036" t="s">
        <v>34</v>
      </c>
      <c r="I1036" t="s">
        <v>63</v>
      </c>
      <c r="J1036" t="s">
        <v>73</v>
      </c>
      <c r="K1036">
        <v>3</v>
      </c>
      <c r="L1036" s="3">
        <v>116.73</v>
      </c>
      <c r="M1036" s="4">
        <v>0.05</v>
      </c>
      <c r="N1036" s="3">
        <v>30.75</v>
      </c>
      <c r="O1036" s="3">
        <f t="shared" si="131"/>
        <v>332.68049999999999</v>
      </c>
      <c r="P1036" s="3">
        <f t="shared" si="132"/>
        <v>92.25</v>
      </c>
      <c r="Q1036" s="3">
        <v>874.69</v>
      </c>
      <c r="R1036" s="3">
        <f t="shared" si="133"/>
        <v>-634.25950000000012</v>
      </c>
      <c r="S1036" s="5">
        <f t="shared" si="134"/>
        <v>-1.9065124045443005</v>
      </c>
      <c r="T1036" s="3">
        <v>324.8</v>
      </c>
      <c r="U1036" s="3">
        <f t="shared" si="135"/>
        <v>7.8804999999999836</v>
      </c>
      <c r="V1036" t="s">
        <v>61</v>
      </c>
      <c r="W1036" t="s">
        <v>77</v>
      </c>
    </row>
    <row r="1037" spans="1:23">
      <c r="A1037" t="s">
        <v>1096</v>
      </c>
      <c r="B1037" s="2">
        <v>46188</v>
      </c>
      <c r="C1037">
        <f t="shared" si="128"/>
        <v>2026</v>
      </c>
      <c r="D1037" t="str">
        <f t="shared" si="129"/>
        <v>Jun</v>
      </c>
      <c r="E1037" t="str">
        <f t="shared" si="130"/>
        <v>Q2</v>
      </c>
      <c r="F1037" t="s">
        <v>68</v>
      </c>
      <c r="G1037" t="s">
        <v>25</v>
      </c>
      <c r="H1037" t="s">
        <v>34</v>
      </c>
      <c r="I1037" t="s">
        <v>39</v>
      </c>
      <c r="J1037" t="s">
        <v>57</v>
      </c>
      <c r="K1037">
        <v>7</v>
      </c>
      <c r="L1037" s="3">
        <v>412.07</v>
      </c>
      <c r="M1037" s="4">
        <v>0.08</v>
      </c>
      <c r="N1037" s="3">
        <v>220.06</v>
      </c>
      <c r="O1037" s="3">
        <f t="shared" si="131"/>
        <v>2653.7307999999998</v>
      </c>
      <c r="P1037" s="3">
        <f t="shared" si="132"/>
        <v>1540.42</v>
      </c>
      <c r="Q1037" s="3">
        <v>1331.08</v>
      </c>
      <c r="R1037" s="3">
        <f t="shared" si="133"/>
        <v>-217.76920000000018</v>
      </c>
      <c r="S1037" s="5">
        <f t="shared" si="134"/>
        <v>-8.2061526361302428E-2</v>
      </c>
      <c r="T1037" s="3">
        <v>2502.79</v>
      </c>
      <c r="U1037" s="3">
        <f t="shared" si="135"/>
        <v>150.94079999999985</v>
      </c>
      <c r="V1037" t="s">
        <v>29</v>
      </c>
      <c r="W1037" t="s">
        <v>77</v>
      </c>
    </row>
    <row r="1038" spans="1:23">
      <c r="A1038" t="s">
        <v>1097</v>
      </c>
      <c r="B1038" s="2">
        <v>45964</v>
      </c>
      <c r="C1038">
        <f t="shared" si="128"/>
        <v>2025</v>
      </c>
      <c r="D1038" t="str">
        <f t="shared" si="129"/>
        <v>Nov</v>
      </c>
      <c r="E1038" t="str">
        <f t="shared" si="130"/>
        <v>Q4</v>
      </c>
      <c r="F1038" t="s">
        <v>68</v>
      </c>
      <c r="G1038" t="s">
        <v>66</v>
      </c>
      <c r="H1038" t="s">
        <v>34</v>
      </c>
      <c r="I1038" t="s">
        <v>39</v>
      </c>
      <c r="J1038" t="s">
        <v>45</v>
      </c>
      <c r="K1038">
        <v>10</v>
      </c>
      <c r="L1038" s="3">
        <v>941.71</v>
      </c>
      <c r="M1038" s="4">
        <v>0.03</v>
      </c>
      <c r="N1038" s="3">
        <v>454.75</v>
      </c>
      <c r="O1038" s="3">
        <f t="shared" si="131"/>
        <v>9134.5869999999995</v>
      </c>
      <c r="P1038" s="3">
        <f t="shared" si="132"/>
        <v>4547.5</v>
      </c>
      <c r="Q1038" s="3">
        <v>891.1</v>
      </c>
      <c r="R1038" s="3">
        <f t="shared" si="133"/>
        <v>3695.9869999999996</v>
      </c>
      <c r="S1038" s="5">
        <f t="shared" si="134"/>
        <v>0.40461457097075104</v>
      </c>
      <c r="T1038" s="3">
        <v>8169.96</v>
      </c>
      <c r="U1038" s="3">
        <f t="shared" si="135"/>
        <v>964.6269999999995</v>
      </c>
      <c r="V1038" t="s">
        <v>29</v>
      </c>
      <c r="W1038" t="s">
        <v>30</v>
      </c>
    </row>
    <row r="1039" spans="1:23">
      <c r="A1039" t="s">
        <v>1098</v>
      </c>
      <c r="B1039" s="2">
        <v>45973</v>
      </c>
      <c r="C1039">
        <f t="shared" si="128"/>
        <v>2025</v>
      </c>
      <c r="D1039" t="str">
        <f t="shared" si="129"/>
        <v>Nov</v>
      </c>
      <c r="E1039" t="str">
        <f t="shared" si="130"/>
        <v>Q4</v>
      </c>
      <c r="F1039" t="s">
        <v>38</v>
      </c>
      <c r="G1039" t="s">
        <v>25</v>
      </c>
      <c r="H1039" t="s">
        <v>34</v>
      </c>
      <c r="I1039" t="s">
        <v>27</v>
      </c>
      <c r="J1039" t="s">
        <v>35</v>
      </c>
      <c r="K1039">
        <v>16</v>
      </c>
      <c r="L1039" s="3">
        <v>1048.48</v>
      </c>
      <c r="M1039" s="4">
        <v>0.12</v>
      </c>
      <c r="N1039" s="3">
        <v>703.49</v>
      </c>
      <c r="O1039" s="3">
        <f t="shared" si="131"/>
        <v>14762.598400000001</v>
      </c>
      <c r="P1039" s="3">
        <f t="shared" si="132"/>
        <v>11255.84</v>
      </c>
      <c r="Q1039" s="3">
        <v>767.56</v>
      </c>
      <c r="R1039" s="3">
        <f t="shared" si="133"/>
        <v>2739.1984000000007</v>
      </c>
      <c r="S1039" s="5">
        <f t="shared" si="134"/>
        <v>0.18554988260061323</v>
      </c>
      <c r="T1039" s="3">
        <v>14687.25</v>
      </c>
      <c r="U1039" s="3">
        <f t="shared" si="135"/>
        <v>75.348400000000765</v>
      </c>
      <c r="V1039" t="s">
        <v>29</v>
      </c>
      <c r="W1039" t="s">
        <v>30</v>
      </c>
    </row>
    <row r="1040" spans="1:23">
      <c r="A1040" t="s">
        <v>1099</v>
      </c>
      <c r="B1040" s="2">
        <v>45858</v>
      </c>
      <c r="C1040">
        <f t="shared" si="128"/>
        <v>2025</v>
      </c>
      <c r="D1040" t="str">
        <f t="shared" si="129"/>
        <v>Jul</v>
      </c>
      <c r="E1040" t="str">
        <f t="shared" si="130"/>
        <v>Q3</v>
      </c>
      <c r="F1040" t="s">
        <v>32</v>
      </c>
      <c r="G1040" t="s">
        <v>49</v>
      </c>
      <c r="H1040" t="s">
        <v>34</v>
      </c>
      <c r="I1040" t="s">
        <v>27</v>
      </c>
      <c r="J1040" t="s">
        <v>28</v>
      </c>
      <c r="K1040">
        <v>3</v>
      </c>
      <c r="L1040" s="3">
        <v>292.24</v>
      </c>
      <c r="M1040" s="4">
        <v>0.08</v>
      </c>
      <c r="N1040" s="3">
        <v>183.95</v>
      </c>
      <c r="O1040" s="3">
        <f t="shared" si="131"/>
        <v>806.58240000000001</v>
      </c>
      <c r="P1040" s="3">
        <f t="shared" si="132"/>
        <v>551.84999999999991</v>
      </c>
      <c r="Q1040" s="3">
        <v>509.67</v>
      </c>
      <c r="R1040" s="3">
        <f t="shared" si="133"/>
        <v>-254.93759999999992</v>
      </c>
      <c r="S1040" s="5">
        <f t="shared" si="134"/>
        <v>-0.31607136481034043</v>
      </c>
      <c r="T1040" s="3">
        <v>741.68</v>
      </c>
      <c r="U1040" s="3">
        <f t="shared" si="135"/>
        <v>64.902400000000057</v>
      </c>
      <c r="V1040" t="s">
        <v>41</v>
      </c>
      <c r="W1040" t="s">
        <v>80</v>
      </c>
    </row>
    <row r="1041" spans="1:23">
      <c r="A1041" t="s">
        <v>1100</v>
      </c>
      <c r="B1041" s="2">
        <v>45662</v>
      </c>
      <c r="C1041">
        <f t="shared" si="128"/>
        <v>2025</v>
      </c>
      <c r="D1041" t="str">
        <f t="shared" si="129"/>
        <v>Jan</v>
      </c>
      <c r="E1041" t="str">
        <f t="shared" si="130"/>
        <v>Q1</v>
      </c>
      <c r="F1041" t="s">
        <v>68</v>
      </c>
      <c r="G1041" t="s">
        <v>66</v>
      </c>
      <c r="H1041" t="s">
        <v>44</v>
      </c>
      <c r="I1041" t="s">
        <v>63</v>
      </c>
      <c r="J1041" t="s">
        <v>64</v>
      </c>
      <c r="K1041">
        <v>27</v>
      </c>
      <c r="L1041" s="3">
        <v>641.79999999999995</v>
      </c>
      <c r="M1041" s="4">
        <v>0.08</v>
      </c>
      <c r="N1041" s="3">
        <v>177.4</v>
      </c>
      <c r="O1041" s="3">
        <f t="shared" si="131"/>
        <v>15942.312</v>
      </c>
      <c r="P1041" s="3">
        <f t="shared" si="132"/>
        <v>4789.8</v>
      </c>
      <c r="Q1041" s="3">
        <v>1486.38</v>
      </c>
      <c r="R1041" s="3">
        <f t="shared" si="133"/>
        <v>9666.1319999999978</v>
      </c>
      <c r="S1041" s="5">
        <f t="shared" si="134"/>
        <v>0.60631933436003493</v>
      </c>
      <c r="T1041" s="3">
        <v>15459</v>
      </c>
      <c r="U1041" s="3">
        <f t="shared" si="135"/>
        <v>483.3119999999999</v>
      </c>
      <c r="V1041" t="s">
        <v>41</v>
      </c>
      <c r="W1041" t="s">
        <v>46</v>
      </c>
    </row>
    <row r="1042" spans="1:23">
      <c r="A1042" t="s">
        <v>1101</v>
      </c>
      <c r="B1042" s="2">
        <v>46179</v>
      </c>
      <c r="C1042">
        <f t="shared" si="128"/>
        <v>2026</v>
      </c>
      <c r="D1042" t="str">
        <f t="shared" si="129"/>
        <v>Jun</v>
      </c>
      <c r="E1042" t="str">
        <f t="shared" si="130"/>
        <v>Q2</v>
      </c>
      <c r="F1042" t="s">
        <v>68</v>
      </c>
      <c r="G1042" t="s">
        <v>25</v>
      </c>
      <c r="H1042" t="s">
        <v>44</v>
      </c>
      <c r="I1042" t="s">
        <v>63</v>
      </c>
      <c r="J1042" t="s">
        <v>64</v>
      </c>
      <c r="K1042">
        <v>19</v>
      </c>
      <c r="L1042" s="3">
        <v>358.6</v>
      </c>
      <c r="M1042" s="4">
        <v>0.05</v>
      </c>
      <c r="N1042" s="3">
        <v>108.88</v>
      </c>
      <c r="O1042" s="3">
        <f t="shared" si="131"/>
        <v>6472.7300000000005</v>
      </c>
      <c r="P1042" s="3">
        <f t="shared" si="132"/>
        <v>2068.7199999999998</v>
      </c>
      <c r="Q1042" s="3">
        <v>1184.99</v>
      </c>
      <c r="R1042" s="3">
        <f t="shared" si="133"/>
        <v>3219.0200000000004</v>
      </c>
      <c r="S1042" s="5">
        <f t="shared" si="134"/>
        <v>0.49732029607290901</v>
      </c>
      <c r="T1042" s="3">
        <v>5744.03</v>
      </c>
      <c r="U1042" s="3">
        <f t="shared" si="135"/>
        <v>728.70000000000073</v>
      </c>
      <c r="V1042" t="s">
        <v>29</v>
      </c>
      <c r="W1042" t="s">
        <v>46</v>
      </c>
    </row>
    <row r="1043" spans="1:23">
      <c r="A1043" t="s">
        <v>1102</v>
      </c>
      <c r="B1043" s="2">
        <v>46013</v>
      </c>
      <c r="C1043">
        <f t="shared" si="128"/>
        <v>2025</v>
      </c>
      <c r="D1043" t="str">
        <f t="shared" si="129"/>
        <v>Dec</v>
      </c>
      <c r="E1043" t="str">
        <f t="shared" si="130"/>
        <v>Q4</v>
      </c>
      <c r="F1043" t="s">
        <v>68</v>
      </c>
      <c r="G1043" t="s">
        <v>25</v>
      </c>
      <c r="H1043" t="s">
        <v>34</v>
      </c>
      <c r="I1043" t="s">
        <v>63</v>
      </c>
      <c r="J1043" t="s">
        <v>73</v>
      </c>
      <c r="K1043">
        <v>11</v>
      </c>
      <c r="L1043" s="3">
        <v>216.13</v>
      </c>
      <c r="M1043" s="4">
        <v>0.05</v>
      </c>
      <c r="N1043" s="3">
        <v>55.62</v>
      </c>
      <c r="O1043" s="3">
        <f t="shared" si="131"/>
        <v>2258.5584999999996</v>
      </c>
      <c r="P1043" s="3">
        <f t="shared" si="132"/>
        <v>611.81999999999994</v>
      </c>
      <c r="Q1043" s="3">
        <v>849.94</v>
      </c>
      <c r="R1043" s="3">
        <f t="shared" si="133"/>
        <v>796.79849999999965</v>
      </c>
      <c r="S1043" s="5">
        <f t="shared" si="134"/>
        <v>0.35279072913099208</v>
      </c>
      <c r="T1043" s="3">
        <v>2154.56</v>
      </c>
      <c r="U1043" s="3">
        <f t="shared" si="135"/>
        <v>103.99849999999969</v>
      </c>
      <c r="V1043" t="s">
        <v>41</v>
      </c>
      <c r="W1043" t="s">
        <v>46</v>
      </c>
    </row>
    <row r="1044" spans="1:23">
      <c r="A1044" t="s">
        <v>1103</v>
      </c>
      <c r="B1044" s="2">
        <v>45687</v>
      </c>
      <c r="C1044">
        <f t="shared" si="128"/>
        <v>2025</v>
      </c>
      <c r="D1044" t="str">
        <f t="shared" si="129"/>
        <v>Jan</v>
      </c>
      <c r="E1044" t="str">
        <f t="shared" si="130"/>
        <v>Q1</v>
      </c>
      <c r="F1044" t="s">
        <v>32</v>
      </c>
      <c r="G1044" t="s">
        <v>33</v>
      </c>
      <c r="H1044" t="s">
        <v>44</v>
      </c>
      <c r="I1044" t="s">
        <v>27</v>
      </c>
      <c r="J1044" t="s">
        <v>35</v>
      </c>
      <c r="K1044">
        <v>25</v>
      </c>
      <c r="L1044" s="3">
        <v>669.1</v>
      </c>
      <c r="M1044" s="4">
        <v>0.08</v>
      </c>
      <c r="N1044" s="3">
        <v>457.54</v>
      </c>
      <c r="O1044" s="3">
        <f t="shared" si="131"/>
        <v>15389.300000000001</v>
      </c>
      <c r="P1044" s="3">
        <f t="shared" si="132"/>
        <v>11438.5</v>
      </c>
      <c r="Q1044" s="3">
        <v>1006.56</v>
      </c>
      <c r="R1044" s="3">
        <f t="shared" si="133"/>
        <v>2944.2400000000011</v>
      </c>
      <c r="S1044" s="5">
        <f t="shared" si="134"/>
        <v>0.19131734386879201</v>
      </c>
      <c r="T1044" s="3">
        <v>15874.49</v>
      </c>
      <c r="U1044" s="3">
        <f t="shared" si="135"/>
        <v>-485.18999999999869</v>
      </c>
      <c r="V1044" t="s">
        <v>36</v>
      </c>
      <c r="W1044" t="s">
        <v>80</v>
      </c>
    </row>
    <row r="1045" spans="1:23">
      <c r="A1045" t="s">
        <v>1104</v>
      </c>
      <c r="B1045" s="2">
        <v>46248</v>
      </c>
      <c r="C1045">
        <f t="shared" si="128"/>
        <v>2026</v>
      </c>
      <c r="D1045" t="str">
        <f t="shared" si="129"/>
        <v>Aug</v>
      </c>
      <c r="E1045" t="str">
        <f t="shared" si="130"/>
        <v>Q3</v>
      </c>
      <c r="F1045" t="s">
        <v>38</v>
      </c>
      <c r="G1045" t="s">
        <v>66</v>
      </c>
      <c r="H1045" t="s">
        <v>44</v>
      </c>
      <c r="I1045" t="s">
        <v>27</v>
      </c>
      <c r="J1045" t="s">
        <v>35</v>
      </c>
      <c r="K1045">
        <v>13</v>
      </c>
      <c r="L1045" s="3">
        <v>1052.43</v>
      </c>
      <c r="M1045" s="4">
        <v>0.15</v>
      </c>
      <c r="N1045" s="3">
        <v>757.39</v>
      </c>
      <c r="O1045" s="3">
        <f t="shared" si="131"/>
        <v>11629.351500000001</v>
      </c>
      <c r="P1045" s="3">
        <f t="shared" si="132"/>
        <v>9846.07</v>
      </c>
      <c r="Q1045" s="3">
        <v>869.7</v>
      </c>
      <c r="R1045" s="3">
        <f t="shared" si="133"/>
        <v>913.58150000000091</v>
      </c>
      <c r="S1045" s="5">
        <f t="shared" si="134"/>
        <v>7.8558249787187256E-2</v>
      </c>
      <c r="T1045" s="3">
        <v>11088.86</v>
      </c>
      <c r="U1045" s="3">
        <f t="shared" si="135"/>
        <v>540.49150000000009</v>
      </c>
      <c r="V1045" t="s">
        <v>36</v>
      </c>
      <c r="W1045" t="s">
        <v>46</v>
      </c>
    </row>
    <row r="1046" spans="1:23">
      <c r="A1046" t="s">
        <v>1105</v>
      </c>
      <c r="B1046" s="2">
        <v>45713</v>
      </c>
      <c r="C1046">
        <f t="shared" si="128"/>
        <v>2025</v>
      </c>
      <c r="D1046" t="str">
        <f t="shared" si="129"/>
        <v>Feb</v>
      </c>
      <c r="E1046" t="str">
        <f t="shared" si="130"/>
        <v>Q1</v>
      </c>
      <c r="F1046" t="s">
        <v>38</v>
      </c>
      <c r="G1046" t="s">
        <v>66</v>
      </c>
      <c r="H1046" t="s">
        <v>44</v>
      </c>
      <c r="I1046" t="s">
        <v>27</v>
      </c>
      <c r="J1046" t="s">
        <v>28</v>
      </c>
      <c r="K1046">
        <v>25</v>
      </c>
      <c r="L1046" s="3">
        <v>280.45</v>
      </c>
      <c r="M1046" s="4">
        <v>0.05</v>
      </c>
      <c r="N1046" s="3">
        <v>170.47</v>
      </c>
      <c r="O1046" s="3">
        <f t="shared" si="131"/>
        <v>6660.6875</v>
      </c>
      <c r="P1046" s="3">
        <f t="shared" si="132"/>
        <v>4261.75</v>
      </c>
      <c r="Q1046" s="3">
        <v>880.24</v>
      </c>
      <c r="R1046" s="3">
        <f t="shared" si="133"/>
        <v>1518.6975</v>
      </c>
      <c r="S1046" s="5">
        <f t="shared" si="134"/>
        <v>0.22800912068010998</v>
      </c>
      <c r="T1046" s="3">
        <v>6729.07</v>
      </c>
      <c r="U1046" s="3">
        <f t="shared" si="135"/>
        <v>-68.382499999999709</v>
      </c>
      <c r="V1046" t="s">
        <v>36</v>
      </c>
      <c r="W1046" t="s">
        <v>30</v>
      </c>
    </row>
    <row r="1047" spans="1:23">
      <c r="A1047" t="s">
        <v>1106</v>
      </c>
      <c r="B1047" s="2">
        <v>45765</v>
      </c>
      <c r="C1047">
        <f t="shared" si="128"/>
        <v>2025</v>
      </c>
      <c r="D1047" t="str">
        <f t="shared" si="129"/>
        <v>Apr</v>
      </c>
      <c r="E1047" t="str">
        <f t="shared" si="130"/>
        <v>Q2</v>
      </c>
      <c r="F1047" t="s">
        <v>32</v>
      </c>
      <c r="G1047" t="s">
        <v>33</v>
      </c>
      <c r="H1047" t="s">
        <v>34</v>
      </c>
      <c r="I1047" t="s">
        <v>53</v>
      </c>
      <c r="J1047" t="s">
        <v>54</v>
      </c>
      <c r="K1047">
        <v>11</v>
      </c>
      <c r="L1047" s="3">
        <v>1673.19</v>
      </c>
      <c r="M1047" s="4">
        <v>0.03</v>
      </c>
      <c r="N1047" s="3">
        <v>558.52</v>
      </c>
      <c r="O1047" s="3">
        <f t="shared" si="131"/>
        <v>17852.937300000001</v>
      </c>
      <c r="P1047" s="3">
        <f t="shared" si="132"/>
        <v>6143.7199999999993</v>
      </c>
      <c r="Q1047" s="3">
        <v>1975.07</v>
      </c>
      <c r="R1047" s="3">
        <f t="shared" si="133"/>
        <v>9734.1473000000024</v>
      </c>
      <c r="S1047" s="5">
        <f t="shared" si="134"/>
        <v>0.54524065908190922</v>
      </c>
      <c r="T1047" s="3">
        <v>16763.05</v>
      </c>
      <c r="U1047" s="3">
        <f t="shared" si="135"/>
        <v>1089.8873000000021</v>
      </c>
      <c r="V1047" t="s">
        <v>41</v>
      </c>
      <c r="W1047" t="s">
        <v>80</v>
      </c>
    </row>
    <row r="1048" spans="1:23">
      <c r="A1048" t="s">
        <v>1107</v>
      </c>
      <c r="B1048" s="2">
        <v>46246</v>
      </c>
      <c r="C1048">
        <f t="shared" si="128"/>
        <v>2026</v>
      </c>
      <c r="D1048" t="str">
        <f t="shared" si="129"/>
        <v>Aug</v>
      </c>
      <c r="E1048" t="str">
        <f t="shared" si="130"/>
        <v>Q3</v>
      </c>
      <c r="F1048" t="s">
        <v>32</v>
      </c>
      <c r="G1048" t="s">
        <v>43</v>
      </c>
      <c r="H1048" t="s">
        <v>44</v>
      </c>
      <c r="I1048" t="s">
        <v>27</v>
      </c>
      <c r="J1048" t="s">
        <v>35</v>
      </c>
      <c r="K1048">
        <v>11</v>
      </c>
      <c r="L1048" s="3">
        <v>843.89</v>
      </c>
      <c r="M1048" s="4">
        <v>0.03</v>
      </c>
      <c r="N1048" s="3">
        <v>593.61</v>
      </c>
      <c r="O1048" s="3">
        <f t="shared" si="131"/>
        <v>9004.3062999999984</v>
      </c>
      <c r="P1048" s="3">
        <f t="shared" si="132"/>
        <v>6529.71</v>
      </c>
      <c r="Q1048" s="3">
        <v>1033.92</v>
      </c>
      <c r="R1048" s="3">
        <f t="shared" si="133"/>
        <v>1440.6762999999983</v>
      </c>
      <c r="S1048" s="5">
        <f t="shared" si="134"/>
        <v>0.15999858867528735</v>
      </c>
      <c r="T1048" s="3">
        <v>8773.25</v>
      </c>
      <c r="U1048" s="3">
        <f t="shared" si="135"/>
        <v>231.05629999999837</v>
      </c>
      <c r="V1048" t="s">
        <v>29</v>
      </c>
      <c r="W1048" t="s">
        <v>30</v>
      </c>
    </row>
    <row r="1049" spans="1:23">
      <c r="A1049" t="s">
        <v>1108</v>
      </c>
      <c r="B1049" s="2">
        <v>46248</v>
      </c>
      <c r="C1049">
        <f t="shared" si="128"/>
        <v>2026</v>
      </c>
      <c r="D1049" t="str">
        <f t="shared" si="129"/>
        <v>Aug</v>
      </c>
      <c r="E1049" t="str">
        <f t="shared" si="130"/>
        <v>Q3</v>
      </c>
      <c r="F1049" t="s">
        <v>38</v>
      </c>
      <c r="G1049" t="s">
        <v>66</v>
      </c>
      <c r="H1049" t="s">
        <v>44</v>
      </c>
      <c r="I1049" t="s">
        <v>53</v>
      </c>
      <c r="J1049" t="s">
        <v>130</v>
      </c>
      <c r="K1049">
        <v>4</v>
      </c>
      <c r="L1049" s="3">
        <v>1278.46</v>
      </c>
      <c r="M1049" s="4">
        <v>0.2</v>
      </c>
      <c r="N1049" s="3">
        <v>490.69</v>
      </c>
      <c r="O1049" s="3">
        <f t="shared" si="131"/>
        <v>4091.0720000000001</v>
      </c>
      <c r="P1049" s="3">
        <f t="shared" si="132"/>
        <v>1962.76</v>
      </c>
      <c r="Q1049" s="3">
        <v>2486.58</v>
      </c>
      <c r="R1049" s="3">
        <f t="shared" si="133"/>
        <v>-358.26800000000003</v>
      </c>
      <c r="S1049" s="5">
        <f t="shared" si="134"/>
        <v>-8.7573134865384927E-2</v>
      </c>
      <c r="T1049" s="3">
        <v>3706.26</v>
      </c>
      <c r="U1049" s="3">
        <f t="shared" si="135"/>
        <v>384.8119999999999</v>
      </c>
      <c r="V1049" t="s">
        <v>41</v>
      </c>
      <c r="W1049" t="s">
        <v>46</v>
      </c>
    </row>
    <row r="1050" spans="1:23">
      <c r="A1050" t="s">
        <v>1109</v>
      </c>
      <c r="B1050" s="2">
        <v>45414</v>
      </c>
      <c r="C1050">
        <f t="shared" si="128"/>
        <v>2024</v>
      </c>
      <c r="D1050" t="str">
        <f t="shared" si="129"/>
        <v>May</v>
      </c>
      <c r="E1050" t="str">
        <f t="shared" si="130"/>
        <v>Q2</v>
      </c>
      <c r="F1050" t="s">
        <v>68</v>
      </c>
      <c r="G1050" t="s">
        <v>25</v>
      </c>
      <c r="H1050" t="s">
        <v>34</v>
      </c>
      <c r="I1050" t="s">
        <v>39</v>
      </c>
      <c r="J1050" t="s">
        <v>45</v>
      </c>
      <c r="K1050">
        <v>9</v>
      </c>
      <c r="L1050" s="3">
        <v>1393.02</v>
      </c>
      <c r="M1050" s="4">
        <v>0</v>
      </c>
      <c r="N1050" s="3">
        <v>643.5</v>
      </c>
      <c r="O1050" s="3">
        <f t="shared" si="131"/>
        <v>12537.18</v>
      </c>
      <c r="P1050" s="3">
        <f t="shared" si="132"/>
        <v>5791.5</v>
      </c>
      <c r="Q1050" s="3">
        <v>1032.32</v>
      </c>
      <c r="R1050" s="3">
        <f t="shared" si="133"/>
        <v>5713.3600000000006</v>
      </c>
      <c r="S1050" s="5">
        <f t="shared" si="134"/>
        <v>0.45571332628230593</v>
      </c>
      <c r="T1050" s="3">
        <v>11321.25</v>
      </c>
      <c r="U1050" s="3">
        <f t="shared" si="135"/>
        <v>1215.9300000000003</v>
      </c>
      <c r="V1050" t="s">
        <v>41</v>
      </c>
      <c r="W1050" t="s">
        <v>30</v>
      </c>
    </row>
    <row r="1051" spans="1:23">
      <c r="A1051" t="s">
        <v>1110</v>
      </c>
      <c r="B1051" s="2">
        <v>46204</v>
      </c>
      <c r="C1051">
        <f t="shared" si="128"/>
        <v>2026</v>
      </c>
      <c r="D1051" t="str">
        <f t="shared" si="129"/>
        <v>Jul</v>
      </c>
      <c r="E1051" t="str">
        <f t="shared" si="130"/>
        <v>Q3</v>
      </c>
      <c r="F1051" t="s">
        <v>32</v>
      </c>
      <c r="G1051" t="s">
        <v>49</v>
      </c>
      <c r="H1051" t="s">
        <v>34</v>
      </c>
      <c r="I1051" t="s">
        <v>53</v>
      </c>
      <c r="J1051" t="s">
        <v>130</v>
      </c>
      <c r="K1051">
        <v>8</v>
      </c>
      <c r="L1051" s="3">
        <v>1439.96</v>
      </c>
      <c r="M1051" s="4">
        <v>0.05</v>
      </c>
      <c r="N1051" s="3">
        <v>552.03</v>
      </c>
      <c r="O1051" s="3">
        <f t="shared" si="131"/>
        <v>10943.696</v>
      </c>
      <c r="P1051" s="3">
        <f t="shared" si="132"/>
        <v>4416.24</v>
      </c>
      <c r="Q1051" s="3">
        <v>2094.4</v>
      </c>
      <c r="R1051" s="3">
        <f t="shared" si="133"/>
        <v>4433.0560000000005</v>
      </c>
      <c r="S1051" s="5">
        <f t="shared" si="134"/>
        <v>0.40507850364264508</v>
      </c>
      <c r="T1051" s="3">
        <v>10331.030000000001</v>
      </c>
      <c r="U1051" s="3">
        <f t="shared" si="135"/>
        <v>612.66599999999926</v>
      </c>
      <c r="V1051" t="s">
        <v>36</v>
      </c>
      <c r="W1051" t="s">
        <v>77</v>
      </c>
    </row>
    <row r="1052" spans="1:23">
      <c r="A1052" t="s">
        <v>1111</v>
      </c>
      <c r="B1052" s="2">
        <v>45447</v>
      </c>
      <c r="C1052">
        <f t="shared" si="128"/>
        <v>2024</v>
      </c>
      <c r="D1052" t="str">
        <f t="shared" si="129"/>
        <v>Jun</v>
      </c>
      <c r="E1052" t="str">
        <f t="shared" si="130"/>
        <v>Q2</v>
      </c>
      <c r="F1052" t="s">
        <v>24</v>
      </c>
      <c r="G1052" t="s">
        <v>66</v>
      </c>
      <c r="H1052" t="s">
        <v>26</v>
      </c>
      <c r="I1052" t="s">
        <v>27</v>
      </c>
      <c r="J1052" t="s">
        <v>35</v>
      </c>
      <c r="K1052">
        <v>47</v>
      </c>
      <c r="L1052" s="3">
        <v>582.04</v>
      </c>
      <c r="M1052" s="4">
        <v>0</v>
      </c>
      <c r="N1052" s="3">
        <v>379.66</v>
      </c>
      <c r="O1052" s="3">
        <f t="shared" si="131"/>
        <v>27355.879999999997</v>
      </c>
      <c r="P1052" s="3">
        <f t="shared" si="132"/>
        <v>17844.02</v>
      </c>
      <c r="Q1052" s="3">
        <v>1492.98</v>
      </c>
      <c r="R1052" s="3">
        <f t="shared" si="133"/>
        <v>8018.8799999999974</v>
      </c>
      <c r="S1052" s="5">
        <f t="shared" si="134"/>
        <v>0.29313186049946111</v>
      </c>
      <c r="T1052" s="3">
        <v>28105.21</v>
      </c>
      <c r="U1052" s="3">
        <f t="shared" si="135"/>
        <v>-749.33000000000175</v>
      </c>
      <c r="V1052" t="s">
        <v>36</v>
      </c>
      <c r="W1052" t="s">
        <v>80</v>
      </c>
    </row>
    <row r="1053" spans="1:23">
      <c r="A1053" t="s">
        <v>1112</v>
      </c>
      <c r="B1053" s="2">
        <v>45419</v>
      </c>
      <c r="C1053">
        <f t="shared" si="128"/>
        <v>2024</v>
      </c>
      <c r="D1053" t="str">
        <f t="shared" si="129"/>
        <v>May</v>
      </c>
      <c r="E1053" t="str">
        <f t="shared" si="130"/>
        <v>Q2</v>
      </c>
      <c r="F1053" t="s">
        <v>24</v>
      </c>
      <c r="G1053" t="s">
        <v>25</v>
      </c>
      <c r="H1053" t="s">
        <v>26</v>
      </c>
      <c r="I1053" t="s">
        <v>27</v>
      </c>
      <c r="J1053" t="s">
        <v>28</v>
      </c>
      <c r="K1053">
        <v>18</v>
      </c>
      <c r="L1053" s="3">
        <v>211.9</v>
      </c>
      <c r="M1053" s="4">
        <v>0.15</v>
      </c>
      <c r="N1053" s="3">
        <v>129.06</v>
      </c>
      <c r="O1053" s="3">
        <f t="shared" si="131"/>
        <v>3242.07</v>
      </c>
      <c r="P1053" s="3">
        <f t="shared" si="132"/>
        <v>2323.08</v>
      </c>
      <c r="Q1053" s="3">
        <v>1156.2</v>
      </c>
      <c r="R1053" s="3">
        <f t="shared" si="133"/>
        <v>-237.20999999999981</v>
      </c>
      <c r="S1053" s="5">
        <f t="shared" si="134"/>
        <v>-7.3166217879317777E-2</v>
      </c>
      <c r="T1053" s="3">
        <v>2855.49</v>
      </c>
      <c r="U1053" s="3">
        <f t="shared" si="135"/>
        <v>386.58000000000038</v>
      </c>
      <c r="V1053" t="s">
        <v>36</v>
      </c>
      <c r="W1053" t="s">
        <v>46</v>
      </c>
    </row>
    <row r="1054" spans="1:23">
      <c r="A1054" t="s">
        <v>1113</v>
      </c>
      <c r="B1054" s="2">
        <v>46173</v>
      </c>
      <c r="C1054">
        <f t="shared" si="128"/>
        <v>2026</v>
      </c>
      <c r="D1054" t="str">
        <f t="shared" si="129"/>
        <v>May</v>
      </c>
      <c r="E1054" t="str">
        <f t="shared" si="130"/>
        <v>Q2</v>
      </c>
      <c r="F1054" t="s">
        <v>32</v>
      </c>
      <c r="G1054" t="s">
        <v>43</v>
      </c>
      <c r="H1054" t="s">
        <v>44</v>
      </c>
      <c r="I1054" t="s">
        <v>27</v>
      </c>
      <c r="J1054" t="s">
        <v>28</v>
      </c>
      <c r="K1054">
        <v>16</v>
      </c>
      <c r="L1054" s="3">
        <v>289.45999999999998</v>
      </c>
      <c r="M1054" s="4">
        <v>0.1</v>
      </c>
      <c r="N1054" s="3">
        <v>175.07</v>
      </c>
      <c r="O1054" s="3">
        <f t="shared" si="131"/>
        <v>4168.2240000000002</v>
      </c>
      <c r="P1054" s="3">
        <f t="shared" si="132"/>
        <v>2801.12</v>
      </c>
      <c r="Q1054" s="3">
        <v>1187.01</v>
      </c>
      <c r="R1054" s="3">
        <f t="shared" si="133"/>
        <v>180.09400000000028</v>
      </c>
      <c r="S1054" s="5">
        <f t="shared" si="134"/>
        <v>4.3206411171760509E-2</v>
      </c>
      <c r="T1054" s="3">
        <v>4052.66</v>
      </c>
      <c r="U1054" s="3">
        <f t="shared" si="135"/>
        <v>115.56400000000031</v>
      </c>
      <c r="V1054" t="s">
        <v>41</v>
      </c>
      <c r="W1054" t="s">
        <v>30</v>
      </c>
    </row>
    <row r="1055" spans="1:23">
      <c r="A1055" t="s">
        <v>1114</v>
      </c>
      <c r="B1055" s="2">
        <v>46075</v>
      </c>
      <c r="C1055">
        <f t="shared" si="128"/>
        <v>2026</v>
      </c>
      <c r="D1055" t="str">
        <f t="shared" si="129"/>
        <v>Feb</v>
      </c>
      <c r="E1055" t="str">
        <f t="shared" si="130"/>
        <v>Q1</v>
      </c>
      <c r="F1055" t="s">
        <v>38</v>
      </c>
      <c r="G1055" t="s">
        <v>25</v>
      </c>
      <c r="H1055" t="s">
        <v>60</v>
      </c>
      <c r="I1055" t="s">
        <v>63</v>
      </c>
      <c r="J1055" t="s">
        <v>73</v>
      </c>
      <c r="K1055">
        <v>79</v>
      </c>
      <c r="L1055" s="3">
        <v>297.39999999999998</v>
      </c>
      <c r="M1055" s="4">
        <v>0.05</v>
      </c>
      <c r="N1055" s="3">
        <v>73.58</v>
      </c>
      <c r="O1055" s="3">
        <f t="shared" si="131"/>
        <v>22319.87</v>
      </c>
      <c r="P1055" s="3">
        <f t="shared" si="132"/>
        <v>5812.82</v>
      </c>
      <c r="Q1055" s="3">
        <v>1925.84</v>
      </c>
      <c r="R1055" s="3">
        <f t="shared" si="133"/>
        <v>14581.21</v>
      </c>
      <c r="S1055" s="5">
        <f t="shared" si="134"/>
        <v>0.65328382288964948</v>
      </c>
      <c r="T1055" s="3">
        <v>21719.38</v>
      </c>
      <c r="U1055" s="3">
        <f t="shared" si="135"/>
        <v>600.48999999999796</v>
      </c>
      <c r="V1055" t="s">
        <v>41</v>
      </c>
      <c r="W1055" t="s">
        <v>46</v>
      </c>
    </row>
    <row r="1056" spans="1:23">
      <c r="A1056" t="s">
        <v>1115</v>
      </c>
      <c r="B1056" s="2">
        <v>45673</v>
      </c>
      <c r="C1056">
        <f t="shared" si="128"/>
        <v>2025</v>
      </c>
      <c r="D1056" t="str">
        <f t="shared" si="129"/>
        <v>Jan</v>
      </c>
      <c r="E1056" t="str">
        <f t="shared" si="130"/>
        <v>Q1</v>
      </c>
      <c r="F1056" t="s">
        <v>68</v>
      </c>
      <c r="G1056" t="s">
        <v>25</v>
      </c>
      <c r="H1056" t="s">
        <v>44</v>
      </c>
      <c r="I1056" t="s">
        <v>63</v>
      </c>
      <c r="J1056" t="s">
        <v>64</v>
      </c>
      <c r="K1056">
        <v>9</v>
      </c>
      <c r="L1056" s="3">
        <v>604.63</v>
      </c>
      <c r="M1056" s="4">
        <v>0.03</v>
      </c>
      <c r="N1056" s="3">
        <v>170.47</v>
      </c>
      <c r="O1056" s="3">
        <f t="shared" si="131"/>
        <v>5278.4198999999999</v>
      </c>
      <c r="P1056" s="3">
        <f t="shared" si="132"/>
        <v>1534.23</v>
      </c>
      <c r="Q1056" s="3">
        <v>1022.27</v>
      </c>
      <c r="R1056" s="3">
        <f t="shared" si="133"/>
        <v>2721.9198999999999</v>
      </c>
      <c r="S1056" s="5">
        <f t="shared" si="134"/>
        <v>0.51566945251930407</v>
      </c>
      <c r="T1056" s="3">
        <v>5550.7</v>
      </c>
      <c r="U1056" s="3">
        <f t="shared" si="135"/>
        <v>-272.28009999999995</v>
      </c>
      <c r="V1056" t="s">
        <v>61</v>
      </c>
      <c r="W1056" t="s">
        <v>46</v>
      </c>
    </row>
    <row r="1057" spans="1:23">
      <c r="A1057" t="s">
        <v>1116</v>
      </c>
      <c r="B1057" s="2">
        <v>46190</v>
      </c>
      <c r="C1057">
        <f t="shared" si="128"/>
        <v>2026</v>
      </c>
      <c r="D1057" t="str">
        <f t="shared" si="129"/>
        <v>Jun</v>
      </c>
      <c r="E1057" t="str">
        <f t="shared" si="130"/>
        <v>Q2</v>
      </c>
      <c r="F1057" t="s">
        <v>51</v>
      </c>
      <c r="G1057" t="s">
        <v>88</v>
      </c>
      <c r="H1057" t="s">
        <v>26</v>
      </c>
      <c r="I1057" t="s">
        <v>27</v>
      </c>
      <c r="J1057" t="s">
        <v>28</v>
      </c>
      <c r="K1057">
        <v>59</v>
      </c>
      <c r="L1057" s="3">
        <v>210.45</v>
      </c>
      <c r="M1057" s="4">
        <v>0</v>
      </c>
      <c r="N1057" s="3">
        <v>129.27000000000001</v>
      </c>
      <c r="O1057" s="3">
        <f t="shared" si="131"/>
        <v>12416.55</v>
      </c>
      <c r="P1057" s="3">
        <f t="shared" si="132"/>
        <v>7626.93</v>
      </c>
      <c r="Q1057" s="3">
        <v>1248.5999999999999</v>
      </c>
      <c r="R1057" s="3">
        <f t="shared" si="133"/>
        <v>3541.0199999999991</v>
      </c>
      <c r="S1057" s="5">
        <f t="shared" si="134"/>
        <v>0.28518549838723312</v>
      </c>
      <c r="T1057" s="3">
        <v>10987.64</v>
      </c>
      <c r="U1057" s="3">
        <f t="shared" si="135"/>
        <v>1428.9099999999999</v>
      </c>
      <c r="V1057" t="s">
        <v>41</v>
      </c>
      <c r="W1057" t="s">
        <v>80</v>
      </c>
    </row>
    <row r="1058" spans="1:23">
      <c r="A1058" t="s">
        <v>1117</v>
      </c>
      <c r="B1058" s="2">
        <v>46223</v>
      </c>
      <c r="C1058">
        <f t="shared" si="128"/>
        <v>2026</v>
      </c>
      <c r="D1058" t="str">
        <f t="shared" si="129"/>
        <v>Jul</v>
      </c>
      <c r="E1058" t="str">
        <f t="shared" si="130"/>
        <v>Q3</v>
      </c>
      <c r="F1058" t="s">
        <v>51</v>
      </c>
      <c r="G1058" t="s">
        <v>88</v>
      </c>
      <c r="H1058" t="s">
        <v>44</v>
      </c>
      <c r="I1058" t="s">
        <v>53</v>
      </c>
      <c r="J1058" t="s">
        <v>54</v>
      </c>
      <c r="K1058">
        <v>11</v>
      </c>
      <c r="L1058" s="3">
        <v>1818.98</v>
      </c>
      <c r="M1058" s="4">
        <v>0.08</v>
      </c>
      <c r="N1058" s="3">
        <v>586.87</v>
      </c>
      <c r="O1058" s="3">
        <f t="shared" si="131"/>
        <v>18408.077600000001</v>
      </c>
      <c r="P1058" s="3">
        <f t="shared" si="132"/>
        <v>6455.57</v>
      </c>
      <c r="Q1058" s="3">
        <v>3233.68</v>
      </c>
      <c r="R1058" s="3">
        <f t="shared" si="133"/>
        <v>8718.8276000000005</v>
      </c>
      <c r="S1058" s="5">
        <f t="shared" si="134"/>
        <v>0.47364139751344814</v>
      </c>
      <c r="T1058" s="3">
        <v>19048.72</v>
      </c>
      <c r="U1058" s="3">
        <f t="shared" si="135"/>
        <v>-640.64240000000063</v>
      </c>
      <c r="V1058" t="s">
        <v>61</v>
      </c>
      <c r="W1058" t="s">
        <v>77</v>
      </c>
    </row>
    <row r="1059" spans="1:23">
      <c r="A1059" t="s">
        <v>1118</v>
      </c>
      <c r="B1059" s="2">
        <v>46294</v>
      </c>
      <c r="C1059">
        <f t="shared" si="128"/>
        <v>2026</v>
      </c>
      <c r="D1059" t="str">
        <f t="shared" si="129"/>
        <v>Sep</v>
      </c>
      <c r="E1059" t="str">
        <f t="shared" si="130"/>
        <v>Q3</v>
      </c>
      <c r="F1059" t="s">
        <v>51</v>
      </c>
      <c r="G1059" t="s">
        <v>72</v>
      </c>
      <c r="H1059" t="s">
        <v>34</v>
      </c>
      <c r="I1059" t="s">
        <v>27</v>
      </c>
      <c r="J1059" t="s">
        <v>28</v>
      </c>
      <c r="K1059">
        <v>6</v>
      </c>
      <c r="L1059" s="3">
        <v>261.42</v>
      </c>
      <c r="M1059" s="4">
        <v>0</v>
      </c>
      <c r="N1059" s="3">
        <v>162.94</v>
      </c>
      <c r="O1059" s="3">
        <f t="shared" si="131"/>
        <v>1568.52</v>
      </c>
      <c r="P1059" s="3">
        <f t="shared" si="132"/>
        <v>977.64</v>
      </c>
      <c r="Q1059" s="3">
        <v>495.23</v>
      </c>
      <c r="R1059" s="3">
        <f t="shared" si="133"/>
        <v>95.649999999999977</v>
      </c>
      <c r="S1059" s="5">
        <f t="shared" si="134"/>
        <v>6.0981052202075829E-2</v>
      </c>
      <c r="T1059" s="3">
        <v>1410.13</v>
      </c>
      <c r="U1059" s="3">
        <f t="shared" si="135"/>
        <v>158.38999999999987</v>
      </c>
      <c r="V1059" t="s">
        <v>36</v>
      </c>
      <c r="W1059" t="s">
        <v>46</v>
      </c>
    </row>
    <row r="1060" spans="1:23">
      <c r="A1060" t="s">
        <v>1119</v>
      </c>
      <c r="B1060" s="2">
        <v>45592</v>
      </c>
      <c r="C1060">
        <f t="shared" si="128"/>
        <v>2024</v>
      </c>
      <c r="D1060" t="str">
        <f t="shared" si="129"/>
        <v>Oct</v>
      </c>
      <c r="E1060" t="str">
        <f t="shared" si="130"/>
        <v>Q4</v>
      </c>
      <c r="F1060" t="s">
        <v>68</v>
      </c>
      <c r="G1060" t="s">
        <v>66</v>
      </c>
      <c r="H1060" t="s">
        <v>34</v>
      </c>
      <c r="I1060" t="s">
        <v>27</v>
      </c>
      <c r="J1060" t="s">
        <v>28</v>
      </c>
      <c r="K1060">
        <v>6</v>
      </c>
      <c r="L1060" s="3">
        <v>201.89</v>
      </c>
      <c r="M1060" s="4">
        <v>0.08</v>
      </c>
      <c r="N1060" s="3">
        <v>113.33</v>
      </c>
      <c r="O1060" s="3">
        <f t="shared" si="131"/>
        <v>1114.4328</v>
      </c>
      <c r="P1060" s="3">
        <f t="shared" si="132"/>
        <v>679.98</v>
      </c>
      <c r="Q1060" s="3">
        <v>522.29</v>
      </c>
      <c r="R1060" s="3">
        <f t="shared" si="133"/>
        <v>-87.837199999999939</v>
      </c>
      <c r="S1060" s="5">
        <f t="shared" si="134"/>
        <v>-7.8817852453732462E-2</v>
      </c>
      <c r="T1060" s="3">
        <v>994.65</v>
      </c>
      <c r="U1060" s="3">
        <f t="shared" si="135"/>
        <v>119.78280000000007</v>
      </c>
      <c r="V1060" t="s">
        <v>61</v>
      </c>
      <c r="W1060" t="s">
        <v>46</v>
      </c>
    </row>
    <row r="1061" spans="1:23">
      <c r="A1061" t="s">
        <v>1120</v>
      </c>
      <c r="B1061" s="2">
        <v>45773</v>
      </c>
      <c r="C1061">
        <f t="shared" si="128"/>
        <v>2025</v>
      </c>
      <c r="D1061" t="str">
        <f t="shared" si="129"/>
        <v>Apr</v>
      </c>
      <c r="E1061" t="str">
        <f t="shared" si="130"/>
        <v>Q2</v>
      </c>
      <c r="F1061" t="s">
        <v>51</v>
      </c>
      <c r="G1061" t="s">
        <v>88</v>
      </c>
      <c r="H1061" t="s">
        <v>34</v>
      </c>
      <c r="I1061" t="s">
        <v>27</v>
      </c>
      <c r="J1061" t="s">
        <v>28</v>
      </c>
      <c r="K1061">
        <v>4</v>
      </c>
      <c r="L1061" s="3">
        <v>133.47999999999999</v>
      </c>
      <c r="M1061" s="4">
        <v>0.05</v>
      </c>
      <c r="N1061" s="3">
        <v>82.05</v>
      </c>
      <c r="O1061" s="3">
        <f t="shared" si="131"/>
        <v>507.22399999999993</v>
      </c>
      <c r="P1061" s="3">
        <f t="shared" si="132"/>
        <v>328.2</v>
      </c>
      <c r="Q1061" s="3">
        <v>805.52</v>
      </c>
      <c r="R1061" s="3">
        <f t="shared" si="133"/>
        <v>-626.49600000000009</v>
      </c>
      <c r="S1061" s="5">
        <f t="shared" si="134"/>
        <v>-1.2351466018958097</v>
      </c>
      <c r="T1061" s="3">
        <v>541.19000000000005</v>
      </c>
      <c r="U1061" s="3">
        <f t="shared" si="135"/>
        <v>-33.966000000000122</v>
      </c>
      <c r="V1061" t="s">
        <v>36</v>
      </c>
      <c r="W1061" t="s">
        <v>80</v>
      </c>
    </row>
    <row r="1062" spans="1:23">
      <c r="A1062" t="s">
        <v>1121</v>
      </c>
      <c r="B1062" s="2">
        <v>45448</v>
      </c>
      <c r="C1062">
        <f t="shared" si="128"/>
        <v>2024</v>
      </c>
      <c r="D1062" t="str">
        <f t="shared" si="129"/>
        <v>Jun</v>
      </c>
      <c r="E1062" t="str">
        <f t="shared" si="130"/>
        <v>Q2</v>
      </c>
      <c r="F1062" t="s">
        <v>32</v>
      </c>
      <c r="G1062" t="s">
        <v>49</v>
      </c>
      <c r="H1062" t="s">
        <v>34</v>
      </c>
      <c r="I1062" t="s">
        <v>39</v>
      </c>
      <c r="J1062" t="s">
        <v>40</v>
      </c>
      <c r="K1062">
        <v>9</v>
      </c>
      <c r="L1062" s="3">
        <v>1098.79</v>
      </c>
      <c r="M1062" s="4">
        <v>0.08</v>
      </c>
      <c r="N1062" s="3">
        <v>434.95</v>
      </c>
      <c r="O1062" s="3">
        <f t="shared" si="131"/>
        <v>9097.9812000000002</v>
      </c>
      <c r="P1062" s="3">
        <f t="shared" si="132"/>
        <v>3914.5499999999997</v>
      </c>
      <c r="Q1062" s="3">
        <v>1490.48</v>
      </c>
      <c r="R1062" s="3">
        <f t="shared" si="133"/>
        <v>3692.9512000000009</v>
      </c>
      <c r="S1062" s="5">
        <f t="shared" si="134"/>
        <v>0.40590886250677249</v>
      </c>
      <c r="T1062" s="3">
        <v>8130.36</v>
      </c>
      <c r="U1062" s="3">
        <f t="shared" si="135"/>
        <v>967.6212000000005</v>
      </c>
      <c r="V1062" t="s">
        <v>61</v>
      </c>
      <c r="W1062" t="s">
        <v>30</v>
      </c>
    </row>
    <row r="1063" spans="1:23">
      <c r="A1063" t="s">
        <v>1122</v>
      </c>
      <c r="B1063" s="2">
        <v>45772</v>
      </c>
      <c r="C1063">
        <f t="shared" si="128"/>
        <v>2025</v>
      </c>
      <c r="D1063" t="str">
        <f t="shared" si="129"/>
        <v>Apr</v>
      </c>
      <c r="E1063" t="str">
        <f t="shared" si="130"/>
        <v>Q2</v>
      </c>
      <c r="F1063" t="s">
        <v>68</v>
      </c>
      <c r="G1063" t="s">
        <v>25</v>
      </c>
      <c r="H1063" t="s">
        <v>34</v>
      </c>
      <c r="I1063" t="s">
        <v>53</v>
      </c>
      <c r="J1063" t="s">
        <v>130</v>
      </c>
      <c r="K1063">
        <v>15</v>
      </c>
      <c r="L1063" s="3">
        <v>1778.57</v>
      </c>
      <c r="M1063" s="4">
        <v>0.03</v>
      </c>
      <c r="N1063" s="3">
        <v>625.57000000000005</v>
      </c>
      <c r="O1063" s="3">
        <f t="shared" si="131"/>
        <v>25878.193499999998</v>
      </c>
      <c r="P1063" s="3">
        <f t="shared" si="132"/>
        <v>9383.5500000000011</v>
      </c>
      <c r="Q1063" s="3">
        <v>1572.11</v>
      </c>
      <c r="R1063" s="3">
        <f t="shared" si="133"/>
        <v>14922.533499999998</v>
      </c>
      <c r="S1063" s="5">
        <f t="shared" si="134"/>
        <v>0.57664510082591347</v>
      </c>
      <c r="T1063" s="3">
        <v>26748.55</v>
      </c>
      <c r="U1063" s="3">
        <f t="shared" si="135"/>
        <v>-870.35650000000169</v>
      </c>
      <c r="V1063" t="s">
        <v>29</v>
      </c>
      <c r="W1063" t="s">
        <v>30</v>
      </c>
    </row>
    <row r="1064" spans="1:23">
      <c r="A1064" t="s">
        <v>1123</v>
      </c>
      <c r="B1064" s="2">
        <v>45678</v>
      </c>
      <c r="C1064">
        <f t="shared" si="128"/>
        <v>2025</v>
      </c>
      <c r="D1064" t="str">
        <f t="shared" si="129"/>
        <v>Jan</v>
      </c>
      <c r="E1064" t="str">
        <f t="shared" si="130"/>
        <v>Q1</v>
      </c>
      <c r="F1064" t="s">
        <v>68</v>
      </c>
      <c r="G1064" t="s">
        <v>25</v>
      </c>
      <c r="H1064" t="s">
        <v>34</v>
      </c>
      <c r="I1064" t="s">
        <v>63</v>
      </c>
      <c r="J1064" t="s">
        <v>73</v>
      </c>
      <c r="K1064">
        <v>13</v>
      </c>
      <c r="L1064" s="3">
        <v>237.58</v>
      </c>
      <c r="M1064" s="4">
        <v>0.15</v>
      </c>
      <c r="N1064" s="3">
        <v>60.64</v>
      </c>
      <c r="O1064" s="3">
        <f t="shared" si="131"/>
        <v>2625.259</v>
      </c>
      <c r="P1064" s="3">
        <f t="shared" si="132"/>
        <v>788.32</v>
      </c>
      <c r="Q1064" s="3">
        <v>1109.3599999999999</v>
      </c>
      <c r="R1064" s="3">
        <f t="shared" si="133"/>
        <v>727.57899999999995</v>
      </c>
      <c r="S1064" s="5">
        <f t="shared" si="134"/>
        <v>0.27714560734769406</v>
      </c>
      <c r="T1064" s="3">
        <v>2637.64</v>
      </c>
      <c r="U1064" s="3">
        <f t="shared" si="135"/>
        <v>-12.380999999999858</v>
      </c>
      <c r="V1064" t="s">
        <v>41</v>
      </c>
      <c r="W1064" t="s">
        <v>80</v>
      </c>
    </row>
    <row r="1065" spans="1:23">
      <c r="A1065" t="s">
        <v>1124</v>
      </c>
      <c r="B1065" s="2">
        <v>45828</v>
      </c>
      <c r="C1065">
        <f t="shared" si="128"/>
        <v>2025</v>
      </c>
      <c r="D1065" t="str">
        <f t="shared" si="129"/>
        <v>Jun</v>
      </c>
      <c r="E1065" t="str">
        <f t="shared" si="130"/>
        <v>Q2</v>
      </c>
      <c r="F1065" t="s">
        <v>51</v>
      </c>
      <c r="G1065" t="s">
        <v>88</v>
      </c>
      <c r="H1065" t="s">
        <v>44</v>
      </c>
      <c r="I1065" t="s">
        <v>63</v>
      </c>
      <c r="J1065" t="s">
        <v>64</v>
      </c>
      <c r="K1065">
        <v>9</v>
      </c>
      <c r="L1065" s="3">
        <v>612.17999999999995</v>
      </c>
      <c r="M1065" s="4">
        <v>0</v>
      </c>
      <c r="N1065" s="3">
        <v>186.13</v>
      </c>
      <c r="O1065" s="3">
        <f t="shared" si="131"/>
        <v>5509.62</v>
      </c>
      <c r="P1065" s="3">
        <f t="shared" si="132"/>
        <v>1675.17</v>
      </c>
      <c r="Q1065" s="3">
        <v>1604.84</v>
      </c>
      <c r="R1065" s="3">
        <f t="shared" si="133"/>
        <v>2229.6099999999997</v>
      </c>
      <c r="S1065" s="5">
        <f t="shared" si="134"/>
        <v>0.40467582156301157</v>
      </c>
      <c r="T1065" s="3">
        <v>5001.24</v>
      </c>
      <c r="U1065" s="3">
        <f t="shared" si="135"/>
        <v>508.38000000000011</v>
      </c>
      <c r="V1065" t="s">
        <v>41</v>
      </c>
      <c r="W1065" t="s">
        <v>46</v>
      </c>
    </row>
    <row r="1066" spans="1:23">
      <c r="A1066" t="s">
        <v>1125</v>
      </c>
      <c r="B1066" s="2">
        <v>45598</v>
      </c>
      <c r="C1066">
        <f t="shared" si="128"/>
        <v>2024</v>
      </c>
      <c r="D1066" t="str">
        <f t="shared" si="129"/>
        <v>Nov</v>
      </c>
      <c r="E1066" t="str">
        <f t="shared" si="130"/>
        <v>Q4</v>
      </c>
      <c r="F1066" t="s">
        <v>38</v>
      </c>
      <c r="G1066" t="s">
        <v>25</v>
      </c>
      <c r="H1066" t="s">
        <v>34</v>
      </c>
      <c r="I1066" t="s">
        <v>27</v>
      </c>
      <c r="J1066" t="s">
        <v>28</v>
      </c>
      <c r="K1066">
        <v>5</v>
      </c>
      <c r="L1066" s="3">
        <v>163.11000000000001</v>
      </c>
      <c r="M1066" s="4">
        <v>0.08</v>
      </c>
      <c r="N1066" s="3">
        <v>95.63</v>
      </c>
      <c r="O1066" s="3">
        <f t="shared" si="131"/>
        <v>750.30600000000004</v>
      </c>
      <c r="P1066" s="3">
        <f t="shared" si="132"/>
        <v>478.15</v>
      </c>
      <c r="Q1066" s="3">
        <v>949.68</v>
      </c>
      <c r="R1066" s="3">
        <f t="shared" si="133"/>
        <v>-677.52399999999989</v>
      </c>
      <c r="S1066" s="5">
        <f t="shared" si="134"/>
        <v>-0.90299691059381082</v>
      </c>
      <c r="T1066" s="3">
        <v>685.45</v>
      </c>
      <c r="U1066" s="3">
        <f t="shared" si="135"/>
        <v>64.855999999999995</v>
      </c>
      <c r="V1066" t="s">
        <v>36</v>
      </c>
      <c r="W1066" t="s">
        <v>46</v>
      </c>
    </row>
    <row r="1067" spans="1:23">
      <c r="A1067" t="s">
        <v>1126</v>
      </c>
      <c r="B1067" s="2">
        <v>45437</v>
      </c>
      <c r="C1067">
        <f t="shared" si="128"/>
        <v>2024</v>
      </c>
      <c r="D1067" t="str">
        <f t="shared" si="129"/>
        <v>May</v>
      </c>
      <c r="E1067" t="str">
        <f t="shared" si="130"/>
        <v>Q2</v>
      </c>
      <c r="F1067" t="s">
        <v>24</v>
      </c>
      <c r="G1067" t="s">
        <v>25</v>
      </c>
      <c r="H1067" t="s">
        <v>60</v>
      </c>
      <c r="I1067" t="s">
        <v>53</v>
      </c>
      <c r="J1067" t="s">
        <v>130</v>
      </c>
      <c r="K1067">
        <v>71</v>
      </c>
      <c r="L1067" s="3">
        <v>1658.55</v>
      </c>
      <c r="M1067" s="4">
        <v>0.05</v>
      </c>
      <c r="N1067" s="3">
        <v>575.91999999999996</v>
      </c>
      <c r="O1067" s="3">
        <f t="shared" si="131"/>
        <v>111869.19749999999</v>
      </c>
      <c r="P1067" s="3">
        <f t="shared" si="132"/>
        <v>40890.32</v>
      </c>
      <c r="Q1067" s="3">
        <v>2670.46</v>
      </c>
      <c r="R1067" s="3">
        <f t="shared" si="133"/>
        <v>68308.417499999996</v>
      </c>
      <c r="S1067" s="5">
        <f t="shared" si="134"/>
        <v>0.61060970335467002</v>
      </c>
      <c r="T1067" s="3">
        <v>124209.31</v>
      </c>
      <c r="U1067" s="3">
        <f t="shared" si="135"/>
        <v>-12340.112500000003</v>
      </c>
      <c r="V1067" t="s">
        <v>61</v>
      </c>
      <c r="W1067" t="s">
        <v>77</v>
      </c>
    </row>
    <row r="1068" spans="1:23">
      <c r="A1068" t="s">
        <v>1127</v>
      </c>
      <c r="B1068" s="2">
        <v>46210</v>
      </c>
      <c r="C1068">
        <f t="shared" si="128"/>
        <v>2026</v>
      </c>
      <c r="D1068" t="str">
        <f t="shared" si="129"/>
        <v>Jul</v>
      </c>
      <c r="E1068" t="str">
        <f t="shared" si="130"/>
        <v>Q3</v>
      </c>
      <c r="F1068" t="s">
        <v>24</v>
      </c>
      <c r="G1068" t="s">
        <v>66</v>
      </c>
      <c r="H1068" t="s">
        <v>34</v>
      </c>
      <c r="I1068" t="s">
        <v>53</v>
      </c>
      <c r="J1068" t="s">
        <v>130</v>
      </c>
      <c r="K1068">
        <v>14</v>
      </c>
      <c r="L1068" s="3">
        <v>2627.84</v>
      </c>
      <c r="M1068" s="4">
        <v>0</v>
      </c>
      <c r="N1068" s="3">
        <v>968.76</v>
      </c>
      <c r="O1068" s="3">
        <f t="shared" si="131"/>
        <v>36789.760000000002</v>
      </c>
      <c r="P1068" s="3">
        <f t="shared" si="132"/>
        <v>13562.64</v>
      </c>
      <c r="Q1068" s="3">
        <v>2500.17</v>
      </c>
      <c r="R1068" s="3">
        <f t="shared" si="133"/>
        <v>20726.950000000004</v>
      </c>
      <c r="S1068" s="5">
        <f t="shared" si="134"/>
        <v>0.56338910609908854</v>
      </c>
      <c r="T1068" s="3">
        <v>37245.42</v>
      </c>
      <c r="U1068" s="3">
        <f t="shared" si="135"/>
        <v>-455.65999999999622</v>
      </c>
      <c r="V1068" t="s">
        <v>29</v>
      </c>
      <c r="W1068" t="s">
        <v>77</v>
      </c>
    </row>
    <row r="1069" spans="1:23">
      <c r="A1069" t="s">
        <v>1128</v>
      </c>
      <c r="B1069" s="2">
        <v>46181</v>
      </c>
      <c r="C1069">
        <f t="shared" si="128"/>
        <v>2026</v>
      </c>
      <c r="D1069" t="str">
        <f t="shared" si="129"/>
        <v>Jun</v>
      </c>
      <c r="E1069" t="str">
        <f t="shared" si="130"/>
        <v>Q2</v>
      </c>
      <c r="F1069" t="s">
        <v>51</v>
      </c>
      <c r="G1069" t="s">
        <v>88</v>
      </c>
      <c r="H1069" t="s">
        <v>34</v>
      </c>
      <c r="I1069" t="s">
        <v>27</v>
      </c>
      <c r="J1069" t="s">
        <v>35</v>
      </c>
      <c r="K1069">
        <v>6</v>
      </c>
      <c r="L1069" s="3">
        <v>1049.29</v>
      </c>
      <c r="M1069" s="4">
        <v>0</v>
      </c>
      <c r="N1069" s="3">
        <v>713.35</v>
      </c>
      <c r="O1069" s="3">
        <f t="shared" si="131"/>
        <v>6295.74</v>
      </c>
      <c r="P1069" s="3">
        <f t="shared" si="132"/>
        <v>4280.1000000000004</v>
      </c>
      <c r="Q1069" s="3">
        <v>940.43</v>
      </c>
      <c r="R1069" s="3">
        <f t="shared" si="133"/>
        <v>1075.2099999999996</v>
      </c>
      <c r="S1069" s="5">
        <f t="shared" si="134"/>
        <v>0.17078373630423105</v>
      </c>
      <c r="T1069" s="3">
        <v>6388.8</v>
      </c>
      <c r="U1069" s="3">
        <f t="shared" si="135"/>
        <v>-93.0600000000004</v>
      </c>
      <c r="V1069" t="s">
        <v>29</v>
      </c>
      <c r="W1069" t="s">
        <v>30</v>
      </c>
    </row>
    <row r="1070" spans="1:23">
      <c r="A1070" t="s">
        <v>1129</v>
      </c>
      <c r="B1070" s="2">
        <v>45515</v>
      </c>
      <c r="C1070">
        <f t="shared" si="128"/>
        <v>2024</v>
      </c>
      <c r="D1070" t="str">
        <f t="shared" si="129"/>
        <v>Aug</v>
      </c>
      <c r="E1070" t="str">
        <f t="shared" si="130"/>
        <v>Q3</v>
      </c>
      <c r="F1070" t="s">
        <v>32</v>
      </c>
      <c r="G1070" t="s">
        <v>43</v>
      </c>
      <c r="H1070" t="s">
        <v>34</v>
      </c>
      <c r="I1070" t="s">
        <v>63</v>
      </c>
      <c r="J1070" t="s">
        <v>73</v>
      </c>
      <c r="K1070">
        <v>15</v>
      </c>
      <c r="L1070" s="3">
        <v>299.63</v>
      </c>
      <c r="M1070" s="4">
        <v>0.05</v>
      </c>
      <c r="N1070" s="3">
        <v>73.349999999999994</v>
      </c>
      <c r="O1070" s="3">
        <f t="shared" si="131"/>
        <v>4269.7275</v>
      </c>
      <c r="P1070" s="3">
        <f t="shared" si="132"/>
        <v>1100.25</v>
      </c>
      <c r="Q1070" s="3">
        <v>883.05</v>
      </c>
      <c r="R1070" s="3">
        <f t="shared" si="133"/>
        <v>2286.4274999999998</v>
      </c>
      <c r="S1070" s="5">
        <f t="shared" si="134"/>
        <v>0.53549728876140212</v>
      </c>
      <c r="T1070" s="3">
        <v>4578.3999999999996</v>
      </c>
      <c r="U1070" s="3">
        <f t="shared" si="135"/>
        <v>-308.67249999999967</v>
      </c>
      <c r="V1070" t="s">
        <v>29</v>
      </c>
      <c r="W1070" t="s">
        <v>77</v>
      </c>
    </row>
    <row r="1071" spans="1:23">
      <c r="A1071" t="s">
        <v>1130</v>
      </c>
      <c r="B1071" s="2">
        <v>46068</v>
      </c>
      <c r="C1071">
        <f t="shared" si="128"/>
        <v>2026</v>
      </c>
      <c r="D1071" t="str">
        <f t="shared" si="129"/>
        <v>Feb</v>
      </c>
      <c r="E1071" t="str">
        <f t="shared" si="130"/>
        <v>Q1</v>
      </c>
      <c r="F1071" t="s">
        <v>51</v>
      </c>
      <c r="G1071" t="s">
        <v>72</v>
      </c>
      <c r="H1071" t="s">
        <v>26</v>
      </c>
      <c r="I1071" t="s">
        <v>39</v>
      </c>
      <c r="J1071" t="s">
        <v>57</v>
      </c>
      <c r="K1071">
        <v>54</v>
      </c>
      <c r="L1071" s="3">
        <v>767.58</v>
      </c>
      <c r="M1071" s="4">
        <v>0.12</v>
      </c>
      <c r="N1071" s="3">
        <v>387.14</v>
      </c>
      <c r="O1071" s="3">
        <f t="shared" si="131"/>
        <v>36475.401599999997</v>
      </c>
      <c r="P1071" s="3">
        <f t="shared" si="132"/>
        <v>20905.559999999998</v>
      </c>
      <c r="Q1071" s="3">
        <v>3763.54</v>
      </c>
      <c r="R1071" s="3">
        <f t="shared" si="133"/>
        <v>11806.301599999999</v>
      </c>
      <c r="S1071" s="5">
        <f t="shared" si="134"/>
        <v>0.32367845402968776</v>
      </c>
      <c r="T1071" s="3">
        <v>33440.620000000003</v>
      </c>
      <c r="U1071" s="3">
        <f t="shared" si="135"/>
        <v>3034.7815999999948</v>
      </c>
      <c r="V1071" t="s">
        <v>41</v>
      </c>
      <c r="W1071" t="s">
        <v>46</v>
      </c>
    </row>
    <row r="1072" spans="1:23">
      <c r="A1072" t="s">
        <v>1131</v>
      </c>
      <c r="B1072" s="2">
        <v>46023</v>
      </c>
      <c r="C1072">
        <f t="shared" si="128"/>
        <v>2026</v>
      </c>
      <c r="D1072" t="str">
        <f t="shared" si="129"/>
        <v>Jan</v>
      </c>
      <c r="E1072" t="str">
        <f t="shared" si="130"/>
        <v>Q1</v>
      </c>
      <c r="F1072" t="s">
        <v>51</v>
      </c>
      <c r="G1072" t="s">
        <v>52</v>
      </c>
      <c r="H1072" t="s">
        <v>26</v>
      </c>
      <c r="I1072" t="s">
        <v>53</v>
      </c>
      <c r="J1072" t="s">
        <v>54</v>
      </c>
      <c r="K1072">
        <v>20</v>
      </c>
      <c r="L1072" s="3">
        <v>1527.09</v>
      </c>
      <c r="M1072" s="4">
        <v>0</v>
      </c>
      <c r="N1072" s="3">
        <v>505.95</v>
      </c>
      <c r="O1072" s="3">
        <f t="shared" si="131"/>
        <v>30541.8</v>
      </c>
      <c r="P1072" s="3">
        <f t="shared" si="132"/>
        <v>10119</v>
      </c>
      <c r="Q1072" s="3">
        <v>3256.07</v>
      </c>
      <c r="R1072" s="3">
        <f t="shared" si="133"/>
        <v>17166.73</v>
      </c>
      <c r="S1072" s="5">
        <f t="shared" si="134"/>
        <v>0.56207328972097259</v>
      </c>
      <c r="T1072" s="3">
        <v>27183.85</v>
      </c>
      <c r="U1072" s="3">
        <f t="shared" si="135"/>
        <v>3357.9500000000007</v>
      </c>
      <c r="V1072" t="s">
        <v>36</v>
      </c>
      <c r="W1072" t="s">
        <v>30</v>
      </c>
    </row>
    <row r="1073" spans="1:23">
      <c r="A1073" t="s">
        <v>1132</v>
      </c>
      <c r="B1073" s="2">
        <v>45428</v>
      </c>
      <c r="C1073">
        <f t="shared" si="128"/>
        <v>2024</v>
      </c>
      <c r="D1073" t="str">
        <f t="shared" si="129"/>
        <v>May</v>
      </c>
      <c r="E1073" t="str">
        <f t="shared" si="130"/>
        <v>Q2</v>
      </c>
      <c r="F1073" t="s">
        <v>68</v>
      </c>
      <c r="G1073" t="s">
        <v>66</v>
      </c>
      <c r="H1073" t="s">
        <v>44</v>
      </c>
      <c r="I1073" t="s">
        <v>63</v>
      </c>
      <c r="J1073" t="s">
        <v>64</v>
      </c>
      <c r="K1073">
        <v>21</v>
      </c>
      <c r="L1073" s="3">
        <v>442.11</v>
      </c>
      <c r="M1073" s="4">
        <v>0.05</v>
      </c>
      <c r="N1073" s="3">
        <v>129.97</v>
      </c>
      <c r="O1073" s="3">
        <f t="shared" si="131"/>
        <v>8820.0944999999992</v>
      </c>
      <c r="P1073" s="3">
        <f t="shared" si="132"/>
        <v>2729.37</v>
      </c>
      <c r="Q1073" s="3">
        <v>741.58</v>
      </c>
      <c r="R1073" s="3">
        <f t="shared" si="133"/>
        <v>5349.1444999999994</v>
      </c>
      <c r="S1073" s="5">
        <f t="shared" si="134"/>
        <v>0.60647247033464324</v>
      </c>
      <c r="T1073" s="3">
        <v>7901.88</v>
      </c>
      <c r="U1073" s="3">
        <f t="shared" si="135"/>
        <v>918.21449999999913</v>
      </c>
      <c r="V1073" t="s">
        <v>29</v>
      </c>
      <c r="W1073" t="s">
        <v>30</v>
      </c>
    </row>
    <row r="1074" spans="1:23">
      <c r="A1074" t="s">
        <v>1133</v>
      </c>
      <c r="B1074" s="2">
        <v>45786</v>
      </c>
      <c r="C1074">
        <f t="shared" si="128"/>
        <v>2025</v>
      </c>
      <c r="D1074" t="str">
        <f t="shared" si="129"/>
        <v>May</v>
      </c>
      <c r="E1074" t="str">
        <f t="shared" si="130"/>
        <v>Q2</v>
      </c>
      <c r="F1074" t="s">
        <v>24</v>
      </c>
      <c r="G1074" t="s">
        <v>25</v>
      </c>
      <c r="H1074" t="s">
        <v>44</v>
      </c>
      <c r="I1074" t="s">
        <v>27</v>
      </c>
      <c r="J1074" t="s">
        <v>35</v>
      </c>
      <c r="K1074">
        <v>24</v>
      </c>
      <c r="L1074" s="3">
        <v>524.25</v>
      </c>
      <c r="M1074" s="4">
        <v>0.08</v>
      </c>
      <c r="N1074" s="3">
        <v>382.92</v>
      </c>
      <c r="O1074" s="3">
        <f t="shared" si="131"/>
        <v>11575.44</v>
      </c>
      <c r="P1074" s="3">
        <f t="shared" si="132"/>
        <v>9190.08</v>
      </c>
      <c r="Q1074" s="3">
        <v>1087.6199999999999</v>
      </c>
      <c r="R1074" s="3">
        <f t="shared" si="133"/>
        <v>1297.7400000000007</v>
      </c>
      <c r="S1074" s="5">
        <f t="shared" si="134"/>
        <v>0.11211150504862023</v>
      </c>
      <c r="T1074" s="3">
        <v>12907.43</v>
      </c>
      <c r="U1074" s="3">
        <f t="shared" si="135"/>
        <v>-1331.9899999999998</v>
      </c>
      <c r="V1074" t="s">
        <v>41</v>
      </c>
      <c r="W1074" t="s">
        <v>77</v>
      </c>
    </row>
    <row r="1075" spans="1:23">
      <c r="A1075" t="s">
        <v>1134</v>
      </c>
      <c r="B1075" s="2">
        <v>45556</v>
      </c>
      <c r="C1075">
        <f t="shared" si="128"/>
        <v>2024</v>
      </c>
      <c r="D1075" t="str">
        <f t="shared" si="129"/>
        <v>Sep</v>
      </c>
      <c r="E1075" t="str">
        <f t="shared" si="130"/>
        <v>Q3</v>
      </c>
      <c r="F1075" t="s">
        <v>32</v>
      </c>
      <c r="G1075" t="s">
        <v>33</v>
      </c>
      <c r="H1075" t="s">
        <v>44</v>
      </c>
      <c r="I1075" t="s">
        <v>53</v>
      </c>
      <c r="J1075" t="s">
        <v>130</v>
      </c>
      <c r="K1075">
        <v>24</v>
      </c>
      <c r="L1075" s="3">
        <v>1900.75</v>
      </c>
      <c r="M1075" s="4">
        <v>0.1</v>
      </c>
      <c r="N1075" s="3">
        <v>702.05</v>
      </c>
      <c r="O1075" s="3">
        <f t="shared" si="131"/>
        <v>41056.200000000004</v>
      </c>
      <c r="P1075" s="3">
        <f t="shared" si="132"/>
        <v>16849.199999999997</v>
      </c>
      <c r="Q1075" s="3">
        <v>2549.14</v>
      </c>
      <c r="R1075" s="3">
        <f t="shared" si="133"/>
        <v>21657.860000000008</v>
      </c>
      <c r="S1075" s="5">
        <f t="shared" si="134"/>
        <v>0.52751740297445948</v>
      </c>
      <c r="T1075" s="3">
        <v>38878.230000000003</v>
      </c>
      <c r="U1075" s="3">
        <f t="shared" si="135"/>
        <v>2177.9700000000012</v>
      </c>
      <c r="V1075" t="s">
        <v>61</v>
      </c>
      <c r="W1075" t="s">
        <v>30</v>
      </c>
    </row>
    <row r="1076" spans="1:23">
      <c r="A1076" t="s">
        <v>1135</v>
      </c>
      <c r="B1076" s="2">
        <v>45314</v>
      </c>
      <c r="C1076">
        <f t="shared" si="128"/>
        <v>2024</v>
      </c>
      <c r="D1076" t="str">
        <f t="shared" si="129"/>
        <v>Jan</v>
      </c>
      <c r="E1076" t="str">
        <f t="shared" si="130"/>
        <v>Q1</v>
      </c>
      <c r="F1076" t="s">
        <v>51</v>
      </c>
      <c r="G1076" t="s">
        <v>72</v>
      </c>
      <c r="H1076" t="s">
        <v>34</v>
      </c>
      <c r="I1076" t="s">
        <v>53</v>
      </c>
      <c r="J1076" t="s">
        <v>130</v>
      </c>
      <c r="K1076">
        <v>13</v>
      </c>
      <c r="L1076" s="3">
        <v>2748.25</v>
      </c>
      <c r="M1076" s="4">
        <v>0</v>
      </c>
      <c r="N1076" s="3">
        <v>1000.26</v>
      </c>
      <c r="O1076" s="3">
        <f t="shared" si="131"/>
        <v>35727.25</v>
      </c>
      <c r="P1076" s="3">
        <f t="shared" si="132"/>
        <v>13003.38</v>
      </c>
      <c r="Q1076" s="3">
        <v>2468.71</v>
      </c>
      <c r="R1076" s="3">
        <f t="shared" si="133"/>
        <v>20255.160000000003</v>
      </c>
      <c r="S1076" s="5">
        <f t="shared" si="134"/>
        <v>0.56693868125870317</v>
      </c>
      <c r="T1076" s="3">
        <v>33649.14</v>
      </c>
      <c r="U1076" s="3">
        <f t="shared" si="135"/>
        <v>2078.1100000000006</v>
      </c>
      <c r="V1076" t="s">
        <v>61</v>
      </c>
      <c r="W1076" t="s">
        <v>46</v>
      </c>
    </row>
    <row r="1077" spans="1:23">
      <c r="A1077" t="s">
        <v>1136</v>
      </c>
      <c r="B1077" s="2">
        <v>46156</v>
      </c>
      <c r="C1077">
        <f t="shared" si="128"/>
        <v>2026</v>
      </c>
      <c r="D1077" t="str">
        <f t="shared" si="129"/>
        <v>May</v>
      </c>
      <c r="E1077" t="str">
        <f t="shared" si="130"/>
        <v>Q2</v>
      </c>
      <c r="F1077" t="s">
        <v>68</v>
      </c>
      <c r="G1077" t="s">
        <v>25</v>
      </c>
      <c r="H1077" t="s">
        <v>44</v>
      </c>
      <c r="I1077" t="s">
        <v>27</v>
      </c>
      <c r="J1077" t="s">
        <v>28</v>
      </c>
      <c r="K1077">
        <v>19</v>
      </c>
      <c r="L1077" s="3">
        <v>259.48</v>
      </c>
      <c r="M1077" s="4">
        <v>0.05</v>
      </c>
      <c r="N1077" s="3">
        <v>162.62</v>
      </c>
      <c r="O1077" s="3">
        <f t="shared" si="131"/>
        <v>4683.6140000000005</v>
      </c>
      <c r="P1077" s="3">
        <f t="shared" si="132"/>
        <v>3089.78</v>
      </c>
      <c r="Q1077" s="3">
        <v>927.19</v>
      </c>
      <c r="R1077" s="3">
        <f t="shared" si="133"/>
        <v>666.64400000000023</v>
      </c>
      <c r="S1077" s="5">
        <f t="shared" si="134"/>
        <v>0.14233538459830383</v>
      </c>
      <c r="T1077" s="3">
        <v>4493.8900000000003</v>
      </c>
      <c r="U1077" s="3">
        <f t="shared" si="135"/>
        <v>189.72400000000016</v>
      </c>
      <c r="V1077" t="s">
        <v>29</v>
      </c>
      <c r="W1077" t="s">
        <v>30</v>
      </c>
    </row>
    <row r="1078" spans="1:23">
      <c r="A1078" t="s">
        <v>1137</v>
      </c>
      <c r="B1078" s="2">
        <v>45930</v>
      </c>
      <c r="C1078">
        <f t="shared" si="128"/>
        <v>2025</v>
      </c>
      <c r="D1078" t="str">
        <f t="shared" si="129"/>
        <v>Sep</v>
      </c>
      <c r="E1078" t="str">
        <f t="shared" si="130"/>
        <v>Q3</v>
      </c>
      <c r="F1078" t="s">
        <v>51</v>
      </c>
      <c r="G1078" t="s">
        <v>52</v>
      </c>
      <c r="H1078" t="s">
        <v>34</v>
      </c>
      <c r="I1078" t="s">
        <v>53</v>
      </c>
      <c r="J1078" t="s">
        <v>54</v>
      </c>
      <c r="K1078">
        <v>14</v>
      </c>
      <c r="L1078" s="3">
        <v>2201.9299999999998</v>
      </c>
      <c r="M1078" s="4">
        <v>0.03</v>
      </c>
      <c r="N1078" s="3">
        <v>719.91</v>
      </c>
      <c r="O1078" s="3">
        <f t="shared" si="131"/>
        <v>29902.209399999996</v>
      </c>
      <c r="P1078" s="3">
        <f t="shared" si="132"/>
        <v>10078.74</v>
      </c>
      <c r="Q1078" s="3">
        <v>1219.56</v>
      </c>
      <c r="R1078" s="3">
        <f t="shared" si="133"/>
        <v>18603.909399999993</v>
      </c>
      <c r="S1078" s="5">
        <f t="shared" si="134"/>
        <v>0.62215835462646429</v>
      </c>
      <c r="T1078" s="3">
        <v>33042.620000000003</v>
      </c>
      <c r="U1078" s="3">
        <f t="shared" si="135"/>
        <v>-3140.4106000000065</v>
      </c>
      <c r="V1078" t="s">
        <v>29</v>
      </c>
      <c r="W1078" t="s">
        <v>46</v>
      </c>
    </row>
    <row r="1079" spans="1:23">
      <c r="A1079" t="s">
        <v>1138</v>
      </c>
      <c r="B1079" s="2">
        <v>45790</v>
      </c>
      <c r="C1079">
        <f t="shared" si="128"/>
        <v>2025</v>
      </c>
      <c r="D1079" t="str">
        <f t="shared" si="129"/>
        <v>May</v>
      </c>
      <c r="E1079" t="str">
        <f t="shared" si="130"/>
        <v>Q2</v>
      </c>
      <c r="F1079" t="s">
        <v>51</v>
      </c>
      <c r="G1079" t="s">
        <v>72</v>
      </c>
      <c r="H1079" t="s">
        <v>44</v>
      </c>
      <c r="I1079" t="s">
        <v>63</v>
      </c>
      <c r="J1079" t="s">
        <v>73</v>
      </c>
      <c r="K1079">
        <v>12</v>
      </c>
      <c r="L1079" s="3">
        <v>312.36</v>
      </c>
      <c r="M1079" s="4">
        <v>0.05</v>
      </c>
      <c r="N1079" s="3">
        <v>82.97</v>
      </c>
      <c r="O1079" s="3">
        <f t="shared" si="131"/>
        <v>3560.904</v>
      </c>
      <c r="P1079" s="3">
        <f t="shared" si="132"/>
        <v>995.64</v>
      </c>
      <c r="Q1079" s="3">
        <v>1085.8499999999999</v>
      </c>
      <c r="R1079" s="3">
        <f t="shared" si="133"/>
        <v>1479.4140000000002</v>
      </c>
      <c r="S1079" s="5">
        <f t="shared" si="134"/>
        <v>0.41546023144684613</v>
      </c>
      <c r="T1079" s="3">
        <v>3644.64</v>
      </c>
      <c r="U1079" s="3">
        <f t="shared" si="135"/>
        <v>-83.735999999999876</v>
      </c>
      <c r="V1079" t="s">
        <v>41</v>
      </c>
      <c r="W1079" t="s">
        <v>77</v>
      </c>
    </row>
    <row r="1080" spans="1:23">
      <c r="A1080" t="s">
        <v>1139</v>
      </c>
      <c r="B1080" s="2">
        <v>45395</v>
      </c>
      <c r="C1080">
        <f t="shared" si="128"/>
        <v>2024</v>
      </c>
      <c r="D1080" t="str">
        <f t="shared" si="129"/>
        <v>Apr</v>
      </c>
      <c r="E1080" t="str">
        <f t="shared" si="130"/>
        <v>Q2</v>
      </c>
      <c r="F1080" t="s">
        <v>24</v>
      </c>
      <c r="G1080" t="s">
        <v>25</v>
      </c>
      <c r="H1080" t="s">
        <v>26</v>
      </c>
      <c r="I1080" t="s">
        <v>39</v>
      </c>
      <c r="J1080" t="s">
        <v>45</v>
      </c>
      <c r="K1080">
        <v>39</v>
      </c>
      <c r="L1080" s="3">
        <v>1178.26</v>
      </c>
      <c r="M1080" s="4">
        <v>0.15</v>
      </c>
      <c r="N1080" s="3">
        <v>570.25</v>
      </c>
      <c r="O1080" s="3">
        <f t="shared" si="131"/>
        <v>39059.318999999996</v>
      </c>
      <c r="P1080" s="3">
        <f t="shared" si="132"/>
        <v>22239.75</v>
      </c>
      <c r="Q1080" s="3">
        <v>3315.08</v>
      </c>
      <c r="R1080" s="3">
        <f t="shared" si="133"/>
        <v>13504.488999999996</v>
      </c>
      <c r="S1080" s="5">
        <f t="shared" si="134"/>
        <v>0.34574307350315037</v>
      </c>
      <c r="T1080" s="3">
        <v>40909.64</v>
      </c>
      <c r="U1080" s="3">
        <f t="shared" si="135"/>
        <v>-1850.3210000000036</v>
      </c>
      <c r="V1080" t="s">
        <v>61</v>
      </c>
      <c r="W1080" t="s">
        <v>77</v>
      </c>
    </row>
    <row r="1081" spans="1:23">
      <c r="A1081" t="s">
        <v>1140</v>
      </c>
      <c r="B1081" s="2">
        <v>45294</v>
      </c>
      <c r="C1081">
        <f t="shared" si="128"/>
        <v>2024</v>
      </c>
      <c r="D1081" t="str">
        <f t="shared" si="129"/>
        <v>Jan</v>
      </c>
      <c r="E1081" t="str">
        <f t="shared" si="130"/>
        <v>Q1</v>
      </c>
      <c r="F1081" t="s">
        <v>51</v>
      </c>
      <c r="G1081" t="s">
        <v>88</v>
      </c>
      <c r="H1081" t="s">
        <v>34</v>
      </c>
      <c r="I1081" t="s">
        <v>53</v>
      </c>
      <c r="J1081" t="s">
        <v>130</v>
      </c>
      <c r="K1081">
        <v>12</v>
      </c>
      <c r="L1081" s="3">
        <v>2189.61</v>
      </c>
      <c r="M1081" s="4">
        <v>0.1</v>
      </c>
      <c r="N1081" s="3">
        <v>749.24</v>
      </c>
      <c r="O1081" s="3">
        <f t="shared" si="131"/>
        <v>23647.788</v>
      </c>
      <c r="P1081" s="3">
        <f t="shared" si="132"/>
        <v>8990.880000000001</v>
      </c>
      <c r="Q1081" s="3">
        <v>1437.66</v>
      </c>
      <c r="R1081" s="3">
        <f t="shared" si="133"/>
        <v>13219.248</v>
      </c>
      <c r="S1081" s="5">
        <f t="shared" si="134"/>
        <v>0.55900568797386041</v>
      </c>
      <c r="T1081" s="3">
        <v>22568.13</v>
      </c>
      <c r="U1081" s="3">
        <f t="shared" si="135"/>
        <v>1079.6579999999994</v>
      </c>
      <c r="V1081" t="s">
        <v>29</v>
      </c>
      <c r="W1081" t="s">
        <v>30</v>
      </c>
    </row>
    <row r="1082" spans="1:23">
      <c r="A1082" t="s">
        <v>1141</v>
      </c>
      <c r="B1082" s="2">
        <v>45888</v>
      </c>
      <c r="C1082">
        <f t="shared" si="128"/>
        <v>2025</v>
      </c>
      <c r="D1082" t="str">
        <f t="shared" si="129"/>
        <v>Aug</v>
      </c>
      <c r="E1082" t="str">
        <f t="shared" si="130"/>
        <v>Q3</v>
      </c>
      <c r="F1082" t="s">
        <v>24</v>
      </c>
      <c r="G1082" t="s">
        <v>25</v>
      </c>
      <c r="H1082" t="s">
        <v>44</v>
      </c>
      <c r="I1082" t="s">
        <v>27</v>
      </c>
      <c r="J1082" t="s">
        <v>28</v>
      </c>
      <c r="K1082">
        <v>29</v>
      </c>
      <c r="L1082" s="3">
        <v>299.41000000000003</v>
      </c>
      <c r="M1082" s="4">
        <v>0.2</v>
      </c>
      <c r="N1082" s="3">
        <v>169.62</v>
      </c>
      <c r="O1082" s="3">
        <f t="shared" si="131"/>
        <v>6946.3120000000017</v>
      </c>
      <c r="P1082" s="3">
        <f t="shared" si="132"/>
        <v>4918.9800000000005</v>
      </c>
      <c r="Q1082" s="3">
        <v>1068.5899999999999</v>
      </c>
      <c r="R1082" s="3">
        <f t="shared" si="133"/>
        <v>958.74200000000133</v>
      </c>
      <c r="S1082" s="5">
        <f t="shared" si="134"/>
        <v>0.13802173009216992</v>
      </c>
      <c r="T1082" s="3">
        <v>7138.76</v>
      </c>
      <c r="U1082" s="3">
        <f t="shared" si="135"/>
        <v>-192.4479999999985</v>
      </c>
      <c r="V1082" t="s">
        <v>29</v>
      </c>
      <c r="W1082" t="s">
        <v>80</v>
      </c>
    </row>
    <row r="1083" spans="1:23">
      <c r="A1083" t="s">
        <v>1142</v>
      </c>
      <c r="B1083" s="2">
        <v>45583</v>
      </c>
      <c r="C1083">
        <f t="shared" si="128"/>
        <v>2024</v>
      </c>
      <c r="D1083" t="str">
        <f t="shared" si="129"/>
        <v>Oct</v>
      </c>
      <c r="E1083" t="str">
        <f t="shared" si="130"/>
        <v>Q4</v>
      </c>
      <c r="F1083" t="s">
        <v>68</v>
      </c>
      <c r="G1083" t="s">
        <v>25</v>
      </c>
      <c r="H1083" t="s">
        <v>44</v>
      </c>
      <c r="I1083" t="s">
        <v>53</v>
      </c>
      <c r="J1083" t="s">
        <v>54</v>
      </c>
      <c r="K1083">
        <v>25</v>
      </c>
      <c r="L1083" s="3">
        <v>2679.97</v>
      </c>
      <c r="M1083" s="4">
        <v>0.08</v>
      </c>
      <c r="N1083" s="3">
        <v>857.22</v>
      </c>
      <c r="O1083" s="3">
        <f t="shared" si="131"/>
        <v>61639.310000000005</v>
      </c>
      <c r="P1083" s="3">
        <f t="shared" si="132"/>
        <v>21430.5</v>
      </c>
      <c r="Q1083" s="3">
        <v>1941.22</v>
      </c>
      <c r="R1083" s="3">
        <f t="shared" si="133"/>
        <v>38267.590000000004</v>
      </c>
      <c r="S1083" s="5">
        <f t="shared" si="134"/>
        <v>0.62083092753634006</v>
      </c>
      <c r="T1083" s="3">
        <v>58439.45</v>
      </c>
      <c r="U1083" s="3">
        <f t="shared" si="135"/>
        <v>3199.8600000000079</v>
      </c>
      <c r="V1083" t="s">
        <v>41</v>
      </c>
      <c r="W1083" t="s">
        <v>77</v>
      </c>
    </row>
    <row r="1084" spans="1:23">
      <c r="A1084" t="s">
        <v>1143</v>
      </c>
      <c r="B1084" s="2">
        <v>45972</v>
      </c>
      <c r="C1084">
        <f t="shared" si="128"/>
        <v>2025</v>
      </c>
      <c r="D1084" t="str">
        <f t="shared" si="129"/>
        <v>Nov</v>
      </c>
      <c r="E1084" t="str">
        <f t="shared" si="130"/>
        <v>Q4</v>
      </c>
      <c r="F1084" t="s">
        <v>68</v>
      </c>
      <c r="G1084" t="s">
        <v>66</v>
      </c>
      <c r="H1084" t="s">
        <v>26</v>
      </c>
      <c r="I1084" t="s">
        <v>53</v>
      </c>
      <c r="J1084" t="s">
        <v>130</v>
      </c>
      <c r="K1084">
        <v>53</v>
      </c>
      <c r="L1084" s="3">
        <v>1457.94</v>
      </c>
      <c r="M1084" s="4">
        <v>0.12</v>
      </c>
      <c r="N1084" s="3">
        <v>532.67999999999995</v>
      </c>
      <c r="O1084" s="3">
        <f t="shared" si="131"/>
        <v>67998.32160000001</v>
      </c>
      <c r="P1084" s="3">
        <f t="shared" si="132"/>
        <v>28232.039999999997</v>
      </c>
      <c r="Q1084" s="3">
        <v>4819.33</v>
      </c>
      <c r="R1084" s="3">
        <f t="shared" si="133"/>
        <v>34946.951600000015</v>
      </c>
      <c r="S1084" s="5">
        <f t="shared" si="134"/>
        <v>0.51393844403359523</v>
      </c>
      <c r="T1084" s="3">
        <v>72800.490000000005</v>
      </c>
      <c r="U1084" s="3">
        <f t="shared" si="135"/>
        <v>-4802.168399999995</v>
      </c>
      <c r="V1084" t="s">
        <v>36</v>
      </c>
      <c r="W1084" t="s">
        <v>80</v>
      </c>
    </row>
    <row r="1085" spans="1:23">
      <c r="A1085" t="s">
        <v>1144</v>
      </c>
      <c r="B1085" s="2">
        <v>45507</v>
      </c>
      <c r="C1085">
        <f t="shared" si="128"/>
        <v>2024</v>
      </c>
      <c r="D1085" t="str">
        <f t="shared" si="129"/>
        <v>Aug</v>
      </c>
      <c r="E1085" t="str">
        <f t="shared" si="130"/>
        <v>Q3</v>
      </c>
      <c r="F1085" t="s">
        <v>68</v>
      </c>
      <c r="G1085" t="s">
        <v>66</v>
      </c>
      <c r="H1085" t="s">
        <v>34</v>
      </c>
      <c r="I1085" t="s">
        <v>27</v>
      </c>
      <c r="J1085" t="s">
        <v>28</v>
      </c>
      <c r="K1085">
        <v>4</v>
      </c>
      <c r="L1085" s="3">
        <v>135.88999999999999</v>
      </c>
      <c r="M1085" s="4">
        <v>0.03</v>
      </c>
      <c r="N1085" s="3">
        <v>83.53</v>
      </c>
      <c r="O1085" s="3">
        <f t="shared" si="131"/>
        <v>527.25319999999988</v>
      </c>
      <c r="P1085" s="3">
        <f t="shared" si="132"/>
        <v>334.12</v>
      </c>
      <c r="Q1085" s="3">
        <v>543.99</v>
      </c>
      <c r="R1085" s="3">
        <f t="shared" si="133"/>
        <v>-350.85680000000013</v>
      </c>
      <c r="S1085" s="5">
        <f t="shared" si="134"/>
        <v>-0.66544271329220994</v>
      </c>
      <c r="T1085" s="3">
        <v>555.44000000000005</v>
      </c>
      <c r="U1085" s="3">
        <f t="shared" si="135"/>
        <v>-28.186800000000176</v>
      </c>
      <c r="V1085" t="s">
        <v>36</v>
      </c>
      <c r="W1085" t="s">
        <v>80</v>
      </c>
    </row>
    <row r="1086" spans="1:23">
      <c r="A1086" t="s">
        <v>1145</v>
      </c>
      <c r="B1086" s="2">
        <v>45996</v>
      </c>
      <c r="C1086">
        <f t="shared" si="128"/>
        <v>2025</v>
      </c>
      <c r="D1086" t="str">
        <f t="shared" si="129"/>
        <v>Dec</v>
      </c>
      <c r="E1086" t="str">
        <f t="shared" si="130"/>
        <v>Q4</v>
      </c>
      <c r="F1086" t="s">
        <v>38</v>
      </c>
      <c r="G1086" t="s">
        <v>25</v>
      </c>
      <c r="H1086" t="s">
        <v>26</v>
      </c>
      <c r="I1086" t="s">
        <v>63</v>
      </c>
      <c r="J1086" t="s">
        <v>73</v>
      </c>
      <c r="K1086">
        <v>49</v>
      </c>
      <c r="L1086" s="3">
        <v>130.65</v>
      </c>
      <c r="M1086" s="4">
        <v>0.1</v>
      </c>
      <c r="N1086" s="3">
        <v>34.17</v>
      </c>
      <c r="O1086" s="3">
        <f t="shared" si="131"/>
        <v>5761.6650000000009</v>
      </c>
      <c r="P1086" s="3">
        <f t="shared" si="132"/>
        <v>1674.3300000000002</v>
      </c>
      <c r="Q1086" s="3">
        <v>2116.44</v>
      </c>
      <c r="R1086" s="3">
        <f t="shared" si="133"/>
        <v>1970.8950000000009</v>
      </c>
      <c r="S1086" s="5">
        <f t="shared" si="134"/>
        <v>0.34207039111090293</v>
      </c>
      <c r="T1086" s="3">
        <v>5488.63</v>
      </c>
      <c r="U1086" s="3">
        <f t="shared" si="135"/>
        <v>273.03500000000076</v>
      </c>
      <c r="V1086" t="s">
        <v>61</v>
      </c>
      <c r="W1086" t="s">
        <v>77</v>
      </c>
    </row>
    <row r="1087" spans="1:23">
      <c r="A1087" t="s">
        <v>1146</v>
      </c>
      <c r="B1087" s="2">
        <v>45963</v>
      </c>
      <c r="C1087">
        <f t="shared" si="128"/>
        <v>2025</v>
      </c>
      <c r="D1087" t="str">
        <f t="shared" si="129"/>
        <v>Nov</v>
      </c>
      <c r="E1087" t="str">
        <f t="shared" si="130"/>
        <v>Q4</v>
      </c>
      <c r="F1087" t="s">
        <v>24</v>
      </c>
      <c r="G1087" t="s">
        <v>66</v>
      </c>
      <c r="H1087" t="s">
        <v>34</v>
      </c>
      <c r="I1087" t="s">
        <v>27</v>
      </c>
      <c r="J1087" t="s">
        <v>35</v>
      </c>
      <c r="K1087">
        <v>2</v>
      </c>
      <c r="L1087" s="3">
        <v>492.94</v>
      </c>
      <c r="M1087" s="4">
        <v>0.12</v>
      </c>
      <c r="N1087" s="3">
        <v>356.1</v>
      </c>
      <c r="O1087" s="3">
        <f t="shared" si="131"/>
        <v>867.57439999999997</v>
      </c>
      <c r="P1087" s="3">
        <f t="shared" si="132"/>
        <v>712.2</v>
      </c>
      <c r="Q1087" s="3">
        <v>712.93</v>
      </c>
      <c r="R1087" s="3">
        <f t="shared" si="133"/>
        <v>-557.55560000000003</v>
      </c>
      <c r="S1087" s="5">
        <f t="shared" si="134"/>
        <v>-0.64266027213343324</v>
      </c>
      <c r="T1087" s="3">
        <v>932.65</v>
      </c>
      <c r="U1087" s="3">
        <f t="shared" si="135"/>
        <v>-65.075600000000009</v>
      </c>
      <c r="V1087" t="s">
        <v>41</v>
      </c>
      <c r="W1087" t="s">
        <v>80</v>
      </c>
    </row>
    <row r="1088" spans="1:23">
      <c r="A1088" t="s">
        <v>1147</v>
      </c>
      <c r="B1088" s="2">
        <v>45699</v>
      </c>
      <c r="C1088">
        <f t="shared" si="128"/>
        <v>2025</v>
      </c>
      <c r="D1088" t="str">
        <f t="shared" si="129"/>
        <v>Feb</v>
      </c>
      <c r="E1088" t="str">
        <f t="shared" si="130"/>
        <v>Q1</v>
      </c>
      <c r="F1088" t="s">
        <v>38</v>
      </c>
      <c r="G1088" t="s">
        <v>66</v>
      </c>
      <c r="H1088" t="s">
        <v>34</v>
      </c>
      <c r="I1088" t="s">
        <v>53</v>
      </c>
      <c r="J1088" t="s">
        <v>130</v>
      </c>
      <c r="K1088">
        <v>6</v>
      </c>
      <c r="L1088" s="3">
        <v>2150.9699999999998</v>
      </c>
      <c r="M1088" s="4">
        <v>0</v>
      </c>
      <c r="N1088" s="3">
        <v>820.68</v>
      </c>
      <c r="O1088" s="3">
        <f t="shared" si="131"/>
        <v>12905.82</v>
      </c>
      <c r="P1088" s="3">
        <f t="shared" si="132"/>
        <v>4924.08</v>
      </c>
      <c r="Q1088" s="3">
        <v>2715.95</v>
      </c>
      <c r="R1088" s="3">
        <f t="shared" si="133"/>
        <v>5265.79</v>
      </c>
      <c r="S1088" s="5">
        <f t="shared" si="134"/>
        <v>0.40801669324382334</v>
      </c>
      <c r="T1088" s="3">
        <v>12645.02</v>
      </c>
      <c r="U1088" s="3">
        <f t="shared" si="135"/>
        <v>260.79999999999927</v>
      </c>
      <c r="V1088" t="s">
        <v>41</v>
      </c>
      <c r="W1088" t="s">
        <v>77</v>
      </c>
    </row>
    <row r="1089" spans="1:23">
      <c r="A1089" t="s">
        <v>1148</v>
      </c>
      <c r="B1089" s="2">
        <v>45634</v>
      </c>
      <c r="C1089">
        <f t="shared" si="128"/>
        <v>2024</v>
      </c>
      <c r="D1089" t="str">
        <f t="shared" si="129"/>
        <v>Dec</v>
      </c>
      <c r="E1089" t="str">
        <f t="shared" si="130"/>
        <v>Q4</v>
      </c>
      <c r="F1089" t="s">
        <v>68</v>
      </c>
      <c r="G1089" t="s">
        <v>25</v>
      </c>
      <c r="H1089" t="s">
        <v>60</v>
      </c>
      <c r="I1089" t="s">
        <v>27</v>
      </c>
      <c r="J1089" t="s">
        <v>35</v>
      </c>
      <c r="K1089">
        <v>37</v>
      </c>
      <c r="L1089" s="3">
        <v>1072.0899999999999</v>
      </c>
      <c r="M1089" s="4">
        <v>0.1</v>
      </c>
      <c r="N1089" s="3">
        <v>721.84</v>
      </c>
      <c r="O1089" s="3">
        <f t="shared" si="131"/>
        <v>35700.596999999994</v>
      </c>
      <c r="P1089" s="3">
        <f t="shared" si="132"/>
        <v>26708.080000000002</v>
      </c>
      <c r="Q1089" s="3">
        <v>1851.05</v>
      </c>
      <c r="R1089" s="3">
        <f t="shared" si="133"/>
        <v>7141.4669999999924</v>
      </c>
      <c r="S1089" s="5">
        <f t="shared" si="134"/>
        <v>0.20003774726792364</v>
      </c>
      <c r="T1089" s="3">
        <v>36827.629999999997</v>
      </c>
      <c r="U1089" s="3">
        <f t="shared" si="135"/>
        <v>-1127.0330000000031</v>
      </c>
      <c r="V1089" t="s">
        <v>36</v>
      </c>
      <c r="W1089" t="s">
        <v>80</v>
      </c>
    </row>
    <row r="1090" spans="1:23">
      <c r="A1090" t="s">
        <v>1149</v>
      </c>
      <c r="B1090" s="2">
        <v>45673</v>
      </c>
      <c r="C1090">
        <f t="shared" ref="C1090:C1153" si="136">YEAR(B1090)</f>
        <v>2025</v>
      </c>
      <c r="D1090" t="str">
        <f t="shared" ref="D1090:D1153" si="137">TEXT(B1090,"mmm")</f>
        <v>Jan</v>
      </c>
      <c r="E1090" t="str">
        <f t="shared" ref="E1090:E1153" si="138">"Q"&amp;ROUNDUP(MONTH(B1090)/3,0)</f>
        <v>Q1</v>
      </c>
      <c r="F1090" t="s">
        <v>38</v>
      </c>
      <c r="G1090" t="s">
        <v>25</v>
      </c>
      <c r="H1090" t="s">
        <v>34</v>
      </c>
      <c r="I1090" t="s">
        <v>27</v>
      </c>
      <c r="J1090" t="s">
        <v>28</v>
      </c>
      <c r="K1090">
        <v>17</v>
      </c>
      <c r="L1090" s="3">
        <v>149.56</v>
      </c>
      <c r="M1090" s="4">
        <v>0.05</v>
      </c>
      <c r="N1090" s="3">
        <v>87.75</v>
      </c>
      <c r="O1090" s="3">
        <f t="shared" ref="O1090:O1153" si="139">K1090*L1090*(1-M1090)</f>
        <v>2415.3939999999998</v>
      </c>
      <c r="P1090" s="3">
        <f t="shared" ref="P1090:P1153" si="140">K1090*N1090</f>
        <v>1491.75</v>
      </c>
      <c r="Q1090" s="3">
        <v>802.18</v>
      </c>
      <c r="R1090" s="3">
        <f t="shared" ref="R1090:R1153" si="141">O1090-P1090-Q1090</f>
        <v>121.46399999999983</v>
      </c>
      <c r="S1090" s="5">
        <f t="shared" ref="S1090:S1153" si="142">IFERROR(R1090/O1090,0)</f>
        <v>5.0287447927750022E-2</v>
      </c>
      <c r="T1090" s="3">
        <v>2467.85</v>
      </c>
      <c r="U1090" s="3">
        <f t="shared" ref="U1090:U1153" si="143">O1090-T1090</f>
        <v>-52.456000000000131</v>
      </c>
      <c r="V1090" t="s">
        <v>61</v>
      </c>
      <c r="W1090" t="s">
        <v>46</v>
      </c>
    </row>
    <row r="1091" spans="1:23">
      <c r="A1091" t="s">
        <v>1150</v>
      </c>
      <c r="B1091" s="2">
        <v>46264</v>
      </c>
      <c r="C1091">
        <f t="shared" si="136"/>
        <v>2026</v>
      </c>
      <c r="D1091" t="str">
        <f t="shared" si="137"/>
        <v>Aug</v>
      </c>
      <c r="E1091" t="str">
        <f t="shared" si="138"/>
        <v>Q3</v>
      </c>
      <c r="F1091" t="s">
        <v>24</v>
      </c>
      <c r="G1091" t="s">
        <v>66</v>
      </c>
      <c r="H1091" t="s">
        <v>60</v>
      </c>
      <c r="I1091" t="s">
        <v>53</v>
      </c>
      <c r="J1091" t="s">
        <v>130</v>
      </c>
      <c r="K1091">
        <v>54</v>
      </c>
      <c r="L1091" s="3">
        <v>984.58</v>
      </c>
      <c r="M1091" s="4">
        <v>0</v>
      </c>
      <c r="N1091" s="3">
        <v>376.16</v>
      </c>
      <c r="O1091" s="3">
        <f t="shared" si="139"/>
        <v>53167.32</v>
      </c>
      <c r="P1091" s="3">
        <f t="shared" si="140"/>
        <v>20312.640000000003</v>
      </c>
      <c r="Q1091" s="3">
        <v>5284.65</v>
      </c>
      <c r="R1091" s="3">
        <f t="shared" si="141"/>
        <v>27570.029999999992</v>
      </c>
      <c r="S1091" s="5">
        <f t="shared" si="142"/>
        <v>0.51855218581639984</v>
      </c>
      <c r="T1091" s="3">
        <v>47588.56</v>
      </c>
      <c r="U1091" s="3">
        <f t="shared" si="143"/>
        <v>5578.760000000002</v>
      </c>
      <c r="V1091" t="s">
        <v>41</v>
      </c>
      <c r="W1091" t="s">
        <v>77</v>
      </c>
    </row>
    <row r="1092" spans="1:23">
      <c r="A1092" t="s">
        <v>1151</v>
      </c>
      <c r="B1092" s="2">
        <v>46228</v>
      </c>
      <c r="C1092">
        <f t="shared" si="136"/>
        <v>2026</v>
      </c>
      <c r="D1092" t="str">
        <f t="shared" si="137"/>
        <v>Jul</v>
      </c>
      <c r="E1092" t="str">
        <f t="shared" si="138"/>
        <v>Q3</v>
      </c>
      <c r="F1092" t="s">
        <v>32</v>
      </c>
      <c r="G1092" t="s">
        <v>33</v>
      </c>
      <c r="H1092" t="s">
        <v>34</v>
      </c>
      <c r="I1092" t="s">
        <v>53</v>
      </c>
      <c r="J1092" t="s">
        <v>54</v>
      </c>
      <c r="K1092">
        <v>10</v>
      </c>
      <c r="L1092" s="3">
        <v>2233.3200000000002</v>
      </c>
      <c r="M1092" s="4">
        <v>0.15</v>
      </c>
      <c r="N1092" s="3">
        <v>782.11</v>
      </c>
      <c r="O1092" s="3">
        <f t="shared" si="139"/>
        <v>18983.22</v>
      </c>
      <c r="P1092" s="3">
        <f t="shared" si="140"/>
        <v>7821.1</v>
      </c>
      <c r="Q1092" s="3">
        <v>2493.11</v>
      </c>
      <c r="R1092" s="3">
        <f t="shared" si="141"/>
        <v>8669.01</v>
      </c>
      <c r="S1092" s="5">
        <f t="shared" si="142"/>
        <v>0.45666699327089921</v>
      </c>
      <c r="T1092" s="3">
        <v>19750.59</v>
      </c>
      <c r="U1092" s="3">
        <f t="shared" si="143"/>
        <v>-767.36999999999898</v>
      </c>
      <c r="V1092" t="s">
        <v>36</v>
      </c>
      <c r="W1092" t="s">
        <v>46</v>
      </c>
    </row>
    <row r="1093" spans="1:23">
      <c r="A1093" t="s">
        <v>1152</v>
      </c>
      <c r="B1093" s="2">
        <v>45296</v>
      </c>
      <c r="C1093">
        <f t="shared" si="136"/>
        <v>2024</v>
      </c>
      <c r="D1093" t="str">
        <f t="shared" si="137"/>
        <v>Jan</v>
      </c>
      <c r="E1093" t="str">
        <f t="shared" si="138"/>
        <v>Q1</v>
      </c>
      <c r="F1093" t="s">
        <v>32</v>
      </c>
      <c r="G1093" t="s">
        <v>49</v>
      </c>
      <c r="H1093" t="s">
        <v>34</v>
      </c>
      <c r="I1093" t="s">
        <v>63</v>
      </c>
      <c r="J1093" t="s">
        <v>64</v>
      </c>
      <c r="K1093">
        <v>14</v>
      </c>
      <c r="L1093" s="3">
        <v>428.64</v>
      </c>
      <c r="M1093" s="4">
        <v>0</v>
      </c>
      <c r="N1093" s="3">
        <v>113.91</v>
      </c>
      <c r="O1093" s="3">
        <f t="shared" si="139"/>
        <v>6000.96</v>
      </c>
      <c r="P1093" s="3">
        <f t="shared" si="140"/>
        <v>1594.74</v>
      </c>
      <c r="Q1093" s="3">
        <v>1235.6600000000001</v>
      </c>
      <c r="R1093" s="3">
        <f t="shared" si="141"/>
        <v>3170.5600000000004</v>
      </c>
      <c r="S1093" s="5">
        <f t="shared" si="142"/>
        <v>0.52834213192555868</v>
      </c>
      <c r="T1093" s="3">
        <v>6051.74</v>
      </c>
      <c r="U1093" s="3">
        <f t="shared" si="143"/>
        <v>-50.779999999999745</v>
      </c>
      <c r="V1093" t="s">
        <v>41</v>
      </c>
      <c r="W1093" t="s">
        <v>30</v>
      </c>
    </row>
    <row r="1094" spans="1:23">
      <c r="A1094" t="s">
        <v>1153</v>
      </c>
      <c r="B1094" s="2">
        <v>46181</v>
      </c>
      <c r="C1094">
        <f t="shared" si="136"/>
        <v>2026</v>
      </c>
      <c r="D1094" t="str">
        <f t="shared" si="137"/>
        <v>Jun</v>
      </c>
      <c r="E1094" t="str">
        <f t="shared" si="138"/>
        <v>Q2</v>
      </c>
      <c r="F1094" t="s">
        <v>38</v>
      </c>
      <c r="G1094" t="s">
        <v>25</v>
      </c>
      <c r="H1094" t="s">
        <v>44</v>
      </c>
      <c r="I1094" t="s">
        <v>27</v>
      </c>
      <c r="J1094" t="s">
        <v>35</v>
      </c>
      <c r="K1094">
        <v>30</v>
      </c>
      <c r="L1094" s="3">
        <v>956.79</v>
      </c>
      <c r="M1094" s="4">
        <v>0.05</v>
      </c>
      <c r="N1094" s="3">
        <v>723.26</v>
      </c>
      <c r="O1094" s="3">
        <f t="shared" si="139"/>
        <v>27268.514999999996</v>
      </c>
      <c r="P1094" s="3">
        <f t="shared" si="140"/>
        <v>21697.8</v>
      </c>
      <c r="Q1094" s="3">
        <v>1042.0999999999999</v>
      </c>
      <c r="R1094" s="3">
        <f t="shared" si="141"/>
        <v>4528.6149999999961</v>
      </c>
      <c r="S1094" s="5">
        <f t="shared" si="142"/>
        <v>0.16607486692986387</v>
      </c>
      <c r="T1094" s="3">
        <v>26146.71</v>
      </c>
      <c r="U1094" s="3">
        <f t="shared" si="143"/>
        <v>1121.8049999999967</v>
      </c>
      <c r="V1094" t="s">
        <v>61</v>
      </c>
      <c r="W1094" t="s">
        <v>30</v>
      </c>
    </row>
    <row r="1095" spans="1:23">
      <c r="A1095" t="s">
        <v>1154</v>
      </c>
      <c r="B1095" s="2">
        <v>45731</v>
      </c>
      <c r="C1095">
        <f t="shared" si="136"/>
        <v>2025</v>
      </c>
      <c r="D1095" t="str">
        <f t="shared" si="137"/>
        <v>Mar</v>
      </c>
      <c r="E1095" t="str">
        <f t="shared" si="138"/>
        <v>Q1</v>
      </c>
      <c r="F1095" t="s">
        <v>24</v>
      </c>
      <c r="G1095" t="s">
        <v>66</v>
      </c>
      <c r="H1095" t="s">
        <v>44</v>
      </c>
      <c r="I1095" t="s">
        <v>63</v>
      </c>
      <c r="J1095" t="s">
        <v>64</v>
      </c>
      <c r="K1095">
        <v>26</v>
      </c>
      <c r="L1095" s="3">
        <v>294.76</v>
      </c>
      <c r="M1095" s="4">
        <v>0.12</v>
      </c>
      <c r="N1095" s="3">
        <v>81.239999999999995</v>
      </c>
      <c r="O1095" s="3">
        <f t="shared" si="139"/>
        <v>6744.1088</v>
      </c>
      <c r="P1095" s="3">
        <f t="shared" si="140"/>
        <v>2112.2399999999998</v>
      </c>
      <c r="Q1095" s="3">
        <v>1040.92</v>
      </c>
      <c r="R1095" s="3">
        <f t="shared" si="141"/>
        <v>3590.9488000000001</v>
      </c>
      <c r="S1095" s="5">
        <f t="shared" si="142"/>
        <v>0.53245712761929342</v>
      </c>
      <c r="T1095" s="3">
        <v>6350.94</v>
      </c>
      <c r="U1095" s="3">
        <f t="shared" si="143"/>
        <v>393.16880000000037</v>
      </c>
      <c r="V1095" t="s">
        <v>61</v>
      </c>
      <c r="W1095" t="s">
        <v>77</v>
      </c>
    </row>
    <row r="1096" spans="1:23">
      <c r="A1096" t="s">
        <v>1155</v>
      </c>
      <c r="B1096" s="2">
        <v>45500</v>
      </c>
      <c r="C1096">
        <f t="shared" si="136"/>
        <v>2024</v>
      </c>
      <c r="D1096" t="str">
        <f t="shared" si="137"/>
        <v>Jul</v>
      </c>
      <c r="E1096" t="str">
        <f t="shared" si="138"/>
        <v>Q3</v>
      </c>
      <c r="F1096" t="s">
        <v>68</v>
      </c>
      <c r="G1096" t="s">
        <v>66</v>
      </c>
      <c r="H1096" t="s">
        <v>34</v>
      </c>
      <c r="I1096" t="s">
        <v>53</v>
      </c>
      <c r="J1096" t="s">
        <v>130</v>
      </c>
      <c r="K1096">
        <v>18</v>
      </c>
      <c r="L1096" s="3">
        <v>2795.98</v>
      </c>
      <c r="M1096" s="4">
        <v>0.1</v>
      </c>
      <c r="N1096" s="3">
        <v>955.37</v>
      </c>
      <c r="O1096" s="3">
        <f t="shared" si="139"/>
        <v>45294.876000000004</v>
      </c>
      <c r="P1096" s="3">
        <f t="shared" si="140"/>
        <v>17196.66</v>
      </c>
      <c r="Q1096" s="3">
        <v>1422.02</v>
      </c>
      <c r="R1096" s="3">
        <f t="shared" si="141"/>
        <v>26676.196000000004</v>
      </c>
      <c r="S1096" s="5">
        <f t="shared" si="142"/>
        <v>0.58894511599943444</v>
      </c>
      <c r="T1096" s="3">
        <v>41179.65</v>
      </c>
      <c r="U1096" s="3">
        <f t="shared" si="143"/>
        <v>4115.2260000000024</v>
      </c>
      <c r="V1096" t="s">
        <v>29</v>
      </c>
      <c r="W1096" t="s">
        <v>77</v>
      </c>
    </row>
    <row r="1097" spans="1:23">
      <c r="A1097" t="s">
        <v>1156</v>
      </c>
      <c r="B1097" s="2">
        <v>45359</v>
      </c>
      <c r="C1097">
        <f t="shared" si="136"/>
        <v>2024</v>
      </c>
      <c r="D1097" t="str">
        <f t="shared" si="137"/>
        <v>Mar</v>
      </c>
      <c r="E1097" t="str">
        <f t="shared" si="138"/>
        <v>Q1</v>
      </c>
      <c r="F1097" t="s">
        <v>38</v>
      </c>
      <c r="G1097" t="s">
        <v>25</v>
      </c>
      <c r="H1097" t="s">
        <v>34</v>
      </c>
      <c r="I1097" t="s">
        <v>63</v>
      </c>
      <c r="J1097" t="s">
        <v>73</v>
      </c>
      <c r="K1097">
        <v>18</v>
      </c>
      <c r="L1097" s="3">
        <v>130.36000000000001</v>
      </c>
      <c r="M1097" s="4">
        <v>0.08</v>
      </c>
      <c r="N1097" s="3">
        <v>31.11</v>
      </c>
      <c r="O1097" s="3">
        <f t="shared" si="139"/>
        <v>2158.7616000000007</v>
      </c>
      <c r="P1097" s="3">
        <f t="shared" si="140"/>
        <v>559.98</v>
      </c>
      <c r="Q1097" s="3">
        <v>1126.08</v>
      </c>
      <c r="R1097" s="3">
        <f t="shared" si="141"/>
        <v>472.70160000000078</v>
      </c>
      <c r="S1097" s="5">
        <f t="shared" si="142"/>
        <v>0.21896887548861377</v>
      </c>
      <c r="T1097" s="3">
        <v>2043.9</v>
      </c>
      <c r="U1097" s="3">
        <f t="shared" si="143"/>
        <v>114.86160000000064</v>
      </c>
      <c r="V1097" t="s">
        <v>29</v>
      </c>
      <c r="W1097" t="s">
        <v>46</v>
      </c>
    </row>
    <row r="1098" spans="1:23">
      <c r="A1098" t="s">
        <v>1157</v>
      </c>
      <c r="B1098" s="2">
        <v>45386</v>
      </c>
      <c r="C1098">
        <f t="shared" si="136"/>
        <v>2024</v>
      </c>
      <c r="D1098" t="str">
        <f t="shared" si="137"/>
        <v>Apr</v>
      </c>
      <c r="E1098" t="str">
        <f t="shared" si="138"/>
        <v>Q2</v>
      </c>
      <c r="F1098" t="s">
        <v>38</v>
      </c>
      <c r="G1098" t="s">
        <v>25</v>
      </c>
      <c r="H1098" t="s">
        <v>44</v>
      </c>
      <c r="I1098" t="s">
        <v>27</v>
      </c>
      <c r="J1098" t="s">
        <v>35</v>
      </c>
      <c r="K1098">
        <v>22</v>
      </c>
      <c r="L1098" s="3">
        <v>921.45</v>
      </c>
      <c r="M1098" s="4">
        <v>0.12</v>
      </c>
      <c r="N1098" s="3">
        <v>648.64</v>
      </c>
      <c r="O1098" s="3">
        <f t="shared" si="139"/>
        <v>17839.272000000001</v>
      </c>
      <c r="P1098" s="3">
        <f t="shared" si="140"/>
        <v>14270.08</v>
      </c>
      <c r="Q1098" s="3">
        <v>656.82</v>
      </c>
      <c r="R1098" s="3">
        <f t="shared" si="141"/>
        <v>2912.3720000000008</v>
      </c>
      <c r="S1098" s="5">
        <f t="shared" si="142"/>
        <v>0.16325621359436643</v>
      </c>
      <c r="T1098" s="3">
        <v>15970.14</v>
      </c>
      <c r="U1098" s="3">
        <f t="shared" si="143"/>
        <v>1869.1320000000014</v>
      </c>
      <c r="V1098" t="s">
        <v>61</v>
      </c>
      <c r="W1098" t="s">
        <v>46</v>
      </c>
    </row>
    <row r="1099" spans="1:23">
      <c r="A1099" t="s">
        <v>1158</v>
      </c>
      <c r="B1099" s="2">
        <v>45826</v>
      </c>
      <c r="C1099">
        <f t="shared" si="136"/>
        <v>2025</v>
      </c>
      <c r="D1099" t="str">
        <f t="shared" si="137"/>
        <v>Jun</v>
      </c>
      <c r="E1099" t="str">
        <f t="shared" si="138"/>
        <v>Q2</v>
      </c>
      <c r="F1099" t="s">
        <v>32</v>
      </c>
      <c r="G1099" t="s">
        <v>49</v>
      </c>
      <c r="H1099" t="s">
        <v>44</v>
      </c>
      <c r="I1099" t="s">
        <v>53</v>
      </c>
      <c r="J1099" t="s">
        <v>54</v>
      </c>
      <c r="K1099">
        <v>15</v>
      </c>
      <c r="L1099" s="3">
        <v>1982.42</v>
      </c>
      <c r="M1099" s="4">
        <v>0.12</v>
      </c>
      <c r="N1099" s="3">
        <v>644.96</v>
      </c>
      <c r="O1099" s="3">
        <f t="shared" si="139"/>
        <v>26167.944000000003</v>
      </c>
      <c r="P1099" s="3">
        <f t="shared" si="140"/>
        <v>9674.4000000000015</v>
      </c>
      <c r="Q1099" s="3">
        <v>3138.53</v>
      </c>
      <c r="R1099" s="3">
        <f t="shared" si="141"/>
        <v>13355.014000000001</v>
      </c>
      <c r="S1099" s="5">
        <f t="shared" si="142"/>
        <v>0.51035778737527104</v>
      </c>
      <c r="T1099" s="3">
        <v>27900.44</v>
      </c>
      <c r="U1099" s="3">
        <f t="shared" si="143"/>
        <v>-1732.4959999999955</v>
      </c>
      <c r="V1099" t="s">
        <v>41</v>
      </c>
      <c r="W1099" t="s">
        <v>30</v>
      </c>
    </row>
    <row r="1100" spans="1:23">
      <c r="A1100" t="s">
        <v>1159</v>
      </c>
      <c r="B1100" s="2">
        <v>45486</v>
      </c>
      <c r="C1100">
        <f t="shared" si="136"/>
        <v>2024</v>
      </c>
      <c r="D1100" t="str">
        <f t="shared" si="137"/>
        <v>Jul</v>
      </c>
      <c r="E1100" t="str">
        <f t="shared" si="138"/>
        <v>Q3</v>
      </c>
      <c r="F1100" t="s">
        <v>32</v>
      </c>
      <c r="G1100" t="s">
        <v>33</v>
      </c>
      <c r="H1100" t="s">
        <v>44</v>
      </c>
      <c r="I1100" t="s">
        <v>39</v>
      </c>
      <c r="J1100" t="s">
        <v>57</v>
      </c>
      <c r="K1100">
        <v>24</v>
      </c>
      <c r="L1100" s="3">
        <v>436.05</v>
      </c>
      <c r="M1100" s="4">
        <v>0.15</v>
      </c>
      <c r="N1100" s="3">
        <v>216.36</v>
      </c>
      <c r="O1100" s="3">
        <f t="shared" si="139"/>
        <v>8895.42</v>
      </c>
      <c r="P1100" s="3">
        <f t="shared" si="140"/>
        <v>5192.6400000000003</v>
      </c>
      <c r="Q1100" s="3">
        <v>1969.43</v>
      </c>
      <c r="R1100" s="3">
        <f t="shared" si="141"/>
        <v>1733.3499999999997</v>
      </c>
      <c r="S1100" s="5">
        <f t="shared" si="142"/>
        <v>0.19485870256828791</v>
      </c>
      <c r="T1100" s="3">
        <v>8805.44</v>
      </c>
      <c r="U1100" s="3">
        <f t="shared" si="143"/>
        <v>89.979999999999563</v>
      </c>
      <c r="V1100" t="s">
        <v>36</v>
      </c>
      <c r="W1100" t="s">
        <v>80</v>
      </c>
    </row>
    <row r="1101" spans="1:23">
      <c r="A1101" t="s">
        <v>1160</v>
      </c>
      <c r="B1101" s="2">
        <v>45495</v>
      </c>
      <c r="C1101">
        <f t="shared" si="136"/>
        <v>2024</v>
      </c>
      <c r="D1101" t="str">
        <f t="shared" si="137"/>
        <v>Jul</v>
      </c>
      <c r="E1101" t="str">
        <f t="shared" si="138"/>
        <v>Q3</v>
      </c>
      <c r="F1101" t="s">
        <v>24</v>
      </c>
      <c r="G1101" t="s">
        <v>25</v>
      </c>
      <c r="H1101" t="s">
        <v>44</v>
      </c>
      <c r="I1101" t="s">
        <v>39</v>
      </c>
      <c r="J1101" t="s">
        <v>57</v>
      </c>
      <c r="K1101">
        <v>24</v>
      </c>
      <c r="L1101" s="3">
        <v>513.25</v>
      </c>
      <c r="M1101" s="4">
        <v>0.15</v>
      </c>
      <c r="N1101" s="3">
        <v>250.76</v>
      </c>
      <c r="O1101" s="3">
        <f t="shared" si="139"/>
        <v>10470.299999999999</v>
      </c>
      <c r="P1101" s="3">
        <f t="shared" si="140"/>
        <v>6018.24</v>
      </c>
      <c r="Q1101" s="3">
        <v>1751.01</v>
      </c>
      <c r="R1101" s="3">
        <f t="shared" si="141"/>
        <v>2701.0499999999993</v>
      </c>
      <c r="S1101" s="5">
        <f t="shared" si="142"/>
        <v>0.25797255092977273</v>
      </c>
      <c r="T1101" s="3">
        <v>11318.44</v>
      </c>
      <c r="U1101" s="3">
        <f t="shared" si="143"/>
        <v>-848.14000000000124</v>
      </c>
      <c r="V1101" t="s">
        <v>36</v>
      </c>
      <c r="W1101" t="s">
        <v>77</v>
      </c>
    </row>
    <row r="1102" spans="1:23">
      <c r="A1102" t="s">
        <v>1161</v>
      </c>
      <c r="B1102" s="2">
        <v>45379</v>
      </c>
      <c r="C1102">
        <f t="shared" si="136"/>
        <v>2024</v>
      </c>
      <c r="D1102" t="str">
        <f t="shared" si="137"/>
        <v>Mar</v>
      </c>
      <c r="E1102" t="str">
        <f t="shared" si="138"/>
        <v>Q1</v>
      </c>
      <c r="F1102" t="s">
        <v>68</v>
      </c>
      <c r="G1102" t="s">
        <v>25</v>
      </c>
      <c r="H1102" t="s">
        <v>44</v>
      </c>
      <c r="I1102" t="s">
        <v>39</v>
      </c>
      <c r="J1102" t="s">
        <v>57</v>
      </c>
      <c r="K1102">
        <v>18</v>
      </c>
      <c r="L1102" s="3">
        <v>381.46</v>
      </c>
      <c r="M1102" s="4">
        <v>0.1</v>
      </c>
      <c r="N1102" s="3">
        <v>184.23</v>
      </c>
      <c r="O1102" s="3">
        <f t="shared" si="139"/>
        <v>6179.652</v>
      </c>
      <c r="P1102" s="3">
        <f t="shared" si="140"/>
        <v>3316.14</v>
      </c>
      <c r="Q1102" s="3">
        <v>2283.58</v>
      </c>
      <c r="R1102" s="3">
        <f t="shared" si="141"/>
        <v>579.93200000000024</v>
      </c>
      <c r="S1102" s="5">
        <f t="shared" si="142"/>
        <v>9.3845413948876119E-2</v>
      </c>
      <c r="T1102" s="3">
        <v>5615.7</v>
      </c>
      <c r="U1102" s="3">
        <f t="shared" si="143"/>
        <v>563.95200000000023</v>
      </c>
      <c r="V1102" t="s">
        <v>29</v>
      </c>
      <c r="W1102" t="s">
        <v>80</v>
      </c>
    </row>
    <row r="1103" spans="1:23">
      <c r="A1103" t="s">
        <v>1162</v>
      </c>
      <c r="B1103" s="2">
        <v>45945</v>
      </c>
      <c r="C1103">
        <f t="shared" si="136"/>
        <v>2025</v>
      </c>
      <c r="D1103" t="str">
        <f t="shared" si="137"/>
        <v>Oct</v>
      </c>
      <c r="E1103" t="str">
        <f t="shared" si="138"/>
        <v>Q4</v>
      </c>
      <c r="F1103" t="s">
        <v>38</v>
      </c>
      <c r="G1103" t="s">
        <v>25</v>
      </c>
      <c r="H1103" t="s">
        <v>34</v>
      </c>
      <c r="I1103" t="s">
        <v>63</v>
      </c>
      <c r="J1103" t="s">
        <v>73</v>
      </c>
      <c r="K1103">
        <v>4</v>
      </c>
      <c r="L1103" s="3">
        <v>109.73</v>
      </c>
      <c r="M1103" s="4">
        <v>0</v>
      </c>
      <c r="N1103" s="3">
        <v>27.44</v>
      </c>
      <c r="O1103" s="3">
        <f t="shared" si="139"/>
        <v>438.92</v>
      </c>
      <c r="P1103" s="3">
        <f t="shared" si="140"/>
        <v>109.76</v>
      </c>
      <c r="Q1103" s="3">
        <v>1365.9</v>
      </c>
      <c r="R1103" s="3">
        <f t="shared" si="141"/>
        <v>-1036.74</v>
      </c>
      <c r="S1103" s="5">
        <f t="shared" si="142"/>
        <v>-2.3620249703818463</v>
      </c>
      <c r="T1103" s="3">
        <v>400.67</v>
      </c>
      <c r="U1103" s="3">
        <f t="shared" si="143"/>
        <v>38.25</v>
      </c>
      <c r="V1103" t="s">
        <v>36</v>
      </c>
      <c r="W1103" t="s">
        <v>80</v>
      </c>
    </row>
    <row r="1104" spans="1:23">
      <c r="A1104" t="s">
        <v>1163</v>
      </c>
      <c r="B1104" s="2">
        <v>45448</v>
      </c>
      <c r="C1104">
        <f t="shared" si="136"/>
        <v>2024</v>
      </c>
      <c r="D1104" t="str">
        <f t="shared" si="137"/>
        <v>Jun</v>
      </c>
      <c r="E1104" t="str">
        <f t="shared" si="138"/>
        <v>Q2</v>
      </c>
      <c r="F1104" t="s">
        <v>38</v>
      </c>
      <c r="G1104" t="s">
        <v>66</v>
      </c>
      <c r="H1104" t="s">
        <v>26</v>
      </c>
      <c r="I1104" t="s">
        <v>39</v>
      </c>
      <c r="J1104" t="s">
        <v>57</v>
      </c>
      <c r="K1104">
        <v>39</v>
      </c>
      <c r="L1104" s="3">
        <v>518.27</v>
      </c>
      <c r="M1104" s="4">
        <v>0.05</v>
      </c>
      <c r="N1104" s="3">
        <v>242.79</v>
      </c>
      <c r="O1104" s="3">
        <f t="shared" si="139"/>
        <v>19201.903499999997</v>
      </c>
      <c r="P1104" s="3">
        <f t="shared" si="140"/>
        <v>9468.81</v>
      </c>
      <c r="Q1104" s="3">
        <v>1629.22</v>
      </c>
      <c r="R1104" s="3">
        <f t="shared" si="141"/>
        <v>8103.873499999997</v>
      </c>
      <c r="S1104" s="5">
        <f t="shared" si="142"/>
        <v>0.42203490398751342</v>
      </c>
      <c r="T1104" s="3">
        <v>21419.74</v>
      </c>
      <c r="U1104" s="3">
        <f t="shared" si="143"/>
        <v>-2217.8365000000049</v>
      </c>
      <c r="V1104" t="s">
        <v>36</v>
      </c>
      <c r="W1104" t="s">
        <v>30</v>
      </c>
    </row>
    <row r="1105" spans="1:23">
      <c r="A1105" t="s">
        <v>1164</v>
      </c>
      <c r="B1105" s="2">
        <v>45387</v>
      </c>
      <c r="C1105">
        <f t="shared" si="136"/>
        <v>2024</v>
      </c>
      <c r="D1105" t="str">
        <f t="shared" si="137"/>
        <v>Apr</v>
      </c>
      <c r="E1105" t="str">
        <f t="shared" si="138"/>
        <v>Q2</v>
      </c>
      <c r="F1105" t="s">
        <v>68</v>
      </c>
      <c r="G1105" t="s">
        <v>25</v>
      </c>
      <c r="H1105" t="s">
        <v>34</v>
      </c>
      <c r="I1105" t="s">
        <v>39</v>
      </c>
      <c r="J1105" t="s">
        <v>40</v>
      </c>
      <c r="K1105">
        <v>11</v>
      </c>
      <c r="L1105" s="3">
        <v>1037.5999999999999</v>
      </c>
      <c r="M1105" s="4">
        <v>0.15</v>
      </c>
      <c r="N1105" s="3">
        <v>419.19</v>
      </c>
      <c r="O1105" s="3">
        <f t="shared" si="139"/>
        <v>9701.5599999999977</v>
      </c>
      <c r="P1105" s="3">
        <f t="shared" si="140"/>
        <v>4611.09</v>
      </c>
      <c r="Q1105" s="3">
        <v>1135.46</v>
      </c>
      <c r="R1105" s="3">
        <f t="shared" si="141"/>
        <v>3955.0099999999975</v>
      </c>
      <c r="S1105" s="5">
        <f t="shared" si="142"/>
        <v>0.40766742668189432</v>
      </c>
      <c r="T1105" s="3">
        <v>10400.94</v>
      </c>
      <c r="U1105" s="3">
        <f t="shared" si="143"/>
        <v>-699.38000000000284</v>
      </c>
      <c r="V1105" t="s">
        <v>61</v>
      </c>
      <c r="W1105" t="s">
        <v>30</v>
      </c>
    </row>
    <row r="1106" spans="1:23">
      <c r="A1106" t="s">
        <v>1165</v>
      </c>
      <c r="B1106" s="2">
        <v>45610</v>
      </c>
      <c r="C1106">
        <f t="shared" si="136"/>
        <v>2024</v>
      </c>
      <c r="D1106" t="str">
        <f t="shared" si="137"/>
        <v>Nov</v>
      </c>
      <c r="E1106" t="str">
        <f t="shared" si="138"/>
        <v>Q4</v>
      </c>
      <c r="F1106" t="s">
        <v>32</v>
      </c>
      <c r="G1106" t="s">
        <v>33</v>
      </c>
      <c r="H1106" t="s">
        <v>60</v>
      </c>
      <c r="I1106" t="s">
        <v>39</v>
      </c>
      <c r="J1106" t="s">
        <v>57</v>
      </c>
      <c r="K1106">
        <v>85</v>
      </c>
      <c r="L1106" s="3">
        <v>629.36</v>
      </c>
      <c r="M1106" s="4">
        <v>0.15</v>
      </c>
      <c r="N1106" s="3">
        <v>303.76</v>
      </c>
      <c r="O1106" s="3">
        <f t="shared" si="139"/>
        <v>45471.259999999995</v>
      </c>
      <c r="P1106" s="3">
        <f t="shared" si="140"/>
        <v>25819.599999999999</v>
      </c>
      <c r="Q1106" s="3">
        <v>3825.44</v>
      </c>
      <c r="R1106" s="3">
        <f t="shared" si="141"/>
        <v>15826.219999999996</v>
      </c>
      <c r="S1106" s="5">
        <f t="shared" si="142"/>
        <v>0.34804885547486475</v>
      </c>
      <c r="T1106" s="3">
        <v>47194.44</v>
      </c>
      <c r="U1106" s="3">
        <f t="shared" si="143"/>
        <v>-1723.1800000000076</v>
      </c>
      <c r="V1106" t="s">
        <v>29</v>
      </c>
      <c r="W1106" t="s">
        <v>77</v>
      </c>
    </row>
    <row r="1107" spans="1:23">
      <c r="A1107" t="s">
        <v>1166</v>
      </c>
      <c r="B1107" s="2">
        <v>46062</v>
      </c>
      <c r="C1107">
        <f t="shared" si="136"/>
        <v>2026</v>
      </c>
      <c r="D1107" t="str">
        <f t="shared" si="137"/>
        <v>Feb</v>
      </c>
      <c r="E1107" t="str">
        <f t="shared" si="138"/>
        <v>Q1</v>
      </c>
      <c r="F1107" t="s">
        <v>24</v>
      </c>
      <c r="G1107" t="s">
        <v>66</v>
      </c>
      <c r="H1107" t="s">
        <v>60</v>
      </c>
      <c r="I1107" t="s">
        <v>63</v>
      </c>
      <c r="J1107" t="s">
        <v>64</v>
      </c>
      <c r="K1107">
        <v>46</v>
      </c>
      <c r="L1107" s="3">
        <v>546.04999999999995</v>
      </c>
      <c r="M1107" s="4">
        <v>0.12</v>
      </c>
      <c r="N1107" s="3">
        <v>153.54</v>
      </c>
      <c r="O1107" s="3">
        <f t="shared" si="139"/>
        <v>22104.103999999999</v>
      </c>
      <c r="P1107" s="3">
        <f t="shared" si="140"/>
        <v>7062.8399999999992</v>
      </c>
      <c r="Q1107" s="3">
        <v>1278.7</v>
      </c>
      <c r="R1107" s="3">
        <f t="shared" si="141"/>
        <v>13762.563999999998</v>
      </c>
      <c r="S1107" s="5">
        <f t="shared" si="142"/>
        <v>0.62262483021252524</v>
      </c>
      <c r="T1107" s="3">
        <v>24463.21</v>
      </c>
      <c r="U1107" s="3">
        <f t="shared" si="143"/>
        <v>-2359.1059999999998</v>
      </c>
      <c r="V1107" t="s">
        <v>29</v>
      </c>
      <c r="W1107" t="s">
        <v>30</v>
      </c>
    </row>
    <row r="1108" spans="1:23">
      <c r="A1108" t="s">
        <v>1167</v>
      </c>
      <c r="B1108" s="2">
        <v>45780</v>
      </c>
      <c r="C1108">
        <f t="shared" si="136"/>
        <v>2025</v>
      </c>
      <c r="D1108" t="str">
        <f t="shared" si="137"/>
        <v>May</v>
      </c>
      <c r="E1108" t="str">
        <f t="shared" si="138"/>
        <v>Q2</v>
      </c>
      <c r="F1108" t="s">
        <v>24</v>
      </c>
      <c r="G1108" t="s">
        <v>66</v>
      </c>
      <c r="H1108" t="s">
        <v>26</v>
      </c>
      <c r="I1108" t="s">
        <v>63</v>
      </c>
      <c r="J1108" t="s">
        <v>64</v>
      </c>
      <c r="K1108">
        <v>45</v>
      </c>
      <c r="L1108" s="3">
        <v>368.93</v>
      </c>
      <c r="M1108" s="4">
        <v>0.15</v>
      </c>
      <c r="N1108" s="3">
        <v>110.9</v>
      </c>
      <c r="O1108" s="3">
        <f t="shared" si="139"/>
        <v>14111.572499999998</v>
      </c>
      <c r="P1108" s="3">
        <f t="shared" si="140"/>
        <v>4990.5</v>
      </c>
      <c r="Q1108" s="3">
        <v>1413.97</v>
      </c>
      <c r="R1108" s="3">
        <f t="shared" si="141"/>
        <v>7707.1024999999981</v>
      </c>
      <c r="S1108" s="5">
        <f t="shared" si="142"/>
        <v>0.546154760569738</v>
      </c>
      <c r="T1108" s="3">
        <v>13549.58</v>
      </c>
      <c r="U1108" s="3">
        <f t="shared" si="143"/>
        <v>561.99249999999847</v>
      </c>
      <c r="V1108" t="s">
        <v>61</v>
      </c>
      <c r="W1108" t="s">
        <v>80</v>
      </c>
    </row>
    <row r="1109" spans="1:23">
      <c r="A1109" t="s">
        <v>1168</v>
      </c>
      <c r="B1109" s="2">
        <v>45874</v>
      </c>
      <c r="C1109">
        <f t="shared" si="136"/>
        <v>2025</v>
      </c>
      <c r="D1109" t="str">
        <f t="shared" si="137"/>
        <v>Aug</v>
      </c>
      <c r="E1109" t="str">
        <f t="shared" si="138"/>
        <v>Q3</v>
      </c>
      <c r="F1109" t="s">
        <v>24</v>
      </c>
      <c r="G1109" t="s">
        <v>25</v>
      </c>
      <c r="H1109" t="s">
        <v>44</v>
      </c>
      <c r="I1109" t="s">
        <v>27</v>
      </c>
      <c r="J1109" t="s">
        <v>28</v>
      </c>
      <c r="K1109">
        <v>29</v>
      </c>
      <c r="L1109" s="3">
        <v>267.57</v>
      </c>
      <c r="M1109" s="4">
        <v>0.15</v>
      </c>
      <c r="N1109" s="3">
        <v>159.26</v>
      </c>
      <c r="O1109" s="3">
        <f t="shared" si="139"/>
        <v>6595.6004999999996</v>
      </c>
      <c r="P1109" s="3">
        <f t="shared" si="140"/>
        <v>4618.54</v>
      </c>
      <c r="Q1109" s="3">
        <v>1390.47</v>
      </c>
      <c r="R1109" s="3">
        <f t="shared" si="141"/>
        <v>586.59049999999957</v>
      </c>
      <c r="S1109" s="5">
        <f t="shared" si="142"/>
        <v>8.8936632835781917E-2</v>
      </c>
      <c r="T1109" s="3">
        <v>5812.5</v>
      </c>
      <c r="U1109" s="3">
        <f t="shared" si="143"/>
        <v>783.10049999999956</v>
      </c>
      <c r="V1109" t="s">
        <v>36</v>
      </c>
      <c r="W1109" t="s">
        <v>46</v>
      </c>
    </row>
    <row r="1110" spans="1:23">
      <c r="A1110" t="s">
        <v>1169</v>
      </c>
      <c r="B1110" s="2">
        <v>46039</v>
      </c>
      <c r="C1110">
        <f t="shared" si="136"/>
        <v>2026</v>
      </c>
      <c r="D1110" t="str">
        <f t="shared" si="137"/>
        <v>Jan</v>
      </c>
      <c r="E1110" t="str">
        <f t="shared" si="138"/>
        <v>Q1</v>
      </c>
      <c r="F1110" t="s">
        <v>68</v>
      </c>
      <c r="G1110" t="s">
        <v>66</v>
      </c>
      <c r="H1110" t="s">
        <v>44</v>
      </c>
      <c r="I1110" t="s">
        <v>39</v>
      </c>
      <c r="J1110" t="s">
        <v>40</v>
      </c>
      <c r="K1110">
        <v>24</v>
      </c>
      <c r="L1110" s="3">
        <v>647.71</v>
      </c>
      <c r="M1110" s="4">
        <v>0.08</v>
      </c>
      <c r="N1110" s="3">
        <v>296.77999999999997</v>
      </c>
      <c r="O1110" s="3">
        <f t="shared" si="139"/>
        <v>14301.436800000001</v>
      </c>
      <c r="P1110" s="3">
        <f t="shared" si="140"/>
        <v>7122.7199999999993</v>
      </c>
      <c r="Q1110" s="3">
        <v>1561.98</v>
      </c>
      <c r="R1110" s="3">
        <f t="shared" si="141"/>
        <v>5616.7368000000024</v>
      </c>
      <c r="S1110" s="5">
        <f t="shared" si="142"/>
        <v>0.39273933651197912</v>
      </c>
      <c r="T1110" s="3">
        <v>13052.79</v>
      </c>
      <c r="U1110" s="3">
        <f t="shared" si="143"/>
        <v>1248.6468000000004</v>
      </c>
      <c r="V1110" t="s">
        <v>41</v>
      </c>
      <c r="W1110" t="s">
        <v>77</v>
      </c>
    </row>
    <row r="1111" spans="1:23">
      <c r="A1111" t="s">
        <v>1170</v>
      </c>
      <c r="B1111" s="2">
        <v>45586</v>
      </c>
      <c r="C1111">
        <f t="shared" si="136"/>
        <v>2024</v>
      </c>
      <c r="D1111" t="str">
        <f t="shared" si="137"/>
        <v>Oct</v>
      </c>
      <c r="E1111" t="str">
        <f t="shared" si="138"/>
        <v>Q4</v>
      </c>
      <c r="F1111" t="s">
        <v>38</v>
      </c>
      <c r="G1111" t="s">
        <v>25</v>
      </c>
      <c r="H1111" t="s">
        <v>44</v>
      </c>
      <c r="I1111" t="s">
        <v>39</v>
      </c>
      <c r="J1111" t="s">
        <v>57</v>
      </c>
      <c r="K1111">
        <v>23</v>
      </c>
      <c r="L1111" s="3">
        <v>552.13</v>
      </c>
      <c r="M1111" s="4">
        <v>0.1</v>
      </c>
      <c r="N1111" s="3">
        <v>249.17</v>
      </c>
      <c r="O1111" s="3">
        <f t="shared" si="139"/>
        <v>11429.091</v>
      </c>
      <c r="P1111" s="3">
        <f t="shared" si="140"/>
        <v>5730.91</v>
      </c>
      <c r="Q1111" s="3">
        <v>1287.8900000000001</v>
      </c>
      <c r="R1111" s="3">
        <f t="shared" si="141"/>
        <v>4410.2910000000002</v>
      </c>
      <c r="S1111" s="5">
        <f t="shared" si="142"/>
        <v>0.3858829192977814</v>
      </c>
      <c r="T1111" s="3">
        <v>11677.98</v>
      </c>
      <c r="U1111" s="3">
        <f t="shared" si="143"/>
        <v>-248.88899999999921</v>
      </c>
      <c r="V1111" t="s">
        <v>36</v>
      </c>
      <c r="W1111" t="s">
        <v>80</v>
      </c>
    </row>
    <row r="1112" spans="1:23">
      <c r="A1112" t="s">
        <v>1171</v>
      </c>
      <c r="B1112" s="2">
        <v>45882</v>
      </c>
      <c r="C1112">
        <f t="shared" si="136"/>
        <v>2025</v>
      </c>
      <c r="D1112" t="str">
        <f t="shared" si="137"/>
        <v>Aug</v>
      </c>
      <c r="E1112" t="str">
        <f t="shared" si="138"/>
        <v>Q3</v>
      </c>
      <c r="F1112" t="s">
        <v>68</v>
      </c>
      <c r="G1112" t="s">
        <v>25</v>
      </c>
      <c r="H1112" t="s">
        <v>60</v>
      </c>
      <c r="I1112" t="s">
        <v>27</v>
      </c>
      <c r="J1112" t="s">
        <v>28</v>
      </c>
      <c r="K1112">
        <v>41</v>
      </c>
      <c r="L1112" s="3">
        <v>262.20999999999998</v>
      </c>
      <c r="M1112" s="4">
        <v>0.2</v>
      </c>
      <c r="N1112" s="3">
        <v>160.46</v>
      </c>
      <c r="O1112" s="3">
        <f t="shared" si="139"/>
        <v>8600.4879999999994</v>
      </c>
      <c r="P1112" s="3">
        <f t="shared" si="140"/>
        <v>6578.8600000000006</v>
      </c>
      <c r="Q1112" s="3">
        <v>1801.95</v>
      </c>
      <c r="R1112" s="3">
        <f t="shared" si="141"/>
        <v>219.67799999999875</v>
      </c>
      <c r="S1112" s="5">
        <f t="shared" si="142"/>
        <v>2.5542504099767219E-2</v>
      </c>
      <c r="T1112" s="3">
        <v>8980.43</v>
      </c>
      <c r="U1112" s="3">
        <f t="shared" si="143"/>
        <v>-379.94200000000092</v>
      </c>
      <c r="V1112" t="s">
        <v>61</v>
      </c>
      <c r="W1112" t="s">
        <v>77</v>
      </c>
    </row>
    <row r="1113" spans="1:23">
      <c r="A1113" t="s">
        <v>1172</v>
      </c>
      <c r="B1113" s="2">
        <v>45575</v>
      </c>
      <c r="C1113">
        <f t="shared" si="136"/>
        <v>2024</v>
      </c>
      <c r="D1113" t="str">
        <f t="shared" si="137"/>
        <v>Oct</v>
      </c>
      <c r="E1113" t="str">
        <f t="shared" si="138"/>
        <v>Q4</v>
      </c>
      <c r="F1113" t="s">
        <v>24</v>
      </c>
      <c r="G1113" t="s">
        <v>25</v>
      </c>
      <c r="H1113" t="s">
        <v>44</v>
      </c>
      <c r="I1113" t="s">
        <v>39</v>
      </c>
      <c r="J1113" t="s">
        <v>57</v>
      </c>
      <c r="K1113">
        <v>6</v>
      </c>
      <c r="L1113" s="3">
        <v>308.26</v>
      </c>
      <c r="M1113" s="4">
        <v>0.05</v>
      </c>
      <c r="N1113" s="3">
        <v>147.03</v>
      </c>
      <c r="O1113" s="3">
        <f t="shared" si="139"/>
        <v>1757.0819999999999</v>
      </c>
      <c r="P1113" s="3">
        <f t="shared" si="140"/>
        <v>882.18000000000006</v>
      </c>
      <c r="Q1113" s="3">
        <v>1337.71</v>
      </c>
      <c r="R1113" s="3">
        <f t="shared" si="141"/>
        <v>-462.80800000000022</v>
      </c>
      <c r="S1113" s="5">
        <f t="shared" si="142"/>
        <v>-0.26339578915497414</v>
      </c>
      <c r="T1113" s="3">
        <v>1819.48</v>
      </c>
      <c r="U1113" s="3">
        <f t="shared" si="143"/>
        <v>-62.398000000000138</v>
      </c>
      <c r="V1113" t="s">
        <v>29</v>
      </c>
      <c r="W1113" t="s">
        <v>77</v>
      </c>
    </row>
    <row r="1114" spans="1:23">
      <c r="A1114" t="s">
        <v>1173</v>
      </c>
      <c r="B1114" s="2">
        <v>45624</v>
      </c>
      <c r="C1114">
        <f t="shared" si="136"/>
        <v>2024</v>
      </c>
      <c r="D1114" t="str">
        <f t="shared" si="137"/>
        <v>Nov</v>
      </c>
      <c r="E1114" t="str">
        <f t="shared" si="138"/>
        <v>Q4</v>
      </c>
      <c r="F1114" t="s">
        <v>51</v>
      </c>
      <c r="G1114" t="s">
        <v>72</v>
      </c>
      <c r="H1114" t="s">
        <v>44</v>
      </c>
      <c r="I1114" t="s">
        <v>53</v>
      </c>
      <c r="J1114" t="s">
        <v>130</v>
      </c>
      <c r="K1114">
        <v>30</v>
      </c>
      <c r="L1114" s="3">
        <v>2159.9299999999998</v>
      </c>
      <c r="M1114" s="4">
        <v>0.1</v>
      </c>
      <c r="N1114" s="3">
        <v>750.21</v>
      </c>
      <c r="O1114" s="3">
        <f t="shared" si="139"/>
        <v>58318.109999999993</v>
      </c>
      <c r="P1114" s="3">
        <f t="shared" si="140"/>
        <v>22506.300000000003</v>
      </c>
      <c r="Q1114" s="3">
        <v>2206.7199999999998</v>
      </c>
      <c r="R1114" s="3">
        <f t="shared" si="141"/>
        <v>33605.089999999989</v>
      </c>
      <c r="S1114" s="5">
        <f t="shared" si="142"/>
        <v>0.5762376387026259</v>
      </c>
      <c r="T1114" s="3">
        <v>63496.07</v>
      </c>
      <c r="U1114" s="3">
        <f t="shared" si="143"/>
        <v>-5177.9600000000064</v>
      </c>
      <c r="V1114" t="s">
        <v>61</v>
      </c>
      <c r="W1114" t="s">
        <v>46</v>
      </c>
    </row>
    <row r="1115" spans="1:23">
      <c r="A1115" t="s">
        <v>1174</v>
      </c>
      <c r="B1115" s="2">
        <v>46263</v>
      </c>
      <c r="C1115">
        <f t="shared" si="136"/>
        <v>2026</v>
      </c>
      <c r="D1115" t="str">
        <f t="shared" si="137"/>
        <v>Aug</v>
      </c>
      <c r="E1115" t="str">
        <f t="shared" si="138"/>
        <v>Q3</v>
      </c>
      <c r="F1115" t="s">
        <v>38</v>
      </c>
      <c r="G1115" t="s">
        <v>66</v>
      </c>
      <c r="H1115" t="s">
        <v>34</v>
      </c>
      <c r="I1115" t="s">
        <v>39</v>
      </c>
      <c r="J1115" t="s">
        <v>40</v>
      </c>
      <c r="K1115">
        <v>2</v>
      </c>
      <c r="L1115" s="3">
        <v>824.51</v>
      </c>
      <c r="M1115" s="4">
        <v>0.12</v>
      </c>
      <c r="N1115" s="3">
        <v>378.17</v>
      </c>
      <c r="O1115" s="3">
        <f t="shared" si="139"/>
        <v>1451.1376</v>
      </c>
      <c r="P1115" s="3">
        <f t="shared" si="140"/>
        <v>756.34</v>
      </c>
      <c r="Q1115" s="3">
        <v>1786.71</v>
      </c>
      <c r="R1115" s="3">
        <f t="shared" si="141"/>
        <v>-1091.9124000000002</v>
      </c>
      <c r="S1115" s="5">
        <f t="shared" si="142"/>
        <v>-0.75245269642244828</v>
      </c>
      <c r="T1115" s="3">
        <v>1459.59</v>
      </c>
      <c r="U1115" s="3">
        <f t="shared" si="143"/>
        <v>-8.4523999999998978</v>
      </c>
      <c r="V1115" t="s">
        <v>61</v>
      </c>
      <c r="W1115" t="s">
        <v>46</v>
      </c>
    </row>
    <row r="1116" spans="1:23">
      <c r="A1116" t="s">
        <v>1175</v>
      </c>
      <c r="B1116" s="2">
        <v>46194</v>
      </c>
      <c r="C1116">
        <f t="shared" si="136"/>
        <v>2026</v>
      </c>
      <c r="D1116" t="str">
        <f t="shared" si="137"/>
        <v>Jun</v>
      </c>
      <c r="E1116" t="str">
        <f t="shared" si="138"/>
        <v>Q2</v>
      </c>
      <c r="F1116" t="s">
        <v>38</v>
      </c>
      <c r="G1116" t="s">
        <v>25</v>
      </c>
      <c r="H1116" t="s">
        <v>34</v>
      </c>
      <c r="I1116" t="s">
        <v>27</v>
      </c>
      <c r="J1116" t="s">
        <v>35</v>
      </c>
      <c r="K1116">
        <v>16</v>
      </c>
      <c r="L1116" s="3">
        <v>949.88</v>
      </c>
      <c r="M1116" s="4">
        <v>0.12</v>
      </c>
      <c r="N1116" s="3">
        <v>680.62</v>
      </c>
      <c r="O1116" s="3">
        <f t="shared" si="139"/>
        <v>13374.3104</v>
      </c>
      <c r="P1116" s="3">
        <f t="shared" si="140"/>
        <v>10889.92</v>
      </c>
      <c r="Q1116" s="3">
        <v>839.21</v>
      </c>
      <c r="R1116" s="3">
        <f t="shared" si="141"/>
        <v>1645.1804000000002</v>
      </c>
      <c r="S1116" s="5">
        <f t="shared" si="142"/>
        <v>0.12301048433869159</v>
      </c>
      <c r="T1116" s="3">
        <v>12885.91</v>
      </c>
      <c r="U1116" s="3">
        <f t="shared" si="143"/>
        <v>488.40040000000045</v>
      </c>
      <c r="V1116" t="s">
        <v>61</v>
      </c>
      <c r="W1116" t="s">
        <v>46</v>
      </c>
    </row>
    <row r="1117" spans="1:23">
      <c r="A1117" t="s">
        <v>1176</v>
      </c>
      <c r="B1117" s="2">
        <v>45996</v>
      </c>
      <c r="C1117">
        <f t="shared" si="136"/>
        <v>2025</v>
      </c>
      <c r="D1117" t="str">
        <f t="shared" si="137"/>
        <v>Dec</v>
      </c>
      <c r="E1117" t="str">
        <f t="shared" si="138"/>
        <v>Q4</v>
      </c>
      <c r="F1117" t="s">
        <v>38</v>
      </c>
      <c r="G1117" t="s">
        <v>66</v>
      </c>
      <c r="H1117" t="s">
        <v>60</v>
      </c>
      <c r="I1117" t="s">
        <v>53</v>
      </c>
      <c r="J1117" t="s">
        <v>54</v>
      </c>
      <c r="K1117">
        <v>68</v>
      </c>
      <c r="L1117" s="3">
        <v>2304.81</v>
      </c>
      <c r="M1117" s="4">
        <v>0.15</v>
      </c>
      <c r="N1117" s="3">
        <v>712.17</v>
      </c>
      <c r="O1117" s="3">
        <f t="shared" si="139"/>
        <v>133218.01799999998</v>
      </c>
      <c r="P1117" s="3">
        <f t="shared" si="140"/>
        <v>48427.56</v>
      </c>
      <c r="Q1117" s="3">
        <v>2996.21</v>
      </c>
      <c r="R1117" s="3">
        <f t="shared" si="141"/>
        <v>81794.247999999978</v>
      </c>
      <c r="S1117" s="5">
        <f t="shared" si="142"/>
        <v>0.61398787662491716</v>
      </c>
      <c r="T1117" s="3">
        <v>132767.29</v>
      </c>
      <c r="U1117" s="3">
        <f t="shared" si="143"/>
        <v>450.72799999997369</v>
      </c>
      <c r="V1117" t="s">
        <v>61</v>
      </c>
      <c r="W1117" t="s">
        <v>77</v>
      </c>
    </row>
    <row r="1118" spans="1:23">
      <c r="A1118" t="s">
        <v>1177</v>
      </c>
      <c r="B1118" s="2">
        <v>45856</v>
      </c>
      <c r="C1118">
        <f t="shared" si="136"/>
        <v>2025</v>
      </c>
      <c r="D1118" t="str">
        <f t="shared" si="137"/>
        <v>Jul</v>
      </c>
      <c r="E1118" t="str">
        <f t="shared" si="138"/>
        <v>Q3</v>
      </c>
      <c r="F1118" t="s">
        <v>32</v>
      </c>
      <c r="G1118" t="s">
        <v>33</v>
      </c>
      <c r="H1118" t="s">
        <v>60</v>
      </c>
      <c r="I1118" t="s">
        <v>39</v>
      </c>
      <c r="J1118" t="s">
        <v>40</v>
      </c>
      <c r="K1118">
        <v>78</v>
      </c>
      <c r="L1118" s="3">
        <v>1004.87</v>
      </c>
      <c r="M1118" s="4">
        <v>0.05</v>
      </c>
      <c r="N1118" s="3">
        <v>411.77</v>
      </c>
      <c r="O1118" s="3">
        <f t="shared" si="139"/>
        <v>74460.866999999998</v>
      </c>
      <c r="P1118" s="3">
        <f t="shared" si="140"/>
        <v>32118.059999999998</v>
      </c>
      <c r="Q1118" s="3">
        <v>3721.34</v>
      </c>
      <c r="R1118" s="3">
        <f t="shared" si="141"/>
        <v>38621.467000000004</v>
      </c>
      <c r="S1118" s="5">
        <f t="shared" si="142"/>
        <v>0.51868140348137504</v>
      </c>
      <c r="T1118" s="3">
        <v>74755.38</v>
      </c>
      <c r="U1118" s="3">
        <f t="shared" si="143"/>
        <v>-294.51300000000629</v>
      </c>
      <c r="V1118" t="s">
        <v>36</v>
      </c>
      <c r="W1118" t="s">
        <v>80</v>
      </c>
    </row>
    <row r="1119" spans="1:23">
      <c r="A1119" t="s">
        <v>1178</v>
      </c>
      <c r="B1119" s="2">
        <v>45312</v>
      </c>
      <c r="C1119">
        <f t="shared" si="136"/>
        <v>2024</v>
      </c>
      <c r="D1119" t="str">
        <f t="shared" si="137"/>
        <v>Jan</v>
      </c>
      <c r="E1119" t="str">
        <f t="shared" si="138"/>
        <v>Q1</v>
      </c>
      <c r="F1119" t="s">
        <v>24</v>
      </c>
      <c r="G1119" t="s">
        <v>25</v>
      </c>
      <c r="H1119" t="s">
        <v>34</v>
      </c>
      <c r="I1119" t="s">
        <v>53</v>
      </c>
      <c r="J1119" t="s">
        <v>130</v>
      </c>
      <c r="K1119">
        <v>18</v>
      </c>
      <c r="L1119" s="3">
        <v>2438.4499999999998</v>
      </c>
      <c r="M1119" s="4">
        <v>0.12</v>
      </c>
      <c r="N1119" s="3">
        <v>885.68</v>
      </c>
      <c r="O1119" s="3">
        <f t="shared" si="139"/>
        <v>38625.048000000003</v>
      </c>
      <c r="P1119" s="3">
        <f t="shared" si="140"/>
        <v>15942.24</v>
      </c>
      <c r="Q1119" s="3">
        <v>2667.58</v>
      </c>
      <c r="R1119" s="3">
        <f t="shared" si="141"/>
        <v>20015.228000000003</v>
      </c>
      <c r="S1119" s="5">
        <f t="shared" si="142"/>
        <v>0.51819296121004177</v>
      </c>
      <c r="T1119" s="3">
        <v>42535.39</v>
      </c>
      <c r="U1119" s="3">
        <f t="shared" si="143"/>
        <v>-3910.3419999999969</v>
      </c>
      <c r="V1119" t="s">
        <v>41</v>
      </c>
      <c r="W1119" t="s">
        <v>77</v>
      </c>
    </row>
    <row r="1120" spans="1:23">
      <c r="A1120" t="s">
        <v>1179</v>
      </c>
      <c r="B1120" s="2">
        <v>45295</v>
      </c>
      <c r="C1120">
        <f t="shared" si="136"/>
        <v>2024</v>
      </c>
      <c r="D1120" t="str">
        <f t="shared" si="137"/>
        <v>Jan</v>
      </c>
      <c r="E1120" t="str">
        <f t="shared" si="138"/>
        <v>Q1</v>
      </c>
      <c r="F1120" t="s">
        <v>68</v>
      </c>
      <c r="G1120" t="s">
        <v>25</v>
      </c>
      <c r="H1120" t="s">
        <v>34</v>
      </c>
      <c r="I1120" t="s">
        <v>63</v>
      </c>
      <c r="J1120" t="s">
        <v>73</v>
      </c>
      <c r="K1120">
        <v>7</v>
      </c>
      <c r="L1120" s="3">
        <v>100.37</v>
      </c>
      <c r="M1120" s="4">
        <v>0.03</v>
      </c>
      <c r="N1120" s="3">
        <v>25.79</v>
      </c>
      <c r="O1120" s="3">
        <f t="shared" si="139"/>
        <v>681.51229999999998</v>
      </c>
      <c r="P1120" s="3">
        <f t="shared" si="140"/>
        <v>180.53</v>
      </c>
      <c r="Q1120" s="3">
        <v>1168.9100000000001</v>
      </c>
      <c r="R1120" s="3">
        <f t="shared" si="141"/>
        <v>-667.92770000000007</v>
      </c>
      <c r="S1120" s="5">
        <f t="shared" si="142"/>
        <v>-0.98006697751456595</v>
      </c>
      <c r="T1120" s="3">
        <v>669.22</v>
      </c>
      <c r="U1120" s="3">
        <f t="shared" si="143"/>
        <v>12.292299999999955</v>
      </c>
      <c r="V1120" t="s">
        <v>36</v>
      </c>
      <c r="W1120" t="s">
        <v>46</v>
      </c>
    </row>
    <row r="1121" spans="1:23">
      <c r="A1121" t="s">
        <v>1180</v>
      </c>
      <c r="B1121" s="2">
        <v>45935</v>
      </c>
      <c r="C1121">
        <f t="shared" si="136"/>
        <v>2025</v>
      </c>
      <c r="D1121" t="str">
        <f t="shared" si="137"/>
        <v>Oct</v>
      </c>
      <c r="E1121" t="str">
        <f t="shared" si="138"/>
        <v>Q4</v>
      </c>
      <c r="F1121" t="s">
        <v>51</v>
      </c>
      <c r="G1121" t="s">
        <v>52</v>
      </c>
      <c r="H1121" t="s">
        <v>26</v>
      </c>
      <c r="I1121" t="s">
        <v>53</v>
      </c>
      <c r="J1121" t="s">
        <v>54</v>
      </c>
      <c r="K1121">
        <v>47</v>
      </c>
      <c r="L1121" s="3">
        <v>2073.8200000000002</v>
      </c>
      <c r="M1121" s="4">
        <v>0.03</v>
      </c>
      <c r="N1121" s="3">
        <v>659.39</v>
      </c>
      <c r="O1121" s="3">
        <f t="shared" si="139"/>
        <v>94545.453800000003</v>
      </c>
      <c r="P1121" s="3">
        <f t="shared" si="140"/>
        <v>30991.329999999998</v>
      </c>
      <c r="Q1121" s="3">
        <v>2239.56</v>
      </c>
      <c r="R1121" s="3">
        <f t="shared" si="141"/>
        <v>61314.563800000004</v>
      </c>
      <c r="S1121" s="5">
        <f t="shared" si="142"/>
        <v>0.64851942992101863</v>
      </c>
      <c r="T1121" s="3">
        <v>90827.5</v>
      </c>
      <c r="U1121" s="3">
        <f t="shared" si="143"/>
        <v>3717.953800000003</v>
      </c>
      <c r="V1121" t="s">
        <v>41</v>
      </c>
      <c r="W1121" t="s">
        <v>80</v>
      </c>
    </row>
    <row r="1122" spans="1:23">
      <c r="A1122" t="s">
        <v>1181</v>
      </c>
      <c r="B1122" s="2">
        <v>45837</v>
      </c>
      <c r="C1122">
        <f t="shared" si="136"/>
        <v>2025</v>
      </c>
      <c r="D1122" t="str">
        <f t="shared" si="137"/>
        <v>Jun</v>
      </c>
      <c r="E1122" t="str">
        <f t="shared" si="138"/>
        <v>Q2</v>
      </c>
      <c r="F1122" t="s">
        <v>38</v>
      </c>
      <c r="G1122" t="s">
        <v>66</v>
      </c>
      <c r="H1122" t="s">
        <v>34</v>
      </c>
      <c r="I1122" t="s">
        <v>39</v>
      </c>
      <c r="J1122" t="s">
        <v>57</v>
      </c>
      <c r="K1122">
        <v>5</v>
      </c>
      <c r="L1122" s="3">
        <v>345.76</v>
      </c>
      <c r="M1122" s="4">
        <v>0.05</v>
      </c>
      <c r="N1122" s="3">
        <v>177.6</v>
      </c>
      <c r="O1122" s="3">
        <f t="shared" si="139"/>
        <v>1642.36</v>
      </c>
      <c r="P1122" s="3">
        <f t="shared" si="140"/>
        <v>888</v>
      </c>
      <c r="Q1122" s="3">
        <v>1126.53</v>
      </c>
      <c r="R1122" s="3">
        <f t="shared" si="141"/>
        <v>-372.17000000000007</v>
      </c>
      <c r="S1122" s="5">
        <f t="shared" si="142"/>
        <v>-0.22660683406804846</v>
      </c>
      <c r="T1122" s="3">
        <v>1607.82</v>
      </c>
      <c r="U1122" s="3">
        <f t="shared" si="143"/>
        <v>34.539999999999964</v>
      </c>
      <c r="V1122" t="s">
        <v>29</v>
      </c>
      <c r="W1122" t="s">
        <v>30</v>
      </c>
    </row>
    <row r="1123" spans="1:23">
      <c r="A1123" t="s">
        <v>1182</v>
      </c>
      <c r="B1123" s="2">
        <v>46291</v>
      </c>
      <c r="C1123">
        <f t="shared" si="136"/>
        <v>2026</v>
      </c>
      <c r="D1123" t="str">
        <f t="shared" si="137"/>
        <v>Sep</v>
      </c>
      <c r="E1123" t="str">
        <f t="shared" si="138"/>
        <v>Q3</v>
      </c>
      <c r="F1123" t="s">
        <v>32</v>
      </c>
      <c r="G1123" t="s">
        <v>43</v>
      </c>
      <c r="H1123" t="s">
        <v>26</v>
      </c>
      <c r="I1123" t="s">
        <v>27</v>
      </c>
      <c r="J1123" t="s">
        <v>28</v>
      </c>
      <c r="K1123">
        <v>14</v>
      </c>
      <c r="L1123" s="3">
        <v>163.69</v>
      </c>
      <c r="M1123" s="4">
        <v>0</v>
      </c>
      <c r="N1123" s="3">
        <v>93.85</v>
      </c>
      <c r="O1123" s="3">
        <f t="shared" si="139"/>
        <v>2291.66</v>
      </c>
      <c r="P1123" s="3">
        <f t="shared" si="140"/>
        <v>1313.8999999999999</v>
      </c>
      <c r="Q1123" s="3">
        <v>1511.75</v>
      </c>
      <c r="R1123" s="3">
        <f t="shared" si="141"/>
        <v>-533.99</v>
      </c>
      <c r="S1123" s="5">
        <f t="shared" si="142"/>
        <v>-0.23301449604217031</v>
      </c>
      <c r="T1123" s="3">
        <v>2082.81</v>
      </c>
      <c r="U1123" s="3">
        <f t="shared" si="143"/>
        <v>208.84999999999991</v>
      </c>
      <c r="V1123" t="s">
        <v>36</v>
      </c>
      <c r="W1123" t="s">
        <v>80</v>
      </c>
    </row>
    <row r="1124" spans="1:23">
      <c r="A1124" t="s">
        <v>1183</v>
      </c>
      <c r="B1124" s="2">
        <v>46203</v>
      </c>
      <c r="C1124">
        <f t="shared" si="136"/>
        <v>2026</v>
      </c>
      <c r="D1124" t="str">
        <f t="shared" si="137"/>
        <v>Jun</v>
      </c>
      <c r="E1124" t="str">
        <f t="shared" si="138"/>
        <v>Q2</v>
      </c>
      <c r="F1124" t="s">
        <v>51</v>
      </c>
      <c r="G1124" t="s">
        <v>88</v>
      </c>
      <c r="H1124" t="s">
        <v>34</v>
      </c>
      <c r="I1124" t="s">
        <v>27</v>
      </c>
      <c r="J1124" t="s">
        <v>28</v>
      </c>
      <c r="K1124">
        <v>9</v>
      </c>
      <c r="L1124" s="3">
        <v>138.69999999999999</v>
      </c>
      <c r="M1124" s="4">
        <v>0.12</v>
      </c>
      <c r="N1124" s="3">
        <v>84.84</v>
      </c>
      <c r="O1124" s="3">
        <f t="shared" si="139"/>
        <v>1098.5039999999999</v>
      </c>
      <c r="P1124" s="3">
        <f t="shared" si="140"/>
        <v>763.56000000000006</v>
      </c>
      <c r="Q1124" s="3">
        <v>866.54</v>
      </c>
      <c r="R1124" s="3">
        <f t="shared" si="141"/>
        <v>-531.59600000000012</v>
      </c>
      <c r="S1124" s="5">
        <f t="shared" si="142"/>
        <v>-0.48392723194453563</v>
      </c>
      <c r="T1124" s="3">
        <v>1167.29</v>
      </c>
      <c r="U1124" s="3">
        <f t="shared" si="143"/>
        <v>-68.786000000000058</v>
      </c>
      <c r="V1124" t="s">
        <v>29</v>
      </c>
      <c r="W1124" t="s">
        <v>46</v>
      </c>
    </row>
    <row r="1125" spans="1:23">
      <c r="A1125" t="s">
        <v>1184</v>
      </c>
      <c r="B1125" s="2">
        <v>45575</v>
      </c>
      <c r="C1125">
        <f t="shared" si="136"/>
        <v>2024</v>
      </c>
      <c r="D1125" t="str">
        <f t="shared" si="137"/>
        <v>Oct</v>
      </c>
      <c r="E1125" t="str">
        <f t="shared" si="138"/>
        <v>Q4</v>
      </c>
      <c r="F1125" t="s">
        <v>32</v>
      </c>
      <c r="G1125" t="s">
        <v>49</v>
      </c>
      <c r="H1125" t="s">
        <v>44</v>
      </c>
      <c r="I1125" t="s">
        <v>39</v>
      </c>
      <c r="J1125" t="s">
        <v>40</v>
      </c>
      <c r="K1125">
        <v>9</v>
      </c>
      <c r="L1125" s="3">
        <v>1071.95</v>
      </c>
      <c r="M1125" s="4">
        <v>0.12</v>
      </c>
      <c r="N1125" s="3">
        <v>471.15</v>
      </c>
      <c r="O1125" s="3">
        <f t="shared" si="139"/>
        <v>8489.844000000001</v>
      </c>
      <c r="P1125" s="3">
        <f t="shared" si="140"/>
        <v>4240.3499999999995</v>
      </c>
      <c r="Q1125" s="3">
        <v>1265.54</v>
      </c>
      <c r="R1125" s="3">
        <f t="shared" si="141"/>
        <v>2983.9540000000015</v>
      </c>
      <c r="S1125" s="5">
        <f t="shared" si="142"/>
        <v>0.35147336040568017</v>
      </c>
      <c r="T1125" s="3">
        <v>8497.3799999999992</v>
      </c>
      <c r="U1125" s="3">
        <f t="shared" si="143"/>
        <v>-7.5359999999982392</v>
      </c>
      <c r="V1125" t="s">
        <v>61</v>
      </c>
      <c r="W1125" t="s">
        <v>77</v>
      </c>
    </row>
    <row r="1126" spans="1:23">
      <c r="A1126" t="s">
        <v>1185</v>
      </c>
      <c r="B1126" s="2">
        <v>45576</v>
      </c>
      <c r="C1126">
        <f t="shared" si="136"/>
        <v>2024</v>
      </c>
      <c r="D1126" t="str">
        <f t="shared" si="137"/>
        <v>Oct</v>
      </c>
      <c r="E1126" t="str">
        <f t="shared" si="138"/>
        <v>Q4</v>
      </c>
      <c r="F1126" t="s">
        <v>24</v>
      </c>
      <c r="G1126" t="s">
        <v>66</v>
      </c>
      <c r="H1126" t="s">
        <v>26</v>
      </c>
      <c r="I1126" t="s">
        <v>53</v>
      </c>
      <c r="J1126" t="s">
        <v>130</v>
      </c>
      <c r="K1126">
        <v>18</v>
      </c>
      <c r="L1126" s="3">
        <v>1956.95</v>
      </c>
      <c r="M1126" s="4">
        <v>0</v>
      </c>
      <c r="N1126" s="3">
        <v>670.48</v>
      </c>
      <c r="O1126" s="3">
        <f t="shared" si="139"/>
        <v>35225.1</v>
      </c>
      <c r="P1126" s="3">
        <f t="shared" si="140"/>
        <v>12068.64</v>
      </c>
      <c r="Q1126" s="3">
        <v>3934.93</v>
      </c>
      <c r="R1126" s="3">
        <f t="shared" si="141"/>
        <v>19221.53</v>
      </c>
      <c r="S1126" s="5">
        <f t="shared" si="142"/>
        <v>0.54567708821266647</v>
      </c>
      <c r="T1126" s="3">
        <v>31178.68</v>
      </c>
      <c r="U1126" s="3">
        <f t="shared" si="143"/>
        <v>4046.4199999999983</v>
      </c>
      <c r="V1126" t="s">
        <v>36</v>
      </c>
      <c r="W1126" t="s">
        <v>30</v>
      </c>
    </row>
    <row r="1127" spans="1:23">
      <c r="A1127" t="s">
        <v>1186</v>
      </c>
      <c r="B1127" s="2">
        <v>46134</v>
      </c>
      <c r="C1127">
        <f t="shared" si="136"/>
        <v>2026</v>
      </c>
      <c r="D1127" t="str">
        <f t="shared" si="137"/>
        <v>Apr</v>
      </c>
      <c r="E1127" t="str">
        <f t="shared" si="138"/>
        <v>Q2</v>
      </c>
      <c r="F1127" t="s">
        <v>68</v>
      </c>
      <c r="G1127" t="s">
        <v>25</v>
      </c>
      <c r="H1127" t="s">
        <v>26</v>
      </c>
      <c r="I1127" t="s">
        <v>27</v>
      </c>
      <c r="J1127" t="s">
        <v>28</v>
      </c>
      <c r="K1127">
        <v>20</v>
      </c>
      <c r="L1127" s="3">
        <v>285.45999999999998</v>
      </c>
      <c r="M1127" s="4">
        <v>0.03</v>
      </c>
      <c r="N1127" s="3">
        <v>173.03</v>
      </c>
      <c r="O1127" s="3">
        <f t="shared" si="139"/>
        <v>5537.924</v>
      </c>
      <c r="P1127" s="3">
        <f t="shared" si="140"/>
        <v>3460.6</v>
      </c>
      <c r="Q1127" s="3">
        <v>1597.35</v>
      </c>
      <c r="R1127" s="3">
        <f t="shared" si="141"/>
        <v>479.97400000000016</v>
      </c>
      <c r="S1127" s="5">
        <f t="shared" si="142"/>
        <v>8.6670384064497841E-2</v>
      </c>
      <c r="T1127" s="3">
        <v>5173.25</v>
      </c>
      <c r="U1127" s="3">
        <f t="shared" si="143"/>
        <v>364.67399999999998</v>
      </c>
      <c r="V1127" t="s">
        <v>61</v>
      </c>
      <c r="W1127" t="s">
        <v>30</v>
      </c>
    </row>
    <row r="1128" spans="1:23">
      <c r="A1128" t="s">
        <v>1187</v>
      </c>
      <c r="B1128" s="2">
        <v>46035</v>
      </c>
      <c r="C1128">
        <f t="shared" si="136"/>
        <v>2026</v>
      </c>
      <c r="D1128" t="str">
        <f t="shared" si="137"/>
        <v>Jan</v>
      </c>
      <c r="E1128" t="str">
        <f t="shared" si="138"/>
        <v>Q1</v>
      </c>
      <c r="F1128" t="s">
        <v>68</v>
      </c>
      <c r="G1128" t="s">
        <v>66</v>
      </c>
      <c r="H1128" t="s">
        <v>44</v>
      </c>
      <c r="I1128" t="s">
        <v>53</v>
      </c>
      <c r="J1128" t="s">
        <v>130</v>
      </c>
      <c r="K1128">
        <v>5</v>
      </c>
      <c r="L1128" s="3">
        <v>1192.47</v>
      </c>
      <c r="M1128" s="4">
        <v>0.12</v>
      </c>
      <c r="N1128" s="3">
        <v>432.31</v>
      </c>
      <c r="O1128" s="3">
        <f t="shared" si="139"/>
        <v>5246.8680000000004</v>
      </c>
      <c r="P1128" s="3">
        <f t="shared" si="140"/>
        <v>2161.5500000000002</v>
      </c>
      <c r="Q1128" s="3">
        <v>2257.83</v>
      </c>
      <c r="R1128" s="3">
        <f t="shared" si="141"/>
        <v>827.48800000000028</v>
      </c>
      <c r="S1128" s="5">
        <f t="shared" si="142"/>
        <v>0.15771084769046986</v>
      </c>
      <c r="T1128" s="3">
        <v>4833.05</v>
      </c>
      <c r="U1128" s="3">
        <f t="shared" si="143"/>
        <v>413.81800000000021</v>
      </c>
      <c r="V1128" t="s">
        <v>29</v>
      </c>
      <c r="W1128" t="s">
        <v>46</v>
      </c>
    </row>
    <row r="1129" spans="1:23">
      <c r="A1129" t="s">
        <v>1188</v>
      </c>
      <c r="B1129" s="2">
        <v>45992</v>
      </c>
      <c r="C1129">
        <f t="shared" si="136"/>
        <v>2025</v>
      </c>
      <c r="D1129" t="str">
        <f t="shared" si="137"/>
        <v>Dec</v>
      </c>
      <c r="E1129" t="str">
        <f t="shared" si="138"/>
        <v>Q4</v>
      </c>
      <c r="F1129" t="s">
        <v>51</v>
      </c>
      <c r="G1129" t="s">
        <v>88</v>
      </c>
      <c r="H1129" t="s">
        <v>34</v>
      </c>
      <c r="I1129" t="s">
        <v>27</v>
      </c>
      <c r="J1129" t="s">
        <v>28</v>
      </c>
      <c r="K1129">
        <v>14</v>
      </c>
      <c r="L1129" s="3">
        <v>134.63999999999999</v>
      </c>
      <c r="M1129" s="4">
        <v>0</v>
      </c>
      <c r="N1129" s="3">
        <v>77.44</v>
      </c>
      <c r="O1129" s="3">
        <f t="shared" si="139"/>
        <v>1884.9599999999998</v>
      </c>
      <c r="P1129" s="3">
        <f t="shared" si="140"/>
        <v>1084.1599999999999</v>
      </c>
      <c r="Q1129" s="3">
        <v>984.2</v>
      </c>
      <c r="R1129" s="3">
        <f t="shared" si="141"/>
        <v>-183.40000000000009</v>
      </c>
      <c r="S1129" s="5">
        <f t="shared" si="142"/>
        <v>-9.7296494355317939E-2</v>
      </c>
      <c r="T1129" s="3">
        <v>1779.16</v>
      </c>
      <c r="U1129" s="3">
        <f t="shared" si="143"/>
        <v>105.79999999999973</v>
      </c>
      <c r="V1129" t="s">
        <v>36</v>
      </c>
      <c r="W1129" t="s">
        <v>77</v>
      </c>
    </row>
    <row r="1130" spans="1:23">
      <c r="A1130" t="s">
        <v>1189</v>
      </c>
      <c r="B1130" s="2">
        <v>45453</v>
      </c>
      <c r="C1130">
        <f t="shared" si="136"/>
        <v>2024</v>
      </c>
      <c r="D1130" t="str">
        <f t="shared" si="137"/>
        <v>Jun</v>
      </c>
      <c r="E1130" t="str">
        <f t="shared" si="138"/>
        <v>Q2</v>
      </c>
      <c r="F1130" t="s">
        <v>32</v>
      </c>
      <c r="G1130" t="s">
        <v>33</v>
      </c>
      <c r="H1130" t="s">
        <v>26</v>
      </c>
      <c r="I1130" t="s">
        <v>27</v>
      </c>
      <c r="J1130" t="s">
        <v>35</v>
      </c>
      <c r="K1130">
        <v>47</v>
      </c>
      <c r="L1130" s="3">
        <v>726.18</v>
      </c>
      <c r="M1130" s="4">
        <v>0.12</v>
      </c>
      <c r="N1130" s="3">
        <v>490.55</v>
      </c>
      <c r="O1130" s="3">
        <f t="shared" si="139"/>
        <v>30034.804799999998</v>
      </c>
      <c r="P1130" s="3">
        <f t="shared" si="140"/>
        <v>23055.850000000002</v>
      </c>
      <c r="Q1130" s="3">
        <v>1198.06</v>
      </c>
      <c r="R1130" s="3">
        <f t="shared" si="141"/>
        <v>5780.8947999999964</v>
      </c>
      <c r="S1130" s="5">
        <f t="shared" si="142"/>
        <v>0.19247319363300797</v>
      </c>
      <c r="T1130" s="3">
        <v>30800.92</v>
      </c>
      <c r="U1130" s="3">
        <f t="shared" si="143"/>
        <v>-766.11520000000019</v>
      </c>
      <c r="V1130" t="s">
        <v>29</v>
      </c>
      <c r="W1130" t="s">
        <v>30</v>
      </c>
    </row>
    <row r="1131" spans="1:23">
      <c r="A1131" t="s">
        <v>1190</v>
      </c>
      <c r="B1131" s="2">
        <v>45594</v>
      </c>
      <c r="C1131">
        <f t="shared" si="136"/>
        <v>2024</v>
      </c>
      <c r="D1131" t="str">
        <f t="shared" si="137"/>
        <v>Oct</v>
      </c>
      <c r="E1131" t="str">
        <f t="shared" si="138"/>
        <v>Q4</v>
      </c>
      <c r="F1131" t="s">
        <v>51</v>
      </c>
      <c r="G1131" t="s">
        <v>52</v>
      </c>
      <c r="H1131" t="s">
        <v>44</v>
      </c>
      <c r="I1131" t="s">
        <v>39</v>
      </c>
      <c r="J1131" t="s">
        <v>57</v>
      </c>
      <c r="K1131">
        <v>25</v>
      </c>
      <c r="L1131" s="3">
        <v>369.21</v>
      </c>
      <c r="M1131" s="4">
        <v>0.03</v>
      </c>
      <c r="N1131" s="3">
        <v>167.73</v>
      </c>
      <c r="O1131" s="3">
        <f t="shared" si="139"/>
        <v>8953.3425000000007</v>
      </c>
      <c r="P1131" s="3">
        <f t="shared" si="140"/>
        <v>4193.25</v>
      </c>
      <c r="Q1131" s="3">
        <v>2245.75</v>
      </c>
      <c r="R1131" s="3">
        <f t="shared" si="141"/>
        <v>2514.3425000000007</v>
      </c>
      <c r="S1131" s="5">
        <f t="shared" si="142"/>
        <v>0.2808272441269839</v>
      </c>
      <c r="T1131" s="3">
        <v>9025.42</v>
      </c>
      <c r="U1131" s="3">
        <f t="shared" si="143"/>
        <v>-72.077499999999418</v>
      </c>
      <c r="V1131" t="s">
        <v>29</v>
      </c>
      <c r="W1131" t="s">
        <v>46</v>
      </c>
    </row>
    <row r="1132" spans="1:23">
      <c r="A1132" t="s">
        <v>1191</v>
      </c>
      <c r="B1132" s="2">
        <v>45696</v>
      </c>
      <c r="C1132">
        <f t="shared" si="136"/>
        <v>2025</v>
      </c>
      <c r="D1132" t="str">
        <f t="shared" si="137"/>
        <v>Feb</v>
      </c>
      <c r="E1132" t="str">
        <f t="shared" si="138"/>
        <v>Q1</v>
      </c>
      <c r="F1132" t="s">
        <v>32</v>
      </c>
      <c r="G1132" t="s">
        <v>33</v>
      </c>
      <c r="H1132" t="s">
        <v>26</v>
      </c>
      <c r="I1132" t="s">
        <v>27</v>
      </c>
      <c r="J1132" t="s">
        <v>28</v>
      </c>
      <c r="K1132">
        <v>42</v>
      </c>
      <c r="L1132" s="3">
        <v>223.59</v>
      </c>
      <c r="M1132" s="4">
        <v>0.15</v>
      </c>
      <c r="N1132" s="3">
        <v>137.69</v>
      </c>
      <c r="O1132" s="3">
        <f t="shared" si="139"/>
        <v>7982.1630000000005</v>
      </c>
      <c r="P1132" s="3">
        <f t="shared" si="140"/>
        <v>5782.98</v>
      </c>
      <c r="Q1132" s="3">
        <v>1111.2</v>
      </c>
      <c r="R1132" s="3">
        <f t="shared" si="141"/>
        <v>1087.9830000000009</v>
      </c>
      <c r="S1132" s="5">
        <f t="shared" si="142"/>
        <v>0.13630177684920752</v>
      </c>
      <c r="T1132" s="3">
        <v>7121.54</v>
      </c>
      <c r="U1132" s="3">
        <f t="shared" si="143"/>
        <v>860.6230000000005</v>
      </c>
      <c r="V1132" t="s">
        <v>29</v>
      </c>
      <c r="W1132" t="s">
        <v>30</v>
      </c>
    </row>
    <row r="1133" spans="1:23">
      <c r="A1133" t="s">
        <v>1192</v>
      </c>
      <c r="B1133" s="2">
        <v>45857</v>
      </c>
      <c r="C1133">
        <f t="shared" si="136"/>
        <v>2025</v>
      </c>
      <c r="D1133" t="str">
        <f t="shared" si="137"/>
        <v>Jul</v>
      </c>
      <c r="E1133" t="str">
        <f t="shared" si="138"/>
        <v>Q3</v>
      </c>
      <c r="F1133" t="s">
        <v>24</v>
      </c>
      <c r="G1133" t="s">
        <v>66</v>
      </c>
      <c r="H1133" t="s">
        <v>44</v>
      </c>
      <c r="I1133" t="s">
        <v>39</v>
      </c>
      <c r="J1133" t="s">
        <v>40</v>
      </c>
      <c r="K1133">
        <v>20</v>
      </c>
      <c r="L1133" s="3">
        <v>682.8</v>
      </c>
      <c r="M1133" s="4">
        <v>0.03</v>
      </c>
      <c r="N1133" s="3">
        <v>282.60000000000002</v>
      </c>
      <c r="O1133" s="3">
        <f t="shared" si="139"/>
        <v>13246.32</v>
      </c>
      <c r="P1133" s="3">
        <f t="shared" si="140"/>
        <v>5652</v>
      </c>
      <c r="Q1133" s="3">
        <v>1769.76</v>
      </c>
      <c r="R1133" s="3">
        <f t="shared" si="141"/>
        <v>5824.5599999999995</v>
      </c>
      <c r="S1133" s="5">
        <f t="shared" si="142"/>
        <v>0.43971155762506114</v>
      </c>
      <c r="T1133" s="3">
        <v>14359.79</v>
      </c>
      <c r="U1133" s="3">
        <f t="shared" si="143"/>
        <v>-1113.4700000000012</v>
      </c>
      <c r="V1133" t="s">
        <v>61</v>
      </c>
      <c r="W1133" t="s">
        <v>30</v>
      </c>
    </row>
    <row r="1134" spans="1:23">
      <c r="A1134" t="s">
        <v>1193</v>
      </c>
      <c r="B1134" s="2">
        <v>46100</v>
      </c>
      <c r="C1134">
        <f t="shared" si="136"/>
        <v>2026</v>
      </c>
      <c r="D1134" t="str">
        <f t="shared" si="137"/>
        <v>Mar</v>
      </c>
      <c r="E1134" t="str">
        <f t="shared" si="138"/>
        <v>Q1</v>
      </c>
      <c r="F1134" t="s">
        <v>68</v>
      </c>
      <c r="G1134" t="s">
        <v>25</v>
      </c>
      <c r="H1134" t="s">
        <v>44</v>
      </c>
      <c r="I1134" t="s">
        <v>63</v>
      </c>
      <c r="J1134" t="s">
        <v>64</v>
      </c>
      <c r="K1134">
        <v>23</v>
      </c>
      <c r="L1134" s="3">
        <v>439.96</v>
      </c>
      <c r="M1134" s="4">
        <v>0.08</v>
      </c>
      <c r="N1134" s="3">
        <v>133.04</v>
      </c>
      <c r="O1134" s="3">
        <f t="shared" si="139"/>
        <v>9309.5536000000011</v>
      </c>
      <c r="P1134" s="3">
        <f t="shared" si="140"/>
        <v>3059.9199999999996</v>
      </c>
      <c r="Q1134" s="3">
        <v>1071.21</v>
      </c>
      <c r="R1134" s="3">
        <f t="shared" si="141"/>
        <v>5178.423600000001</v>
      </c>
      <c r="S1134" s="5">
        <f t="shared" si="142"/>
        <v>0.55624832537620283</v>
      </c>
      <c r="T1134" s="3">
        <v>8560.25</v>
      </c>
      <c r="U1134" s="3">
        <f t="shared" si="143"/>
        <v>749.3036000000011</v>
      </c>
      <c r="V1134" t="s">
        <v>36</v>
      </c>
      <c r="W1134" t="s">
        <v>77</v>
      </c>
    </row>
    <row r="1135" spans="1:23">
      <c r="A1135" t="s">
        <v>1194</v>
      </c>
      <c r="B1135" s="2">
        <v>45637</v>
      </c>
      <c r="C1135">
        <f t="shared" si="136"/>
        <v>2024</v>
      </c>
      <c r="D1135" t="str">
        <f t="shared" si="137"/>
        <v>Dec</v>
      </c>
      <c r="E1135" t="str">
        <f t="shared" si="138"/>
        <v>Q4</v>
      </c>
      <c r="F1135" t="s">
        <v>24</v>
      </c>
      <c r="G1135" t="s">
        <v>25</v>
      </c>
      <c r="H1135" t="s">
        <v>26</v>
      </c>
      <c r="I1135" t="s">
        <v>39</v>
      </c>
      <c r="J1135" t="s">
        <v>57</v>
      </c>
      <c r="K1135">
        <v>59</v>
      </c>
      <c r="L1135" s="3">
        <v>714.53</v>
      </c>
      <c r="M1135" s="4">
        <v>0.1</v>
      </c>
      <c r="N1135" s="3">
        <v>325.83999999999997</v>
      </c>
      <c r="O1135" s="3">
        <f t="shared" si="139"/>
        <v>37941.542999999998</v>
      </c>
      <c r="P1135" s="3">
        <f t="shared" si="140"/>
        <v>19224.559999999998</v>
      </c>
      <c r="Q1135" s="3">
        <v>1940.19</v>
      </c>
      <c r="R1135" s="3">
        <f t="shared" si="141"/>
        <v>16776.793000000001</v>
      </c>
      <c r="S1135" s="5">
        <f t="shared" si="142"/>
        <v>0.4421747686961493</v>
      </c>
      <c r="T1135" s="3">
        <v>40146.99</v>
      </c>
      <c r="U1135" s="3">
        <f t="shared" si="143"/>
        <v>-2205.4470000000001</v>
      </c>
      <c r="V1135" t="s">
        <v>29</v>
      </c>
      <c r="W1135" t="s">
        <v>30</v>
      </c>
    </row>
    <row r="1136" spans="1:23">
      <c r="A1136" t="s">
        <v>1195</v>
      </c>
      <c r="B1136" s="2">
        <v>45486</v>
      </c>
      <c r="C1136">
        <f t="shared" si="136"/>
        <v>2024</v>
      </c>
      <c r="D1136" t="str">
        <f t="shared" si="137"/>
        <v>Jul</v>
      </c>
      <c r="E1136" t="str">
        <f t="shared" si="138"/>
        <v>Q3</v>
      </c>
      <c r="F1136" t="s">
        <v>51</v>
      </c>
      <c r="G1136" t="s">
        <v>88</v>
      </c>
      <c r="H1136" t="s">
        <v>44</v>
      </c>
      <c r="I1136" t="s">
        <v>53</v>
      </c>
      <c r="J1136" t="s">
        <v>54</v>
      </c>
      <c r="K1136">
        <v>26</v>
      </c>
      <c r="L1136" s="3">
        <v>3011.17</v>
      </c>
      <c r="M1136" s="4">
        <v>0.2</v>
      </c>
      <c r="N1136" s="3">
        <v>908.75</v>
      </c>
      <c r="O1136" s="3">
        <f t="shared" si="139"/>
        <v>62632.336000000003</v>
      </c>
      <c r="P1136" s="3">
        <f t="shared" si="140"/>
        <v>23627.5</v>
      </c>
      <c r="Q1136" s="3">
        <v>1789.34</v>
      </c>
      <c r="R1136" s="3">
        <f t="shared" si="141"/>
        <v>37215.496000000006</v>
      </c>
      <c r="S1136" s="5">
        <f t="shared" si="142"/>
        <v>0.59418981275103655</v>
      </c>
      <c r="T1136" s="3">
        <v>60427.73</v>
      </c>
      <c r="U1136" s="3">
        <f t="shared" si="143"/>
        <v>2204.6059999999998</v>
      </c>
      <c r="V1136" t="s">
        <v>41</v>
      </c>
      <c r="W1136" t="s">
        <v>80</v>
      </c>
    </row>
    <row r="1137" spans="1:23">
      <c r="A1137" t="s">
        <v>1196</v>
      </c>
      <c r="B1137" s="2">
        <v>46105</v>
      </c>
      <c r="C1137">
        <f t="shared" si="136"/>
        <v>2026</v>
      </c>
      <c r="D1137" t="str">
        <f t="shared" si="137"/>
        <v>Mar</v>
      </c>
      <c r="E1137" t="str">
        <f t="shared" si="138"/>
        <v>Q1</v>
      </c>
      <c r="F1137" t="s">
        <v>32</v>
      </c>
      <c r="G1137" t="s">
        <v>33</v>
      </c>
      <c r="H1137" t="s">
        <v>34</v>
      </c>
      <c r="I1137" t="s">
        <v>53</v>
      </c>
      <c r="J1137" t="s">
        <v>130</v>
      </c>
      <c r="K1137">
        <v>18</v>
      </c>
      <c r="L1137" s="3">
        <v>1202.6199999999999</v>
      </c>
      <c r="M1137" s="4">
        <v>0.12</v>
      </c>
      <c r="N1137" s="3">
        <v>460.06</v>
      </c>
      <c r="O1137" s="3">
        <f t="shared" si="139"/>
        <v>19049.500799999998</v>
      </c>
      <c r="P1137" s="3">
        <f t="shared" si="140"/>
        <v>8281.08</v>
      </c>
      <c r="Q1137" s="3">
        <v>2103.7399999999998</v>
      </c>
      <c r="R1137" s="3">
        <f t="shared" si="141"/>
        <v>8664.6807999999983</v>
      </c>
      <c r="S1137" s="5">
        <f t="shared" si="142"/>
        <v>0.45485080637913616</v>
      </c>
      <c r="T1137" s="3">
        <v>18943.330000000002</v>
      </c>
      <c r="U1137" s="3">
        <f t="shared" si="143"/>
        <v>106.17079999999623</v>
      </c>
      <c r="V1137" t="s">
        <v>41</v>
      </c>
      <c r="W1137" t="s">
        <v>46</v>
      </c>
    </row>
    <row r="1138" spans="1:23">
      <c r="A1138" t="s">
        <v>1197</v>
      </c>
      <c r="B1138" s="2">
        <v>46078</v>
      </c>
      <c r="C1138">
        <f t="shared" si="136"/>
        <v>2026</v>
      </c>
      <c r="D1138" t="str">
        <f t="shared" si="137"/>
        <v>Feb</v>
      </c>
      <c r="E1138" t="str">
        <f t="shared" si="138"/>
        <v>Q1</v>
      </c>
      <c r="F1138" t="s">
        <v>24</v>
      </c>
      <c r="G1138" t="s">
        <v>25</v>
      </c>
      <c r="H1138" t="s">
        <v>34</v>
      </c>
      <c r="I1138" t="s">
        <v>53</v>
      </c>
      <c r="J1138" t="s">
        <v>54</v>
      </c>
      <c r="K1138">
        <v>16</v>
      </c>
      <c r="L1138" s="3">
        <v>1922.46</v>
      </c>
      <c r="M1138" s="4">
        <v>0</v>
      </c>
      <c r="N1138" s="3">
        <v>640.88</v>
      </c>
      <c r="O1138" s="3">
        <f t="shared" si="139"/>
        <v>30759.360000000001</v>
      </c>
      <c r="P1138" s="3">
        <f t="shared" si="140"/>
        <v>10254.08</v>
      </c>
      <c r="Q1138" s="3">
        <v>1212.53</v>
      </c>
      <c r="R1138" s="3">
        <f t="shared" si="141"/>
        <v>19292.75</v>
      </c>
      <c r="S1138" s="5">
        <f t="shared" si="142"/>
        <v>0.62721558575991176</v>
      </c>
      <c r="T1138" s="3">
        <v>31491.759999999998</v>
      </c>
      <c r="U1138" s="3">
        <f t="shared" si="143"/>
        <v>-732.39999999999782</v>
      </c>
      <c r="V1138" t="s">
        <v>29</v>
      </c>
      <c r="W1138" t="s">
        <v>80</v>
      </c>
    </row>
    <row r="1139" spans="1:23">
      <c r="A1139" t="s">
        <v>1198</v>
      </c>
      <c r="B1139" s="2">
        <v>46199</v>
      </c>
      <c r="C1139">
        <f t="shared" si="136"/>
        <v>2026</v>
      </c>
      <c r="D1139" t="str">
        <f t="shared" si="137"/>
        <v>Jun</v>
      </c>
      <c r="E1139" t="str">
        <f t="shared" si="138"/>
        <v>Q2</v>
      </c>
      <c r="F1139" t="s">
        <v>68</v>
      </c>
      <c r="G1139" t="s">
        <v>66</v>
      </c>
      <c r="H1139" t="s">
        <v>34</v>
      </c>
      <c r="I1139" t="s">
        <v>53</v>
      </c>
      <c r="J1139" t="s">
        <v>54</v>
      </c>
      <c r="K1139">
        <v>17</v>
      </c>
      <c r="L1139" s="3">
        <v>2031.37</v>
      </c>
      <c r="M1139" s="4">
        <v>0.05</v>
      </c>
      <c r="N1139" s="3">
        <v>653.87</v>
      </c>
      <c r="O1139" s="3">
        <f t="shared" si="139"/>
        <v>32806.625500000002</v>
      </c>
      <c r="P1139" s="3">
        <f t="shared" si="140"/>
        <v>11115.79</v>
      </c>
      <c r="Q1139" s="3">
        <v>1781.91</v>
      </c>
      <c r="R1139" s="3">
        <f t="shared" si="141"/>
        <v>19908.925500000001</v>
      </c>
      <c r="S1139" s="5">
        <f t="shared" si="142"/>
        <v>0.60685685274152934</v>
      </c>
      <c r="T1139" s="3">
        <v>29837.83</v>
      </c>
      <c r="U1139" s="3">
        <f t="shared" si="143"/>
        <v>2968.7955000000002</v>
      </c>
      <c r="V1139" t="s">
        <v>41</v>
      </c>
      <c r="W1139" t="s">
        <v>30</v>
      </c>
    </row>
    <row r="1140" spans="1:23">
      <c r="A1140" t="s">
        <v>1199</v>
      </c>
      <c r="B1140" s="2">
        <v>45567</v>
      </c>
      <c r="C1140">
        <f t="shared" si="136"/>
        <v>2024</v>
      </c>
      <c r="D1140" t="str">
        <f t="shared" si="137"/>
        <v>Oct</v>
      </c>
      <c r="E1140" t="str">
        <f t="shared" si="138"/>
        <v>Q4</v>
      </c>
      <c r="F1140" t="s">
        <v>32</v>
      </c>
      <c r="G1140" t="s">
        <v>49</v>
      </c>
      <c r="H1140" t="s">
        <v>60</v>
      </c>
      <c r="I1140" t="s">
        <v>53</v>
      </c>
      <c r="J1140" t="s">
        <v>54</v>
      </c>
      <c r="K1140">
        <v>33</v>
      </c>
      <c r="L1140" s="3">
        <v>2042.28</v>
      </c>
      <c r="M1140" s="4">
        <v>0.12</v>
      </c>
      <c r="N1140" s="3">
        <v>643.75</v>
      </c>
      <c r="O1140" s="3">
        <f t="shared" si="139"/>
        <v>59307.811200000004</v>
      </c>
      <c r="P1140" s="3">
        <f t="shared" si="140"/>
        <v>21243.75</v>
      </c>
      <c r="Q1140" s="3">
        <v>2393.15</v>
      </c>
      <c r="R1140" s="3">
        <f t="shared" si="141"/>
        <v>35670.911200000002</v>
      </c>
      <c r="S1140" s="5">
        <f t="shared" si="142"/>
        <v>0.60145384694284587</v>
      </c>
      <c r="T1140" s="3">
        <v>62357.96</v>
      </c>
      <c r="U1140" s="3">
        <f t="shared" si="143"/>
        <v>-3050.1487999999954</v>
      </c>
      <c r="V1140" t="s">
        <v>41</v>
      </c>
      <c r="W1140" t="s">
        <v>30</v>
      </c>
    </row>
    <row r="1141" spans="1:23">
      <c r="A1141" t="s">
        <v>1200</v>
      </c>
      <c r="B1141" s="2">
        <v>45504</v>
      </c>
      <c r="C1141">
        <f t="shared" si="136"/>
        <v>2024</v>
      </c>
      <c r="D1141" t="str">
        <f t="shared" si="137"/>
        <v>Jul</v>
      </c>
      <c r="E1141" t="str">
        <f t="shared" si="138"/>
        <v>Q3</v>
      </c>
      <c r="F1141" t="s">
        <v>68</v>
      </c>
      <c r="G1141" t="s">
        <v>66</v>
      </c>
      <c r="H1141" t="s">
        <v>44</v>
      </c>
      <c r="I1141" t="s">
        <v>63</v>
      </c>
      <c r="J1141" t="s">
        <v>73</v>
      </c>
      <c r="K1141">
        <v>3</v>
      </c>
      <c r="L1141" s="3">
        <v>296.63</v>
      </c>
      <c r="M1141" s="4">
        <v>0.12</v>
      </c>
      <c r="N1141" s="3">
        <v>76.64</v>
      </c>
      <c r="O1141" s="3">
        <f t="shared" si="139"/>
        <v>783.10320000000002</v>
      </c>
      <c r="P1141" s="3">
        <f t="shared" si="140"/>
        <v>229.92000000000002</v>
      </c>
      <c r="Q1141" s="3">
        <v>1718.89</v>
      </c>
      <c r="R1141" s="3">
        <f t="shared" si="141"/>
        <v>-1165.7068000000002</v>
      </c>
      <c r="S1141" s="5">
        <f t="shared" si="142"/>
        <v>-1.4885736643650544</v>
      </c>
      <c r="T1141" s="3">
        <v>850.04</v>
      </c>
      <c r="U1141" s="3">
        <f t="shared" si="143"/>
        <v>-66.936799999999948</v>
      </c>
      <c r="V1141" t="s">
        <v>61</v>
      </c>
      <c r="W1141" t="s">
        <v>30</v>
      </c>
    </row>
    <row r="1142" spans="1:23">
      <c r="A1142" t="s">
        <v>1201</v>
      </c>
      <c r="B1142" s="2">
        <v>45354</v>
      </c>
      <c r="C1142">
        <f t="shared" si="136"/>
        <v>2024</v>
      </c>
      <c r="D1142" t="str">
        <f t="shared" si="137"/>
        <v>Mar</v>
      </c>
      <c r="E1142" t="str">
        <f t="shared" si="138"/>
        <v>Q1</v>
      </c>
      <c r="F1142" t="s">
        <v>38</v>
      </c>
      <c r="G1142" t="s">
        <v>25</v>
      </c>
      <c r="H1142" t="s">
        <v>60</v>
      </c>
      <c r="I1142" t="s">
        <v>63</v>
      </c>
      <c r="J1142" t="s">
        <v>73</v>
      </c>
      <c r="K1142">
        <v>27</v>
      </c>
      <c r="L1142" s="3">
        <v>308.72000000000003</v>
      </c>
      <c r="M1142" s="4">
        <v>0.15</v>
      </c>
      <c r="N1142" s="3">
        <v>81.03</v>
      </c>
      <c r="O1142" s="3">
        <f t="shared" si="139"/>
        <v>7085.1239999999998</v>
      </c>
      <c r="P1142" s="3">
        <f t="shared" si="140"/>
        <v>2187.81</v>
      </c>
      <c r="Q1142" s="3">
        <v>2287.5</v>
      </c>
      <c r="R1142" s="3">
        <f t="shared" si="141"/>
        <v>2609.8140000000003</v>
      </c>
      <c r="S1142" s="5">
        <f t="shared" si="142"/>
        <v>0.36835121022581968</v>
      </c>
      <c r="T1142" s="3">
        <v>6679.75</v>
      </c>
      <c r="U1142" s="3">
        <f t="shared" si="143"/>
        <v>405.3739999999998</v>
      </c>
      <c r="V1142" t="s">
        <v>36</v>
      </c>
      <c r="W1142" t="s">
        <v>77</v>
      </c>
    </row>
    <row r="1143" spans="1:23">
      <c r="A1143" t="s">
        <v>1202</v>
      </c>
      <c r="B1143" s="2">
        <v>45951</v>
      </c>
      <c r="C1143">
        <f t="shared" si="136"/>
        <v>2025</v>
      </c>
      <c r="D1143" t="str">
        <f t="shared" si="137"/>
        <v>Oct</v>
      </c>
      <c r="E1143" t="str">
        <f t="shared" si="138"/>
        <v>Q4</v>
      </c>
      <c r="F1143" t="s">
        <v>68</v>
      </c>
      <c r="G1143" t="s">
        <v>66</v>
      </c>
      <c r="H1143" t="s">
        <v>44</v>
      </c>
      <c r="I1143" t="s">
        <v>27</v>
      </c>
      <c r="J1143" t="s">
        <v>28</v>
      </c>
      <c r="K1143">
        <v>27</v>
      </c>
      <c r="L1143" s="3">
        <v>195.62</v>
      </c>
      <c r="M1143" s="4">
        <v>0.03</v>
      </c>
      <c r="N1143" s="3">
        <v>118.36</v>
      </c>
      <c r="O1143" s="3">
        <f t="shared" si="139"/>
        <v>5123.2878000000001</v>
      </c>
      <c r="P1143" s="3">
        <f t="shared" si="140"/>
        <v>3195.72</v>
      </c>
      <c r="Q1143" s="3">
        <v>911.29</v>
      </c>
      <c r="R1143" s="3">
        <f t="shared" si="141"/>
        <v>1016.2778000000003</v>
      </c>
      <c r="S1143" s="5">
        <f t="shared" si="142"/>
        <v>0.19836437843683119</v>
      </c>
      <c r="T1143" s="3">
        <v>4806.33</v>
      </c>
      <c r="U1143" s="3">
        <f t="shared" si="143"/>
        <v>316.95780000000013</v>
      </c>
      <c r="V1143" t="s">
        <v>29</v>
      </c>
      <c r="W1143" t="s">
        <v>30</v>
      </c>
    </row>
    <row r="1144" spans="1:23">
      <c r="A1144" t="s">
        <v>1203</v>
      </c>
      <c r="B1144" s="2">
        <v>45701</v>
      </c>
      <c r="C1144">
        <f t="shared" si="136"/>
        <v>2025</v>
      </c>
      <c r="D1144" t="str">
        <f t="shared" si="137"/>
        <v>Feb</v>
      </c>
      <c r="E1144" t="str">
        <f t="shared" si="138"/>
        <v>Q1</v>
      </c>
      <c r="F1144" t="s">
        <v>32</v>
      </c>
      <c r="G1144" t="s">
        <v>33</v>
      </c>
      <c r="H1144" t="s">
        <v>34</v>
      </c>
      <c r="I1144" t="s">
        <v>27</v>
      </c>
      <c r="J1144" t="s">
        <v>35</v>
      </c>
      <c r="K1144">
        <v>6</v>
      </c>
      <c r="L1144" s="3">
        <v>714.97</v>
      </c>
      <c r="M1144" s="4">
        <v>0</v>
      </c>
      <c r="N1144" s="3">
        <v>521.03</v>
      </c>
      <c r="O1144" s="3">
        <f t="shared" si="139"/>
        <v>4289.82</v>
      </c>
      <c r="P1144" s="3">
        <f t="shared" si="140"/>
        <v>3126.18</v>
      </c>
      <c r="Q1144" s="3">
        <v>948.22</v>
      </c>
      <c r="R1144" s="3">
        <f t="shared" si="141"/>
        <v>215.41999999999985</v>
      </c>
      <c r="S1144" s="5">
        <f t="shared" si="142"/>
        <v>5.0216559202950206E-2</v>
      </c>
      <c r="T1144" s="3">
        <v>3909.41</v>
      </c>
      <c r="U1144" s="3">
        <f t="shared" si="143"/>
        <v>380.40999999999985</v>
      </c>
      <c r="V1144" t="s">
        <v>41</v>
      </c>
      <c r="W1144" t="s">
        <v>30</v>
      </c>
    </row>
    <row r="1145" spans="1:23">
      <c r="A1145" t="s">
        <v>1204</v>
      </c>
      <c r="B1145" s="2">
        <v>45609</v>
      </c>
      <c r="C1145">
        <f t="shared" si="136"/>
        <v>2024</v>
      </c>
      <c r="D1145" t="str">
        <f t="shared" si="137"/>
        <v>Nov</v>
      </c>
      <c r="E1145" t="str">
        <f t="shared" si="138"/>
        <v>Q4</v>
      </c>
      <c r="F1145" t="s">
        <v>38</v>
      </c>
      <c r="G1145" t="s">
        <v>25</v>
      </c>
      <c r="H1145" t="s">
        <v>44</v>
      </c>
      <c r="I1145" t="s">
        <v>39</v>
      </c>
      <c r="J1145" t="s">
        <v>40</v>
      </c>
      <c r="K1145">
        <v>23</v>
      </c>
      <c r="L1145" s="3">
        <v>704.14</v>
      </c>
      <c r="M1145" s="4">
        <v>0.08</v>
      </c>
      <c r="N1145" s="3">
        <v>290.58</v>
      </c>
      <c r="O1145" s="3">
        <f t="shared" si="139"/>
        <v>14899.6024</v>
      </c>
      <c r="P1145" s="3">
        <f t="shared" si="140"/>
        <v>6683.3399999999992</v>
      </c>
      <c r="Q1145" s="3">
        <v>2266.1999999999998</v>
      </c>
      <c r="R1145" s="3">
        <f t="shared" si="141"/>
        <v>5950.0623999999998</v>
      </c>
      <c r="S1145" s="5">
        <f t="shared" si="142"/>
        <v>0.39934370329237778</v>
      </c>
      <c r="T1145" s="3">
        <v>15820.96</v>
      </c>
      <c r="U1145" s="3">
        <f t="shared" si="143"/>
        <v>-921.35759999999937</v>
      </c>
      <c r="V1145" t="s">
        <v>29</v>
      </c>
      <c r="W1145" t="s">
        <v>30</v>
      </c>
    </row>
    <row r="1146" spans="1:23">
      <c r="A1146" t="s">
        <v>1205</v>
      </c>
      <c r="B1146" s="2">
        <v>46099</v>
      </c>
      <c r="C1146">
        <f t="shared" si="136"/>
        <v>2026</v>
      </c>
      <c r="D1146" t="str">
        <f t="shared" si="137"/>
        <v>Mar</v>
      </c>
      <c r="E1146" t="str">
        <f t="shared" si="138"/>
        <v>Q1</v>
      </c>
      <c r="F1146" t="s">
        <v>68</v>
      </c>
      <c r="G1146" t="s">
        <v>66</v>
      </c>
      <c r="H1146" t="s">
        <v>34</v>
      </c>
      <c r="I1146" t="s">
        <v>27</v>
      </c>
      <c r="J1146" t="s">
        <v>35</v>
      </c>
      <c r="K1146">
        <v>1</v>
      </c>
      <c r="L1146" s="3">
        <v>574.59</v>
      </c>
      <c r="M1146" s="4">
        <v>0.1</v>
      </c>
      <c r="N1146" s="3">
        <v>408.77</v>
      </c>
      <c r="O1146" s="3">
        <f t="shared" si="139"/>
        <v>517.13100000000009</v>
      </c>
      <c r="P1146" s="3">
        <f t="shared" si="140"/>
        <v>408.77</v>
      </c>
      <c r="Q1146" s="3">
        <v>660.46</v>
      </c>
      <c r="R1146" s="3">
        <f t="shared" si="141"/>
        <v>-552.09899999999993</v>
      </c>
      <c r="S1146" s="5">
        <f t="shared" si="142"/>
        <v>-1.0676192299436698</v>
      </c>
      <c r="T1146" s="3">
        <v>553.38</v>
      </c>
      <c r="U1146" s="3">
        <f t="shared" si="143"/>
        <v>-36.24899999999991</v>
      </c>
      <c r="V1146" t="s">
        <v>36</v>
      </c>
      <c r="W1146" t="s">
        <v>46</v>
      </c>
    </row>
    <row r="1147" spans="1:23">
      <c r="A1147" t="s">
        <v>1206</v>
      </c>
      <c r="B1147" s="2">
        <v>46275</v>
      </c>
      <c r="C1147">
        <f t="shared" si="136"/>
        <v>2026</v>
      </c>
      <c r="D1147" t="str">
        <f t="shared" si="137"/>
        <v>Sep</v>
      </c>
      <c r="E1147" t="str">
        <f t="shared" si="138"/>
        <v>Q3</v>
      </c>
      <c r="F1147" t="s">
        <v>32</v>
      </c>
      <c r="G1147" t="s">
        <v>33</v>
      </c>
      <c r="H1147" t="s">
        <v>60</v>
      </c>
      <c r="I1147" t="s">
        <v>39</v>
      </c>
      <c r="J1147" t="s">
        <v>45</v>
      </c>
      <c r="K1147">
        <v>59</v>
      </c>
      <c r="L1147" s="3">
        <v>1311.55</v>
      </c>
      <c r="M1147" s="4">
        <v>0.05</v>
      </c>
      <c r="N1147" s="3">
        <v>648.48</v>
      </c>
      <c r="O1147" s="3">
        <f t="shared" si="139"/>
        <v>73512.377499999988</v>
      </c>
      <c r="P1147" s="3">
        <f t="shared" si="140"/>
        <v>38260.32</v>
      </c>
      <c r="Q1147" s="3">
        <v>2915.04</v>
      </c>
      <c r="R1147" s="3">
        <f t="shared" si="141"/>
        <v>32337.017499999987</v>
      </c>
      <c r="S1147" s="5">
        <f t="shared" si="142"/>
        <v>0.43988534447821381</v>
      </c>
      <c r="T1147" s="3">
        <v>79341.89</v>
      </c>
      <c r="U1147" s="3">
        <f t="shared" si="143"/>
        <v>-5829.5125000000116</v>
      </c>
      <c r="V1147" t="s">
        <v>36</v>
      </c>
      <c r="W1147" t="s">
        <v>46</v>
      </c>
    </row>
    <row r="1148" spans="1:23">
      <c r="A1148" t="s">
        <v>1207</v>
      </c>
      <c r="B1148" s="2">
        <v>46287</v>
      </c>
      <c r="C1148">
        <f t="shared" si="136"/>
        <v>2026</v>
      </c>
      <c r="D1148" t="str">
        <f t="shared" si="137"/>
        <v>Sep</v>
      </c>
      <c r="E1148" t="str">
        <f t="shared" si="138"/>
        <v>Q3</v>
      </c>
      <c r="F1148" t="s">
        <v>68</v>
      </c>
      <c r="G1148" t="s">
        <v>66</v>
      </c>
      <c r="H1148" t="s">
        <v>44</v>
      </c>
      <c r="I1148" t="s">
        <v>39</v>
      </c>
      <c r="J1148" t="s">
        <v>57</v>
      </c>
      <c r="K1148">
        <v>4</v>
      </c>
      <c r="L1148" s="3">
        <v>712.95</v>
      </c>
      <c r="M1148" s="4">
        <v>0.05</v>
      </c>
      <c r="N1148" s="3">
        <v>365.32</v>
      </c>
      <c r="O1148" s="3">
        <f t="shared" si="139"/>
        <v>2709.21</v>
      </c>
      <c r="P1148" s="3">
        <f t="shared" si="140"/>
        <v>1461.28</v>
      </c>
      <c r="Q1148" s="3">
        <v>2639.92</v>
      </c>
      <c r="R1148" s="3">
        <f t="shared" si="141"/>
        <v>-1391.99</v>
      </c>
      <c r="S1148" s="5">
        <f t="shared" si="142"/>
        <v>-0.51379922560451197</v>
      </c>
      <c r="T1148" s="3">
        <v>2573.56</v>
      </c>
      <c r="U1148" s="3">
        <f t="shared" si="143"/>
        <v>135.65000000000009</v>
      </c>
      <c r="V1148" t="s">
        <v>61</v>
      </c>
      <c r="W1148" t="s">
        <v>77</v>
      </c>
    </row>
    <row r="1149" spans="1:23">
      <c r="A1149" t="s">
        <v>1208</v>
      </c>
      <c r="B1149" s="2">
        <v>45505</v>
      </c>
      <c r="C1149">
        <f t="shared" si="136"/>
        <v>2024</v>
      </c>
      <c r="D1149" t="str">
        <f t="shared" si="137"/>
        <v>Aug</v>
      </c>
      <c r="E1149" t="str">
        <f t="shared" si="138"/>
        <v>Q3</v>
      </c>
      <c r="F1149" t="s">
        <v>38</v>
      </c>
      <c r="G1149" t="s">
        <v>25</v>
      </c>
      <c r="H1149" t="s">
        <v>26</v>
      </c>
      <c r="I1149" t="s">
        <v>53</v>
      </c>
      <c r="J1149" t="s">
        <v>130</v>
      </c>
      <c r="K1149">
        <v>15</v>
      </c>
      <c r="L1149" s="3">
        <v>2578.61</v>
      </c>
      <c r="M1149" s="4">
        <v>0.08</v>
      </c>
      <c r="N1149" s="3">
        <v>897.32</v>
      </c>
      <c r="O1149" s="3">
        <f t="shared" si="139"/>
        <v>35584.817999999999</v>
      </c>
      <c r="P1149" s="3">
        <f t="shared" si="140"/>
        <v>13459.800000000001</v>
      </c>
      <c r="Q1149" s="3">
        <v>2518.37</v>
      </c>
      <c r="R1149" s="3">
        <f t="shared" si="141"/>
        <v>19606.647999999997</v>
      </c>
      <c r="S1149" s="5">
        <f t="shared" si="142"/>
        <v>0.55098351212587338</v>
      </c>
      <c r="T1149" s="3">
        <v>32187.26</v>
      </c>
      <c r="U1149" s="3">
        <f t="shared" si="143"/>
        <v>3397.5580000000009</v>
      </c>
      <c r="V1149" t="s">
        <v>29</v>
      </c>
      <c r="W1149" t="s">
        <v>80</v>
      </c>
    </row>
    <row r="1150" spans="1:23">
      <c r="A1150" t="s">
        <v>1209</v>
      </c>
      <c r="B1150" s="2">
        <v>45757</v>
      </c>
      <c r="C1150">
        <f t="shared" si="136"/>
        <v>2025</v>
      </c>
      <c r="D1150" t="str">
        <f t="shared" si="137"/>
        <v>Apr</v>
      </c>
      <c r="E1150" t="str">
        <f t="shared" si="138"/>
        <v>Q2</v>
      </c>
      <c r="F1150" t="s">
        <v>32</v>
      </c>
      <c r="G1150" t="s">
        <v>43</v>
      </c>
      <c r="H1150" t="s">
        <v>26</v>
      </c>
      <c r="I1150" t="s">
        <v>39</v>
      </c>
      <c r="J1150" t="s">
        <v>57</v>
      </c>
      <c r="K1150">
        <v>20</v>
      </c>
      <c r="L1150" s="3">
        <v>329</v>
      </c>
      <c r="M1150" s="4">
        <v>0.05</v>
      </c>
      <c r="N1150" s="3">
        <v>153.93</v>
      </c>
      <c r="O1150" s="3">
        <f t="shared" si="139"/>
        <v>6251</v>
      </c>
      <c r="P1150" s="3">
        <f t="shared" si="140"/>
        <v>3078.6000000000004</v>
      </c>
      <c r="Q1150" s="3">
        <v>3064</v>
      </c>
      <c r="R1150" s="3">
        <f t="shared" si="141"/>
        <v>108.39999999999964</v>
      </c>
      <c r="S1150" s="5">
        <f t="shared" si="142"/>
        <v>1.7341225403935311E-2</v>
      </c>
      <c r="T1150" s="3">
        <v>6239.87</v>
      </c>
      <c r="U1150" s="3">
        <f t="shared" si="143"/>
        <v>11.130000000000109</v>
      </c>
      <c r="V1150" t="s">
        <v>61</v>
      </c>
      <c r="W1150" t="s">
        <v>46</v>
      </c>
    </row>
    <row r="1151" spans="1:23">
      <c r="A1151" t="s">
        <v>1210</v>
      </c>
      <c r="B1151" s="2">
        <v>45622</v>
      </c>
      <c r="C1151">
        <f t="shared" si="136"/>
        <v>2024</v>
      </c>
      <c r="D1151" t="str">
        <f t="shared" si="137"/>
        <v>Nov</v>
      </c>
      <c r="E1151" t="str">
        <f t="shared" si="138"/>
        <v>Q4</v>
      </c>
      <c r="F1151" t="s">
        <v>68</v>
      </c>
      <c r="G1151" t="s">
        <v>25</v>
      </c>
      <c r="H1151" t="s">
        <v>60</v>
      </c>
      <c r="I1151" t="s">
        <v>39</v>
      </c>
      <c r="J1151" t="s">
        <v>57</v>
      </c>
      <c r="K1151">
        <v>22</v>
      </c>
      <c r="L1151" s="3">
        <v>346.1</v>
      </c>
      <c r="M1151" s="4">
        <v>0.15</v>
      </c>
      <c r="N1151" s="3">
        <v>168.36</v>
      </c>
      <c r="O1151" s="3">
        <f t="shared" si="139"/>
        <v>6472.0700000000006</v>
      </c>
      <c r="P1151" s="3">
        <f t="shared" si="140"/>
        <v>3703.92</v>
      </c>
      <c r="Q1151" s="3">
        <v>2882.48</v>
      </c>
      <c r="R1151" s="3">
        <f t="shared" si="141"/>
        <v>-114.32999999999947</v>
      </c>
      <c r="S1151" s="5">
        <f t="shared" si="142"/>
        <v>-1.7665136501922793E-2</v>
      </c>
      <c r="T1151" s="3">
        <v>6873.44</v>
      </c>
      <c r="U1151" s="3">
        <f t="shared" si="143"/>
        <v>-401.36999999999898</v>
      </c>
      <c r="V1151" t="s">
        <v>36</v>
      </c>
      <c r="W1151" t="s">
        <v>77</v>
      </c>
    </row>
    <row r="1152" spans="1:23">
      <c r="A1152" t="s">
        <v>1211</v>
      </c>
      <c r="B1152" s="2">
        <v>45389</v>
      </c>
      <c r="C1152">
        <f t="shared" si="136"/>
        <v>2024</v>
      </c>
      <c r="D1152" t="str">
        <f t="shared" si="137"/>
        <v>Apr</v>
      </c>
      <c r="E1152" t="str">
        <f t="shared" si="138"/>
        <v>Q2</v>
      </c>
      <c r="F1152" t="s">
        <v>51</v>
      </c>
      <c r="G1152" t="s">
        <v>52</v>
      </c>
      <c r="H1152" t="s">
        <v>26</v>
      </c>
      <c r="I1152" t="s">
        <v>39</v>
      </c>
      <c r="J1152" t="s">
        <v>45</v>
      </c>
      <c r="K1152">
        <v>21</v>
      </c>
      <c r="L1152" s="3">
        <v>1438.06</v>
      </c>
      <c r="M1152" s="4">
        <v>0.12</v>
      </c>
      <c r="N1152" s="3">
        <v>700.98</v>
      </c>
      <c r="O1152" s="3">
        <f t="shared" si="139"/>
        <v>26575.3488</v>
      </c>
      <c r="P1152" s="3">
        <f t="shared" si="140"/>
        <v>14720.58</v>
      </c>
      <c r="Q1152" s="3">
        <v>1643.79</v>
      </c>
      <c r="R1152" s="3">
        <f t="shared" si="141"/>
        <v>10210.978800000001</v>
      </c>
      <c r="S1152" s="5">
        <f t="shared" si="142"/>
        <v>0.38422746120269174</v>
      </c>
      <c r="T1152" s="3">
        <v>24067.14</v>
      </c>
      <c r="U1152" s="3">
        <f t="shared" si="143"/>
        <v>2508.2088000000003</v>
      </c>
      <c r="V1152" t="s">
        <v>41</v>
      </c>
      <c r="W1152" t="s">
        <v>30</v>
      </c>
    </row>
    <row r="1153" spans="1:23">
      <c r="A1153" t="s">
        <v>1212</v>
      </c>
      <c r="B1153" s="2">
        <v>45422</v>
      </c>
      <c r="C1153">
        <f t="shared" si="136"/>
        <v>2024</v>
      </c>
      <c r="D1153" t="str">
        <f t="shared" si="137"/>
        <v>May</v>
      </c>
      <c r="E1153" t="str">
        <f t="shared" si="138"/>
        <v>Q2</v>
      </c>
      <c r="F1153" t="s">
        <v>32</v>
      </c>
      <c r="G1153" t="s">
        <v>33</v>
      </c>
      <c r="H1153" t="s">
        <v>60</v>
      </c>
      <c r="I1153" t="s">
        <v>27</v>
      </c>
      <c r="J1153" t="s">
        <v>35</v>
      </c>
      <c r="K1153">
        <v>75</v>
      </c>
      <c r="L1153" s="3">
        <v>667</v>
      </c>
      <c r="M1153" s="4">
        <v>0.05</v>
      </c>
      <c r="N1153" s="3">
        <v>441.78</v>
      </c>
      <c r="O1153" s="3">
        <f t="shared" si="139"/>
        <v>47523.75</v>
      </c>
      <c r="P1153" s="3">
        <f t="shared" si="140"/>
        <v>33133.5</v>
      </c>
      <c r="Q1153" s="3">
        <v>2109.09</v>
      </c>
      <c r="R1153" s="3">
        <f t="shared" si="141"/>
        <v>12281.16</v>
      </c>
      <c r="S1153" s="5">
        <f t="shared" si="142"/>
        <v>0.25842152607906571</v>
      </c>
      <c r="T1153" s="3">
        <v>43186.17</v>
      </c>
      <c r="U1153" s="3">
        <f t="shared" si="143"/>
        <v>4337.5800000000017</v>
      </c>
      <c r="V1153" t="s">
        <v>41</v>
      </c>
      <c r="W1153" t="s">
        <v>77</v>
      </c>
    </row>
    <row r="1154" spans="1:23">
      <c r="A1154" t="s">
        <v>1213</v>
      </c>
      <c r="B1154" s="2">
        <v>46195</v>
      </c>
      <c r="C1154">
        <f t="shared" ref="C1154:C1217" si="144">YEAR(B1154)</f>
        <v>2026</v>
      </c>
      <c r="D1154" t="str">
        <f t="shared" ref="D1154:D1217" si="145">TEXT(B1154,"mmm")</f>
        <v>Jun</v>
      </c>
      <c r="E1154" t="str">
        <f t="shared" ref="E1154:E1217" si="146">"Q"&amp;ROUNDUP(MONTH(B1154)/3,0)</f>
        <v>Q2</v>
      </c>
      <c r="F1154" t="s">
        <v>32</v>
      </c>
      <c r="G1154" t="s">
        <v>33</v>
      </c>
      <c r="H1154" t="s">
        <v>34</v>
      </c>
      <c r="I1154" t="s">
        <v>53</v>
      </c>
      <c r="J1154" t="s">
        <v>130</v>
      </c>
      <c r="K1154">
        <v>2</v>
      </c>
      <c r="L1154" s="3">
        <v>1154.46</v>
      </c>
      <c r="M1154" s="4">
        <v>0</v>
      </c>
      <c r="N1154" s="3">
        <v>441.82</v>
      </c>
      <c r="O1154" s="3">
        <f t="shared" ref="O1154:O1217" si="147">K1154*L1154*(1-M1154)</f>
        <v>2308.92</v>
      </c>
      <c r="P1154" s="3">
        <f t="shared" ref="P1154:P1217" si="148">K1154*N1154</f>
        <v>883.64</v>
      </c>
      <c r="Q1154" s="3">
        <v>2479.79</v>
      </c>
      <c r="R1154" s="3">
        <f t="shared" ref="R1154:R1217" si="149">O1154-P1154-Q1154</f>
        <v>-1054.5099999999998</v>
      </c>
      <c r="S1154" s="5">
        <f t="shared" ref="S1154:S1217" si="150">IFERROR(R1154/O1154,0)</f>
        <v>-0.45671136288827663</v>
      </c>
      <c r="T1154" s="3">
        <v>2514.42</v>
      </c>
      <c r="U1154" s="3">
        <f t="shared" ref="U1154:U1217" si="151">O1154-T1154</f>
        <v>-205.5</v>
      </c>
      <c r="V1154" t="s">
        <v>36</v>
      </c>
      <c r="W1154" t="s">
        <v>30</v>
      </c>
    </row>
    <row r="1155" spans="1:23">
      <c r="A1155" t="s">
        <v>1214</v>
      </c>
      <c r="B1155" s="2">
        <v>45591</v>
      </c>
      <c r="C1155">
        <f t="shared" si="144"/>
        <v>2024</v>
      </c>
      <c r="D1155" t="str">
        <f t="shared" si="145"/>
        <v>Oct</v>
      </c>
      <c r="E1155" t="str">
        <f t="shared" si="146"/>
        <v>Q4</v>
      </c>
      <c r="F1155" t="s">
        <v>68</v>
      </c>
      <c r="G1155" t="s">
        <v>25</v>
      </c>
      <c r="H1155" t="s">
        <v>44</v>
      </c>
      <c r="I1155" t="s">
        <v>63</v>
      </c>
      <c r="J1155" t="s">
        <v>73</v>
      </c>
      <c r="K1155">
        <v>21</v>
      </c>
      <c r="L1155" s="3">
        <v>309.52</v>
      </c>
      <c r="M1155" s="4">
        <v>0.03</v>
      </c>
      <c r="N1155" s="3">
        <v>81.99</v>
      </c>
      <c r="O1155" s="3">
        <f t="shared" si="147"/>
        <v>6304.9223999999995</v>
      </c>
      <c r="P1155" s="3">
        <f t="shared" si="148"/>
        <v>1721.79</v>
      </c>
      <c r="Q1155" s="3">
        <v>940.77</v>
      </c>
      <c r="R1155" s="3">
        <f t="shared" si="149"/>
        <v>3642.3623999999995</v>
      </c>
      <c r="S1155" s="5">
        <f t="shared" si="150"/>
        <v>0.57770138455629527</v>
      </c>
      <c r="T1155" s="3">
        <v>6781.49</v>
      </c>
      <c r="U1155" s="3">
        <f t="shared" si="151"/>
        <v>-476.56760000000031</v>
      </c>
      <c r="V1155" t="s">
        <v>61</v>
      </c>
      <c r="W1155" t="s">
        <v>77</v>
      </c>
    </row>
    <row r="1156" spans="1:23">
      <c r="A1156" t="s">
        <v>1215</v>
      </c>
      <c r="B1156" s="2">
        <v>45913</v>
      </c>
      <c r="C1156">
        <f t="shared" si="144"/>
        <v>2025</v>
      </c>
      <c r="D1156" t="str">
        <f t="shared" si="145"/>
        <v>Sep</v>
      </c>
      <c r="E1156" t="str">
        <f t="shared" si="146"/>
        <v>Q3</v>
      </c>
      <c r="F1156" t="s">
        <v>32</v>
      </c>
      <c r="G1156" t="s">
        <v>33</v>
      </c>
      <c r="H1156" t="s">
        <v>34</v>
      </c>
      <c r="I1156" t="s">
        <v>27</v>
      </c>
      <c r="J1156" t="s">
        <v>35</v>
      </c>
      <c r="K1156">
        <v>11</v>
      </c>
      <c r="L1156" s="3">
        <v>628.76</v>
      </c>
      <c r="M1156" s="4">
        <v>0.08</v>
      </c>
      <c r="N1156" s="3">
        <v>416.8</v>
      </c>
      <c r="O1156" s="3">
        <f t="shared" si="147"/>
        <v>6363.0511999999999</v>
      </c>
      <c r="P1156" s="3">
        <f t="shared" si="148"/>
        <v>4584.8</v>
      </c>
      <c r="Q1156" s="3">
        <v>1061.9100000000001</v>
      </c>
      <c r="R1156" s="3">
        <f t="shared" si="149"/>
        <v>716.34119999999962</v>
      </c>
      <c r="S1156" s="5">
        <f t="shared" si="150"/>
        <v>0.11257825491016002</v>
      </c>
      <c r="T1156" s="3">
        <v>6661.48</v>
      </c>
      <c r="U1156" s="3">
        <f t="shared" si="151"/>
        <v>-298.42879999999968</v>
      </c>
      <c r="V1156" t="s">
        <v>36</v>
      </c>
      <c r="W1156" t="s">
        <v>30</v>
      </c>
    </row>
    <row r="1157" spans="1:23">
      <c r="A1157" t="s">
        <v>1216</v>
      </c>
      <c r="B1157" s="2">
        <v>45840</v>
      </c>
      <c r="C1157">
        <f t="shared" si="144"/>
        <v>2025</v>
      </c>
      <c r="D1157" t="str">
        <f t="shared" si="145"/>
        <v>Jul</v>
      </c>
      <c r="E1157" t="str">
        <f t="shared" si="146"/>
        <v>Q3</v>
      </c>
      <c r="F1157" t="s">
        <v>51</v>
      </c>
      <c r="G1157" t="s">
        <v>52</v>
      </c>
      <c r="H1157" t="s">
        <v>34</v>
      </c>
      <c r="I1157" t="s">
        <v>53</v>
      </c>
      <c r="J1157" t="s">
        <v>54</v>
      </c>
      <c r="K1157">
        <v>11</v>
      </c>
      <c r="L1157" s="3">
        <v>2989.44</v>
      </c>
      <c r="M1157" s="4">
        <v>0.05</v>
      </c>
      <c r="N1157" s="3">
        <v>1031.79</v>
      </c>
      <c r="O1157" s="3">
        <f t="shared" si="147"/>
        <v>31239.648000000001</v>
      </c>
      <c r="P1157" s="3">
        <f t="shared" si="148"/>
        <v>11349.689999999999</v>
      </c>
      <c r="Q1157" s="3">
        <v>1864.44</v>
      </c>
      <c r="R1157" s="3">
        <f t="shared" si="149"/>
        <v>18025.518000000004</v>
      </c>
      <c r="S1157" s="5">
        <f t="shared" si="150"/>
        <v>0.57700771788465743</v>
      </c>
      <c r="T1157" s="3">
        <v>34735.65</v>
      </c>
      <c r="U1157" s="3">
        <f t="shared" si="151"/>
        <v>-3496.0020000000004</v>
      </c>
      <c r="V1157" t="s">
        <v>29</v>
      </c>
      <c r="W1157" t="s">
        <v>46</v>
      </c>
    </row>
    <row r="1158" spans="1:23">
      <c r="A1158" t="s">
        <v>1217</v>
      </c>
      <c r="B1158" s="2">
        <v>45390</v>
      </c>
      <c r="C1158">
        <f t="shared" si="144"/>
        <v>2024</v>
      </c>
      <c r="D1158" t="str">
        <f t="shared" si="145"/>
        <v>Apr</v>
      </c>
      <c r="E1158" t="str">
        <f t="shared" si="146"/>
        <v>Q2</v>
      </c>
      <c r="F1158" t="s">
        <v>24</v>
      </c>
      <c r="G1158" t="s">
        <v>25</v>
      </c>
      <c r="H1158" t="s">
        <v>44</v>
      </c>
      <c r="I1158" t="s">
        <v>39</v>
      </c>
      <c r="J1158" t="s">
        <v>45</v>
      </c>
      <c r="K1158">
        <v>30</v>
      </c>
      <c r="L1158" s="3">
        <v>1460.69</v>
      </c>
      <c r="M1158" s="4">
        <v>0.2</v>
      </c>
      <c r="N1158" s="3">
        <v>673.55</v>
      </c>
      <c r="O1158" s="3">
        <f t="shared" si="147"/>
        <v>35056.560000000005</v>
      </c>
      <c r="P1158" s="3">
        <f t="shared" si="148"/>
        <v>20206.5</v>
      </c>
      <c r="Q1158" s="3">
        <v>1424.2</v>
      </c>
      <c r="R1158" s="3">
        <f t="shared" si="149"/>
        <v>13425.860000000004</v>
      </c>
      <c r="S1158" s="5">
        <f t="shared" si="150"/>
        <v>0.38297710899186921</v>
      </c>
      <c r="T1158" s="3">
        <v>34136.03</v>
      </c>
      <c r="U1158" s="3">
        <f t="shared" si="151"/>
        <v>920.53000000000611</v>
      </c>
      <c r="V1158" t="s">
        <v>29</v>
      </c>
      <c r="W1158" t="s">
        <v>80</v>
      </c>
    </row>
    <row r="1159" spans="1:23">
      <c r="A1159" t="s">
        <v>1218</v>
      </c>
      <c r="B1159" s="2">
        <v>46073</v>
      </c>
      <c r="C1159">
        <f t="shared" si="144"/>
        <v>2026</v>
      </c>
      <c r="D1159" t="str">
        <f t="shared" si="145"/>
        <v>Feb</v>
      </c>
      <c r="E1159" t="str">
        <f t="shared" si="146"/>
        <v>Q1</v>
      </c>
      <c r="F1159" t="s">
        <v>24</v>
      </c>
      <c r="G1159" t="s">
        <v>66</v>
      </c>
      <c r="H1159" t="s">
        <v>34</v>
      </c>
      <c r="I1159" t="s">
        <v>63</v>
      </c>
      <c r="J1159" t="s">
        <v>64</v>
      </c>
      <c r="K1159">
        <v>7</v>
      </c>
      <c r="L1159" s="3">
        <v>394.17</v>
      </c>
      <c r="M1159" s="4">
        <v>0</v>
      </c>
      <c r="N1159" s="3">
        <v>111.37</v>
      </c>
      <c r="O1159" s="3">
        <f t="shared" si="147"/>
        <v>2759.19</v>
      </c>
      <c r="P1159" s="3">
        <f t="shared" si="148"/>
        <v>779.59</v>
      </c>
      <c r="Q1159" s="3">
        <v>762.07</v>
      </c>
      <c r="R1159" s="3">
        <f t="shared" si="149"/>
        <v>1217.5299999999997</v>
      </c>
      <c r="S1159" s="5">
        <f t="shared" si="150"/>
        <v>0.44126355923296318</v>
      </c>
      <c r="T1159" s="3">
        <v>3022.41</v>
      </c>
      <c r="U1159" s="3">
        <f t="shared" si="151"/>
        <v>-263.2199999999998</v>
      </c>
      <c r="V1159" t="s">
        <v>36</v>
      </c>
      <c r="W1159" t="s">
        <v>30</v>
      </c>
    </row>
    <row r="1160" spans="1:23">
      <c r="A1160" t="s">
        <v>1219</v>
      </c>
      <c r="B1160" s="2">
        <v>45732</v>
      </c>
      <c r="C1160">
        <f t="shared" si="144"/>
        <v>2025</v>
      </c>
      <c r="D1160" t="str">
        <f t="shared" si="145"/>
        <v>Mar</v>
      </c>
      <c r="E1160" t="str">
        <f t="shared" si="146"/>
        <v>Q1</v>
      </c>
      <c r="F1160" t="s">
        <v>32</v>
      </c>
      <c r="G1160" t="s">
        <v>33</v>
      </c>
      <c r="H1160" t="s">
        <v>34</v>
      </c>
      <c r="I1160" t="s">
        <v>39</v>
      </c>
      <c r="J1160" t="s">
        <v>40</v>
      </c>
      <c r="K1160">
        <v>16</v>
      </c>
      <c r="L1160" s="3">
        <v>938.46</v>
      </c>
      <c r="M1160" s="4">
        <v>0.08</v>
      </c>
      <c r="N1160" s="3">
        <v>406.98</v>
      </c>
      <c r="O1160" s="3">
        <f t="shared" si="147"/>
        <v>13814.131200000002</v>
      </c>
      <c r="P1160" s="3">
        <f t="shared" si="148"/>
        <v>6511.68</v>
      </c>
      <c r="Q1160" s="3">
        <v>1973.94</v>
      </c>
      <c r="R1160" s="3">
        <f t="shared" si="149"/>
        <v>5328.5112000000008</v>
      </c>
      <c r="S1160" s="5">
        <f t="shared" si="150"/>
        <v>0.38572901349018607</v>
      </c>
      <c r="T1160" s="3">
        <v>14215.89</v>
      </c>
      <c r="U1160" s="3">
        <f t="shared" si="151"/>
        <v>-401.75879999999779</v>
      </c>
      <c r="V1160" t="s">
        <v>36</v>
      </c>
      <c r="W1160" t="s">
        <v>46</v>
      </c>
    </row>
    <row r="1161" spans="1:23">
      <c r="A1161" t="s">
        <v>1220</v>
      </c>
      <c r="B1161" s="2">
        <v>46278</v>
      </c>
      <c r="C1161">
        <f t="shared" si="144"/>
        <v>2026</v>
      </c>
      <c r="D1161" t="str">
        <f t="shared" si="145"/>
        <v>Sep</v>
      </c>
      <c r="E1161" t="str">
        <f t="shared" si="146"/>
        <v>Q3</v>
      </c>
      <c r="F1161" t="s">
        <v>24</v>
      </c>
      <c r="G1161" t="s">
        <v>25</v>
      </c>
      <c r="H1161" t="s">
        <v>34</v>
      </c>
      <c r="I1161" t="s">
        <v>39</v>
      </c>
      <c r="J1161" t="s">
        <v>57</v>
      </c>
      <c r="K1161">
        <v>7</v>
      </c>
      <c r="L1161" s="3">
        <v>891.09</v>
      </c>
      <c r="M1161" s="4">
        <v>0.05</v>
      </c>
      <c r="N1161" s="3">
        <v>434.96</v>
      </c>
      <c r="O1161" s="3">
        <f t="shared" si="147"/>
        <v>5925.7484999999997</v>
      </c>
      <c r="P1161" s="3">
        <f t="shared" si="148"/>
        <v>3044.72</v>
      </c>
      <c r="Q1161" s="3">
        <v>1925.84</v>
      </c>
      <c r="R1161" s="3">
        <f t="shared" si="149"/>
        <v>955.18849999999998</v>
      </c>
      <c r="S1161" s="5">
        <f t="shared" si="150"/>
        <v>0.16119288559074013</v>
      </c>
      <c r="T1161" s="3">
        <v>6512.72</v>
      </c>
      <c r="U1161" s="3">
        <f t="shared" si="151"/>
        <v>-586.97150000000056</v>
      </c>
      <c r="V1161" t="s">
        <v>61</v>
      </c>
      <c r="W1161" t="s">
        <v>46</v>
      </c>
    </row>
    <row r="1162" spans="1:23">
      <c r="A1162" t="s">
        <v>1221</v>
      </c>
      <c r="B1162" s="2">
        <v>45509</v>
      </c>
      <c r="C1162">
        <f t="shared" si="144"/>
        <v>2024</v>
      </c>
      <c r="D1162" t="str">
        <f t="shared" si="145"/>
        <v>Aug</v>
      </c>
      <c r="E1162" t="str">
        <f t="shared" si="146"/>
        <v>Q3</v>
      </c>
      <c r="F1162" t="s">
        <v>68</v>
      </c>
      <c r="G1162" t="s">
        <v>66</v>
      </c>
      <c r="H1162" t="s">
        <v>44</v>
      </c>
      <c r="I1162" t="s">
        <v>39</v>
      </c>
      <c r="J1162" t="s">
        <v>45</v>
      </c>
      <c r="K1162">
        <v>14</v>
      </c>
      <c r="L1162" s="3">
        <v>871.73</v>
      </c>
      <c r="M1162" s="4">
        <v>0.08</v>
      </c>
      <c r="N1162" s="3">
        <v>410.33</v>
      </c>
      <c r="O1162" s="3">
        <f t="shared" si="147"/>
        <v>11227.882400000002</v>
      </c>
      <c r="P1162" s="3">
        <f t="shared" si="148"/>
        <v>5744.62</v>
      </c>
      <c r="Q1162" s="3">
        <v>2043.64</v>
      </c>
      <c r="R1162" s="3">
        <f t="shared" si="149"/>
        <v>3439.622400000002</v>
      </c>
      <c r="S1162" s="5">
        <f t="shared" si="150"/>
        <v>0.30634649326216679</v>
      </c>
      <c r="T1162" s="3">
        <v>10008.51</v>
      </c>
      <c r="U1162" s="3">
        <f t="shared" si="151"/>
        <v>1219.372400000002</v>
      </c>
      <c r="V1162" t="s">
        <v>36</v>
      </c>
      <c r="W1162" t="s">
        <v>77</v>
      </c>
    </row>
    <row r="1163" spans="1:23">
      <c r="A1163" t="s">
        <v>1222</v>
      </c>
      <c r="B1163" s="2">
        <v>45886</v>
      </c>
      <c r="C1163">
        <f t="shared" si="144"/>
        <v>2025</v>
      </c>
      <c r="D1163" t="str">
        <f t="shared" si="145"/>
        <v>Aug</v>
      </c>
      <c r="E1163" t="str">
        <f t="shared" si="146"/>
        <v>Q3</v>
      </c>
      <c r="F1163" t="s">
        <v>24</v>
      </c>
      <c r="G1163" t="s">
        <v>66</v>
      </c>
      <c r="H1163" t="s">
        <v>34</v>
      </c>
      <c r="I1163" t="s">
        <v>27</v>
      </c>
      <c r="J1163" t="s">
        <v>28</v>
      </c>
      <c r="K1163">
        <v>15</v>
      </c>
      <c r="L1163" s="3">
        <v>262.93</v>
      </c>
      <c r="M1163" s="4">
        <v>0.2</v>
      </c>
      <c r="N1163" s="3">
        <v>157.87</v>
      </c>
      <c r="O1163" s="3">
        <f t="shared" si="147"/>
        <v>3155.1600000000003</v>
      </c>
      <c r="P1163" s="3">
        <f t="shared" si="148"/>
        <v>2368.0500000000002</v>
      </c>
      <c r="Q1163" s="3">
        <v>569.32000000000005</v>
      </c>
      <c r="R1163" s="3">
        <f t="shared" si="149"/>
        <v>217.79000000000008</v>
      </c>
      <c r="S1163" s="5">
        <f t="shared" si="150"/>
        <v>6.9026610377920627E-2</v>
      </c>
      <c r="T1163" s="3">
        <v>3349.18</v>
      </c>
      <c r="U1163" s="3">
        <f t="shared" si="151"/>
        <v>-194.01999999999953</v>
      </c>
      <c r="V1163" t="s">
        <v>41</v>
      </c>
      <c r="W1163" t="s">
        <v>80</v>
      </c>
    </row>
    <row r="1164" spans="1:23">
      <c r="A1164" t="s">
        <v>1223</v>
      </c>
      <c r="B1164" s="2">
        <v>45878</v>
      </c>
      <c r="C1164">
        <f t="shared" si="144"/>
        <v>2025</v>
      </c>
      <c r="D1164" t="str">
        <f t="shared" si="145"/>
        <v>Aug</v>
      </c>
      <c r="E1164" t="str">
        <f t="shared" si="146"/>
        <v>Q3</v>
      </c>
      <c r="F1164" t="s">
        <v>51</v>
      </c>
      <c r="G1164" t="s">
        <v>52</v>
      </c>
      <c r="H1164" t="s">
        <v>34</v>
      </c>
      <c r="I1164" t="s">
        <v>63</v>
      </c>
      <c r="J1164" t="s">
        <v>64</v>
      </c>
      <c r="K1164">
        <v>10</v>
      </c>
      <c r="L1164" s="3">
        <v>650.12</v>
      </c>
      <c r="M1164" s="4">
        <v>0.03</v>
      </c>
      <c r="N1164" s="3">
        <v>192.93</v>
      </c>
      <c r="O1164" s="3">
        <f t="shared" si="147"/>
        <v>6306.1639999999998</v>
      </c>
      <c r="P1164" s="3">
        <f t="shared" si="148"/>
        <v>1929.3000000000002</v>
      </c>
      <c r="Q1164" s="3">
        <v>1054.22</v>
      </c>
      <c r="R1164" s="3">
        <f t="shared" si="149"/>
        <v>3322.6439999999993</v>
      </c>
      <c r="S1164" s="5">
        <f t="shared" si="150"/>
        <v>0.52688829532501846</v>
      </c>
      <c r="T1164" s="3">
        <v>6513.17</v>
      </c>
      <c r="U1164" s="3">
        <f t="shared" si="151"/>
        <v>-207.00600000000031</v>
      </c>
      <c r="V1164" t="s">
        <v>61</v>
      </c>
      <c r="W1164" t="s">
        <v>30</v>
      </c>
    </row>
    <row r="1165" spans="1:23">
      <c r="A1165" t="s">
        <v>1224</v>
      </c>
      <c r="B1165" s="2">
        <v>45870</v>
      </c>
      <c r="C1165">
        <f t="shared" si="144"/>
        <v>2025</v>
      </c>
      <c r="D1165" t="str">
        <f t="shared" si="145"/>
        <v>Aug</v>
      </c>
      <c r="E1165" t="str">
        <f t="shared" si="146"/>
        <v>Q3</v>
      </c>
      <c r="F1165" t="s">
        <v>24</v>
      </c>
      <c r="G1165" t="s">
        <v>66</v>
      </c>
      <c r="H1165" t="s">
        <v>34</v>
      </c>
      <c r="I1165" t="s">
        <v>53</v>
      </c>
      <c r="J1165" t="s">
        <v>54</v>
      </c>
      <c r="K1165">
        <v>7</v>
      </c>
      <c r="L1165" s="3">
        <v>3392.56</v>
      </c>
      <c r="M1165" s="4">
        <v>0</v>
      </c>
      <c r="N1165" s="3">
        <v>1158.05</v>
      </c>
      <c r="O1165" s="3">
        <f t="shared" si="147"/>
        <v>23747.919999999998</v>
      </c>
      <c r="P1165" s="3">
        <f t="shared" si="148"/>
        <v>8106.3499999999995</v>
      </c>
      <c r="Q1165" s="3">
        <v>2477.4699999999998</v>
      </c>
      <c r="R1165" s="3">
        <f t="shared" si="149"/>
        <v>13164.1</v>
      </c>
      <c r="S1165" s="5">
        <f t="shared" si="150"/>
        <v>0.55432644206313653</v>
      </c>
      <c r="T1165" s="3">
        <v>22169.32</v>
      </c>
      <c r="U1165" s="3">
        <f t="shared" si="151"/>
        <v>1578.5999999999985</v>
      </c>
      <c r="V1165" t="s">
        <v>61</v>
      </c>
      <c r="W1165" t="s">
        <v>80</v>
      </c>
    </row>
    <row r="1166" spans="1:23">
      <c r="A1166" t="s">
        <v>1225</v>
      </c>
      <c r="B1166" s="2">
        <v>45732</v>
      </c>
      <c r="C1166">
        <f t="shared" si="144"/>
        <v>2025</v>
      </c>
      <c r="D1166" t="str">
        <f t="shared" si="145"/>
        <v>Mar</v>
      </c>
      <c r="E1166" t="str">
        <f t="shared" si="146"/>
        <v>Q1</v>
      </c>
      <c r="F1166" t="s">
        <v>51</v>
      </c>
      <c r="G1166" t="s">
        <v>52</v>
      </c>
      <c r="H1166" t="s">
        <v>44</v>
      </c>
      <c r="I1166" t="s">
        <v>39</v>
      </c>
      <c r="J1166" t="s">
        <v>40</v>
      </c>
      <c r="K1166">
        <v>3</v>
      </c>
      <c r="L1166" s="3">
        <v>935.55</v>
      </c>
      <c r="M1166" s="4">
        <v>0.2</v>
      </c>
      <c r="N1166" s="3">
        <v>401.45</v>
      </c>
      <c r="O1166" s="3">
        <f t="shared" si="147"/>
        <v>2245.3199999999997</v>
      </c>
      <c r="P1166" s="3">
        <f t="shared" si="148"/>
        <v>1204.3499999999999</v>
      </c>
      <c r="Q1166" s="3">
        <v>1724.01</v>
      </c>
      <c r="R1166" s="3">
        <f t="shared" si="149"/>
        <v>-683.04000000000019</v>
      </c>
      <c r="S1166" s="5">
        <f t="shared" si="150"/>
        <v>-0.3042060819838599</v>
      </c>
      <c r="T1166" s="3">
        <v>2039.32</v>
      </c>
      <c r="U1166" s="3">
        <f t="shared" si="151"/>
        <v>205.99999999999977</v>
      </c>
      <c r="V1166" t="s">
        <v>41</v>
      </c>
      <c r="W1166" t="s">
        <v>77</v>
      </c>
    </row>
    <row r="1167" spans="1:23">
      <c r="A1167" t="s">
        <v>1226</v>
      </c>
      <c r="B1167" s="2">
        <v>45323</v>
      </c>
      <c r="C1167">
        <f t="shared" si="144"/>
        <v>2024</v>
      </c>
      <c r="D1167" t="str">
        <f t="shared" si="145"/>
        <v>Feb</v>
      </c>
      <c r="E1167" t="str">
        <f t="shared" si="146"/>
        <v>Q1</v>
      </c>
      <c r="F1167" t="s">
        <v>51</v>
      </c>
      <c r="G1167" t="s">
        <v>88</v>
      </c>
      <c r="H1167" t="s">
        <v>26</v>
      </c>
      <c r="I1167" t="s">
        <v>53</v>
      </c>
      <c r="J1167" t="s">
        <v>54</v>
      </c>
      <c r="K1167">
        <v>22</v>
      </c>
      <c r="L1167" s="3">
        <v>2395.9899999999998</v>
      </c>
      <c r="M1167" s="4">
        <v>0.05</v>
      </c>
      <c r="N1167" s="3">
        <v>781.67</v>
      </c>
      <c r="O1167" s="3">
        <f t="shared" si="147"/>
        <v>50076.190999999999</v>
      </c>
      <c r="P1167" s="3">
        <f t="shared" si="148"/>
        <v>17196.739999999998</v>
      </c>
      <c r="Q1167" s="3">
        <v>4753.32</v>
      </c>
      <c r="R1167" s="3">
        <f t="shared" si="149"/>
        <v>28126.131000000001</v>
      </c>
      <c r="S1167" s="5">
        <f t="shared" si="150"/>
        <v>0.56166674098674962</v>
      </c>
      <c r="T1167" s="3">
        <v>51881.21</v>
      </c>
      <c r="U1167" s="3">
        <f t="shared" si="151"/>
        <v>-1805.0190000000002</v>
      </c>
      <c r="V1167" t="s">
        <v>61</v>
      </c>
      <c r="W1167" t="s">
        <v>80</v>
      </c>
    </row>
    <row r="1168" spans="1:23">
      <c r="A1168" t="s">
        <v>1227</v>
      </c>
      <c r="B1168" s="2">
        <v>45866</v>
      </c>
      <c r="C1168">
        <f t="shared" si="144"/>
        <v>2025</v>
      </c>
      <c r="D1168" t="str">
        <f t="shared" si="145"/>
        <v>Jul</v>
      </c>
      <c r="E1168" t="str">
        <f t="shared" si="146"/>
        <v>Q3</v>
      </c>
      <c r="F1168" t="s">
        <v>24</v>
      </c>
      <c r="G1168" t="s">
        <v>66</v>
      </c>
      <c r="H1168" t="s">
        <v>26</v>
      </c>
      <c r="I1168" t="s">
        <v>53</v>
      </c>
      <c r="J1168" t="s">
        <v>130</v>
      </c>
      <c r="K1168">
        <v>15</v>
      </c>
      <c r="L1168" s="3">
        <v>2585.84</v>
      </c>
      <c r="M1168" s="4">
        <v>0.2</v>
      </c>
      <c r="N1168" s="3">
        <v>1000.23</v>
      </c>
      <c r="O1168" s="3">
        <f t="shared" si="147"/>
        <v>31030.080000000005</v>
      </c>
      <c r="P1168" s="3">
        <f t="shared" si="148"/>
        <v>15003.45</v>
      </c>
      <c r="Q1168" s="3">
        <v>3757.24</v>
      </c>
      <c r="R1168" s="3">
        <f t="shared" si="149"/>
        <v>12269.390000000005</v>
      </c>
      <c r="S1168" s="5">
        <f t="shared" si="150"/>
        <v>0.39540310563169684</v>
      </c>
      <c r="T1168" s="3">
        <v>30539.67</v>
      </c>
      <c r="U1168" s="3">
        <f t="shared" si="151"/>
        <v>490.41000000000713</v>
      </c>
      <c r="V1168" t="s">
        <v>29</v>
      </c>
      <c r="W1168" t="s">
        <v>46</v>
      </c>
    </row>
    <row r="1169" spans="1:23">
      <c r="A1169" t="s">
        <v>1228</v>
      </c>
      <c r="B1169" s="2">
        <v>46161</v>
      </c>
      <c r="C1169">
        <f t="shared" si="144"/>
        <v>2026</v>
      </c>
      <c r="D1169" t="str">
        <f t="shared" si="145"/>
        <v>May</v>
      </c>
      <c r="E1169" t="str">
        <f t="shared" si="146"/>
        <v>Q2</v>
      </c>
      <c r="F1169" t="s">
        <v>68</v>
      </c>
      <c r="G1169" t="s">
        <v>66</v>
      </c>
      <c r="H1169" t="s">
        <v>44</v>
      </c>
      <c r="I1169" t="s">
        <v>53</v>
      </c>
      <c r="J1169" t="s">
        <v>54</v>
      </c>
      <c r="K1169">
        <v>11</v>
      </c>
      <c r="L1169" s="3">
        <v>2198.5300000000002</v>
      </c>
      <c r="M1169" s="4">
        <v>0</v>
      </c>
      <c r="N1169" s="3">
        <v>743.19</v>
      </c>
      <c r="O1169" s="3">
        <f t="shared" si="147"/>
        <v>24183.83</v>
      </c>
      <c r="P1169" s="3">
        <f t="shared" si="148"/>
        <v>8175.09</v>
      </c>
      <c r="Q1169" s="3">
        <v>2657.62</v>
      </c>
      <c r="R1169" s="3">
        <f t="shared" si="149"/>
        <v>13351.120000000003</v>
      </c>
      <c r="S1169" s="5">
        <f t="shared" si="150"/>
        <v>0.55206805539073012</v>
      </c>
      <c r="T1169" s="3">
        <v>23282.55</v>
      </c>
      <c r="U1169" s="3">
        <f t="shared" si="151"/>
        <v>901.28000000000247</v>
      </c>
      <c r="V1169" t="s">
        <v>29</v>
      </c>
      <c r="W1169" t="s">
        <v>77</v>
      </c>
    </row>
    <row r="1170" spans="1:23">
      <c r="A1170" t="s">
        <v>1229</v>
      </c>
      <c r="B1170" s="2">
        <v>45513</v>
      </c>
      <c r="C1170">
        <f t="shared" si="144"/>
        <v>2024</v>
      </c>
      <c r="D1170" t="str">
        <f t="shared" si="145"/>
        <v>Aug</v>
      </c>
      <c r="E1170" t="str">
        <f t="shared" si="146"/>
        <v>Q3</v>
      </c>
      <c r="F1170" t="s">
        <v>24</v>
      </c>
      <c r="G1170" t="s">
        <v>66</v>
      </c>
      <c r="H1170" t="s">
        <v>26</v>
      </c>
      <c r="I1170" t="s">
        <v>39</v>
      </c>
      <c r="J1170" t="s">
        <v>57</v>
      </c>
      <c r="K1170">
        <v>17</v>
      </c>
      <c r="L1170" s="3">
        <v>798.37</v>
      </c>
      <c r="M1170" s="4">
        <v>0.12</v>
      </c>
      <c r="N1170" s="3">
        <v>397.35</v>
      </c>
      <c r="O1170" s="3">
        <f t="shared" si="147"/>
        <v>11943.6152</v>
      </c>
      <c r="P1170" s="3">
        <f t="shared" si="148"/>
        <v>6754.9500000000007</v>
      </c>
      <c r="Q1170" s="3">
        <v>2265.5500000000002</v>
      </c>
      <c r="R1170" s="3">
        <f t="shared" si="149"/>
        <v>2923.1151999999993</v>
      </c>
      <c r="S1170" s="5">
        <f t="shared" si="150"/>
        <v>0.24474291502626436</v>
      </c>
      <c r="T1170" s="3">
        <v>11475.96</v>
      </c>
      <c r="U1170" s="3">
        <f t="shared" si="151"/>
        <v>467.65520000000106</v>
      </c>
      <c r="V1170" t="s">
        <v>29</v>
      </c>
      <c r="W1170" t="s">
        <v>30</v>
      </c>
    </row>
    <row r="1171" spans="1:23">
      <c r="A1171" t="s">
        <v>1230</v>
      </c>
      <c r="B1171" s="2">
        <v>45488</v>
      </c>
      <c r="C1171">
        <f t="shared" si="144"/>
        <v>2024</v>
      </c>
      <c r="D1171" t="str">
        <f t="shared" si="145"/>
        <v>Jul</v>
      </c>
      <c r="E1171" t="str">
        <f t="shared" si="146"/>
        <v>Q3</v>
      </c>
      <c r="F1171" t="s">
        <v>38</v>
      </c>
      <c r="G1171" t="s">
        <v>66</v>
      </c>
      <c r="H1171" t="s">
        <v>44</v>
      </c>
      <c r="I1171" t="s">
        <v>27</v>
      </c>
      <c r="J1171" t="s">
        <v>35</v>
      </c>
      <c r="K1171">
        <v>11</v>
      </c>
      <c r="L1171" s="3">
        <v>1002.35</v>
      </c>
      <c r="M1171" s="4">
        <v>0.1</v>
      </c>
      <c r="N1171" s="3">
        <v>644.02</v>
      </c>
      <c r="O1171" s="3">
        <f t="shared" si="147"/>
        <v>9923.2650000000012</v>
      </c>
      <c r="P1171" s="3">
        <f t="shared" si="148"/>
        <v>7084.2199999999993</v>
      </c>
      <c r="Q1171" s="3">
        <v>610.54999999999995</v>
      </c>
      <c r="R1171" s="3">
        <f t="shared" si="149"/>
        <v>2228.4950000000017</v>
      </c>
      <c r="S1171" s="5">
        <f t="shared" si="150"/>
        <v>0.22457275906669846</v>
      </c>
      <c r="T1171" s="3">
        <v>11016.94</v>
      </c>
      <c r="U1171" s="3">
        <f t="shared" si="151"/>
        <v>-1093.6749999999993</v>
      </c>
      <c r="V1171" t="s">
        <v>41</v>
      </c>
      <c r="W1171" t="s">
        <v>80</v>
      </c>
    </row>
    <row r="1172" spans="1:23">
      <c r="A1172" t="s">
        <v>1231</v>
      </c>
      <c r="B1172" s="2">
        <v>45293</v>
      </c>
      <c r="C1172">
        <f t="shared" si="144"/>
        <v>2024</v>
      </c>
      <c r="D1172" t="str">
        <f t="shared" si="145"/>
        <v>Jan</v>
      </c>
      <c r="E1172" t="str">
        <f t="shared" si="146"/>
        <v>Q1</v>
      </c>
      <c r="F1172" t="s">
        <v>24</v>
      </c>
      <c r="G1172" t="s">
        <v>66</v>
      </c>
      <c r="H1172" t="s">
        <v>44</v>
      </c>
      <c r="I1172" t="s">
        <v>63</v>
      </c>
      <c r="J1172" t="s">
        <v>64</v>
      </c>
      <c r="K1172">
        <v>6</v>
      </c>
      <c r="L1172" s="3">
        <v>699.3</v>
      </c>
      <c r="M1172" s="4">
        <v>0.12</v>
      </c>
      <c r="N1172" s="3">
        <v>201.99</v>
      </c>
      <c r="O1172" s="3">
        <f t="shared" si="147"/>
        <v>3692.3039999999992</v>
      </c>
      <c r="P1172" s="3">
        <f t="shared" si="148"/>
        <v>1211.94</v>
      </c>
      <c r="Q1172" s="3">
        <v>1258</v>
      </c>
      <c r="R1172" s="3">
        <f t="shared" si="149"/>
        <v>1222.3639999999991</v>
      </c>
      <c r="S1172" s="5">
        <f t="shared" si="150"/>
        <v>0.33105724772391421</v>
      </c>
      <c r="T1172" s="3">
        <v>3315.74</v>
      </c>
      <c r="U1172" s="3">
        <f t="shared" si="151"/>
        <v>376.5639999999994</v>
      </c>
      <c r="V1172" t="s">
        <v>61</v>
      </c>
      <c r="W1172" t="s">
        <v>80</v>
      </c>
    </row>
    <row r="1173" spans="1:23">
      <c r="A1173" t="s">
        <v>1232</v>
      </c>
      <c r="B1173" s="2">
        <v>45634</v>
      </c>
      <c r="C1173">
        <f t="shared" si="144"/>
        <v>2024</v>
      </c>
      <c r="D1173" t="str">
        <f t="shared" si="145"/>
        <v>Dec</v>
      </c>
      <c r="E1173" t="str">
        <f t="shared" si="146"/>
        <v>Q4</v>
      </c>
      <c r="F1173" t="s">
        <v>24</v>
      </c>
      <c r="G1173" t="s">
        <v>25</v>
      </c>
      <c r="H1173" t="s">
        <v>60</v>
      </c>
      <c r="I1173" t="s">
        <v>63</v>
      </c>
      <c r="J1173" t="s">
        <v>64</v>
      </c>
      <c r="K1173">
        <v>47</v>
      </c>
      <c r="L1173" s="3">
        <v>525.42999999999995</v>
      </c>
      <c r="M1173" s="4">
        <v>0</v>
      </c>
      <c r="N1173" s="3">
        <v>149.41</v>
      </c>
      <c r="O1173" s="3">
        <f t="shared" si="147"/>
        <v>24695.21</v>
      </c>
      <c r="P1173" s="3">
        <f t="shared" si="148"/>
        <v>7022.2699999999995</v>
      </c>
      <c r="Q1173" s="3">
        <v>1245.57</v>
      </c>
      <c r="R1173" s="3">
        <f t="shared" si="149"/>
        <v>16427.37</v>
      </c>
      <c r="S1173" s="5">
        <f t="shared" si="150"/>
        <v>0.66520470973925716</v>
      </c>
      <c r="T1173" s="3">
        <v>26104.2</v>
      </c>
      <c r="U1173" s="3">
        <f t="shared" si="151"/>
        <v>-1408.9900000000016</v>
      </c>
      <c r="V1173" t="s">
        <v>29</v>
      </c>
      <c r="W1173" t="s">
        <v>46</v>
      </c>
    </row>
    <row r="1174" spans="1:23">
      <c r="A1174" t="s">
        <v>1233</v>
      </c>
      <c r="B1174" s="2">
        <v>46084</v>
      </c>
      <c r="C1174">
        <f t="shared" si="144"/>
        <v>2026</v>
      </c>
      <c r="D1174" t="str">
        <f t="shared" si="145"/>
        <v>Mar</v>
      </c>
      <c r="E1174" t="str">
        <f t="shared" si="146"/>
        <v>Q1</v>
      </c>
      <c r="F1174" t="s">
        <v>68</v>
      </c>
      <c r="G1174" t="s">
        <v>25</v>
      </c>
      <c r="H1174" t="s">
        <v>26</v>
      </c>
      <c r="I1174" t="s">
        <v>63</v>
      </c>
      <c r="J1174" t="s">
        <v>73</v>
      </c>
      <c r="K1174">
        <v>11</v>
      </c>
      <c r="L1174" s="3">
        <v>256.74</v>
      </c>
      <c r="M1174" s="4">
        <v>0.1</v>
      </c>
      <c r="N1174" s="3">
        <v>65.13</v>
      </c>
      <c r="O1174" s="3">
        <f t="shared" si="147"/>
        <v>2541.7260000000006</v>
      </c>
      <c r="P1174" s="3">
        <f t="shared" si="148"/>
        <v>716.43</v>
      </c>
      <c r="Q1174" s="3">
        <v>1460.95</v>
      </c>
      <c r="R1174" s="3">
        <f t="shared" si="149"/>
        <v>364.34600000000069</v>
      </c>
      <c r="S1174" s="5">
        <f t="shared" si="150"/>
        <v>0.14334589959736047</v>
      </c>
      <c r="T1174" s="3">
        <v>2246.98</v>
      </c>
      <c r="U1174" s="3">
        <f t="shared" si="151"/>
        <v>294.74600000000055</v>
      </c>
      <c r="V1174" t="s">
        <v>41</v>
      </c>
      <c r="W1174" t="s">
        <v>46</v>
      </c>
    </row>
    <row r="1175" spans="1:23">
      <c r="A1175" t="s">
        <v>1234</v>
      </c>
      <c r="B1175" s="2">
        <v>45905</v>
      </c>
      <c r="C1175">
        <f t="shared" si="144"/>
        <v>2025</v>
      </c>
      <c r="D1175" t="str">
        <f t="shared" si="145"/>
        <v>Sep</v>
      </c>
      <c r="E1175" t="str">
        <f t="shared" si="146"/>
        <v>Q3</v>
      </c>
      <c r="F1175" t="s">
        <v>38</v>
      </c>
      <c r="G1175" t="s">
        <v>66</v>
      </c>
      <c r="H1175" t="s">
        <v>34</v>
      </c>
      <c r="I1175" t="s">
        <v>63</v>
      </c>
      <c r="J1175" t="s">
        <v>64</v>
      </c>
      <c r="K1175">
        <v>14</v>
      </c>
      <c r="L1175" s="3">
        <v>576.71</v>
      </c>
      <c r="M1175" s="4">
        <v>0.1</v>
      </c>
      <c r="N1175" s="3">
        <v>167.43</v>
      </c>
      <c r="O1175" s="3">
        <f t="shared" si="147"/>
        <v>7266.5460000000003</v>
      </c>
      <c r="P1175" s="3">
        <f t="shared" si="148"/>
        <v>2344.02</v>
      </c>
      <c r="Q1175" s="3">
        <v>864.09</v>
      </c>
      <c r="R1175" s="3">
        <f t="shared" si="149"/>
        <v>4058.4359999999997</v>
      </c>
      <c r="S1175" s="5">
        <f t="shared" si="150"/>
        <v>0.55850964130688774</v>
      </c>
      <c r="T1175" s="3">
        <v>7363.27</v>
      </c>
      <c r="U1175" s="3">
        <f t="shared" si="151"/>
        <v>-96.72400000000016</v>
      </c>
      <c r="V1175" t="s">
        <v>29</v>
      </c>
      <c r="W1175" t="s">
        <v>80</v>
      </c>
    </row>
    <row r="1176" spans="1:23">
      <c r="A1176" t="s">
        <v>1235</v>
      </c>
      <c r="B1176" s="2">
        <v>45795</v>
      </c>
      <c r="C1176">
        <f t="shared" si="144"/>
        <v>2025</v>
      </c>
      <c r="D1176" t="str">
        <f t="shared" si="145"/>
        <v>May</v>
      </c>
      <c r="E1176" t="str">
        <f t="shared" si="146"/>
        <v>Q2</v>
      </c>
      <c r="F1176" t="s">
        <v>51</v>
      </c>
      <c r="G1176" t="s">
        <v>72</v>
      </c>
      <c r="H1176" t="s">
        <v>60</v>
      </c>
      <c r="I1176" t="s">
        <v>27</v>
      </c>
      <c r="J1176" t="s">
        <v>28</v>
      </c>
      <c r="K1176">
        <v>45</v>
      </c>
      <c r="L1176" s="3">
        <v>273.82</v>
      </c>
      <c r="M1176" s="4">
        <v>0</v>
      </c>
      <c r="N1176" s="3">
        <v>171.31</v>
      </c>
      <c r="O1176" s="3">
        <f t="shared" si="147"/>
        <v>12321.9</v>
      </c>
      <c r="P1176" s="3">
        <f t="shared" si="148"/>
        <v>7708.95</v>
      </c>
      <c r="Q1176" s="3">
        <v>1731.75</v>
      </c>
      <c r="R1176" s="3">
        <f t="shared" si="149"/>
        <v>2881.2</v>
      </c>
      <c r="S1176" s="5">
        <f t="shared" si="150"/>
        <v>0.2338275752927714</v>
      </c>
      <c r="T1176" s="3">
        <v>11620.44</v>
      </c>
      <c r="U1176" s="3">
        <f t="shared" si="151"/>
        <v>701.45999999999913</v>
      </c>
      <c r="V1176" t="s">
        <v>61</v>
      </c>
      <c r="W1176" t="s">
        <v>30</v>
      </c>
    </row>
    <row r="1177" spans="1:23">
      <c r="A1177" t="s">
        <v>1236</v>
      </c>
      <c r="B1177" s="2">
        <v>45756</v>
      </c>
      <c r="C1177">
        <f t="shared" si="144"/>
        <v>2025</v>
      </c>
      <c r="D1177" t="str">
        <f t="shared" si="145"/>
        <v>Apr</v>
      </c>
      <c r="E1177" t="str">
        <f t="shared" si="146"/>
        <v>Q2</v>
      </c>
      <c r="F1177" t="s">
        <v>68</v>
      </c>
      <c r="G1177" t="s">
        <v>25</v>
      </c>
      <c r="H1177" t="s">
        <v>60</v>
      </c>
      <c r="I1177" t="s">
        <v>53</v>
      </c>
      <c r="J1177" t="s">
        <v>130</v>
      </c>
      <c r="K1177">
        <v>33</v>
      </c>
      <c r="L1177" s="3">
        <v>2258.35</v>
      </c>
      <c r="M1177" s="4">
        <v>0.03</v>
      </c>
      <c r="N1177" s="3">
        <v>874.91</v>
      </c>
      <c r="O1177" s="3">
        <f t="shared" si="147"/>
        <v>72289.783500000005</v>
      </c>
      <c r="P1177" s="3">
        <f t="shared" si="148"/>
        <v>28872.03</v>
      </c>
      <c r="Q1177" s="3">
        <v>3518.91</v>
      </c>
      <c r="R1177" s="3">
        <f t="shared" si="149"/>
        <v>39898.843500000003</v>
      </c>
      <c r="S1177" s="5">
        <f t="shared" si="150"/>
        <v>0.55192921555782504</v>
      </c>
      <c r="T1177" s="3">
        <v>71720.59</v>
      </c>
      <c r="U1177" s="3">
        <f t="shared" si="151"/>
        <v>569.1935000000085</v>
      </c>
      <c r="V1177" t="s">
        <v>29</v>
      </c>
      <c r="W1177" t="s">
        <v>46</v>
      </c>
    </row>
    <row r="1178" spans="1:23">
      <c r="A1178" t="s">
        <v>1237</v>
      </c>
      <c r="B1178" s="2">
        <v>45501</v>
      </c>
      <c r="C1178">
        <f t="shared" si="144"/>
        <v>2024</v>
      </c>
      <c r="D1178" t="str">
        <f t="shared" si="145"/>
        <v>Jul</v>
      </c>
      <c r="E1178" t="str">
        <f t="shared" si="146"/>
        <v>Q3</v>
      </c>
      <c r="F1178" t="s">
        <v>68</v>
      </c>
      <c r="G1178" t="s">
        <v>25</v>
      </c>
      <c r="H1178" t="s">
        <v>34</v>
      </c>
      <c r="I1178" t="s">
        <v>27</v>
      </c>
      <c r="J1178" t="s">
        <v>28</v>
      </c>
      <c r="K1178">
        <v>8</v>
      </c>
      <c r="L1178" s="3">
        <v>195.97</v>
      </c>
      <c r="M1178" s="4">
        <v>0.12</v>
      </c>
      <c r="N1178" s="3">
        <v>110.09</v>
      </c>
      <c r="O1178" s="3">
        <f t="shared" si="147"/>
        <v>1379.6288</v>
      </c>
      <c r="P1178" s="3">
        <f t="shared" si="148"/>
        <v>880.72</v>
      </c>
      <c r="Q1178" s="3">
        <v>792.28</v>
      </c>
      <c r="R1178" s="3">
        <f t="shared" si="149"/>
        <v>-293.37120000000004</v>
      </c>
      <c r="S1178" s="5">
        <f t="shared" si="150"/>
        <v>-0.21264502451673961</v>
      </c>
      <c r="T1178" s="3">
        <v>1435.8</v>
      </c>
      <c r="U1178" s="3">
        <f t="shared" si="151"/>
        <v>-56.171199999999999</v>
      </c>
      <c r="V1178" t="s">
        <v>61</v>
      </c>
      <c r="W1178" t="s">
        <v>46</v>
      </c>
    </row>
    <row r="1179" spans="1:23">
      <c r="A1179" t="s">
        <v>1238</v>
      </c>
      <c r="B1179" s="2">
        <v>45851</v>
      </c>
      <c r="C1179">
        <f t="shared" si="144"/>
        <v>2025</v>
      </c>
      <c r="D1179" t="str">
        <f t="shared" si="145"/>
        <v>Jul</v>
      </c>
      <c r="E1179" t="str">
        <f t="shared" si="146"/>
        <v>Q3</v>
      </c>
      <c r="F1179" t="s">
        <v>32</v>
      </c>
      <c r="G1179" t="s">
        <v>43</v>
      </c>
      <c r="H1179" t="s">
        <v>34</v>
      </c>
      <c r="I1179" t="s">
        <v>27</v>
      </c>
      <c r="J1179" t="s">
        <v>28</v>
      </c>
      <c r="K1179">
        <v>18</v>
      </c>
      <c r="L1179" s="3">
        <v>209.5</v>
      </c>
      <c r="M1179" s="4">
        <v>0.05</v>
      </c>
      <c r="N1179" s="3">
        <v>121.03</v>
      </c>
      <c r="O1179" s="3">
        <f t="shared" si="147"/>
        <v>3582.45</v>
      </c>
      <c r="P1179" s="3">
        <f t="shared" si="148"/>
        <v>2178.54</v>
      </c>
      <c r="Q1179" s="3">
        <v>494.66</v>
      </c>
      <c r="R1179" s="3">
        <f t="shared" si="149"/>
        <v>909.24999999999977</v>
      </c>
      <c r="S1179" s="5">
        <f t="shared" si="150"/>
        <v>0.25380675236221018</v>
      </c>
      <c r="T1179" s="3">
        <v>3979.02</v>
      </c>
      <c r="U1179" s="3">
        <f t="shared" si="151"/>
        <v>-396.57000000000016</v>
      </c>
      <c r="V1179" t="s">
        <v>36</v>
      </c>
      <c r="W1179" t="s">
        <v>30</v>
      </c>
    </row>
    <row r="1180" spans="1:23">
      <c r="A1180" t="s">
        <v>1239</v>
      </c>
      <c r="B1180" s="2">
        <v>46176</v>
      </c>
      <c r="C1180">
        <f t="shared" si="144"/>
        <v>2026</v>
      </c>
      <c r="D1180" t="str">
        <f t="shared" si="145"/>
        <v>Jun</v>
      </c>
      <c r="E1180" t="str">
        <f t="shared" si="146"/>
        <v>Q2</v>
      </c>
      <c r="F1180" t="s">
        <v>51</v>
      </c>
      <c r="G1180" t="s">
        <v>72</v>
      </c>
      <c r="H1180" t="s">
        <v>44</v>
      </c>
      <c r="I1180" t="s">
        <v>39</v>
      </c>
      <c r="J1180" t="s">
        <v>40</v>
      </c>
      <c r="K1180">
        <v>4</v>
      </c>
      <c r="L1180" s="3">
        <v>692.77</v>
      </c>
      <c r="M1180" s="4">
        <v>0.05</v>
      </c>
      <c r="N1180" s="3">
        <v>294.69</v>
      </c>
      <c r="O1180" s="3">
        <f t="shared" si="147"/>
        <v>2632.5259999999998</v>
      </c>
      <c r="P1180" s="3">
        <f t="shared" si="148"/>
        <v>1178.76</v>
      </c>
      <c r="Q1180" s="3">
        <v>1496.44</v>
      </c>
      <c r="R1180" s="3">
        <f t="shared" si="149"/>
        <v>-42.674000000000206</v>
      </c>
      <c r="S1180" s="5">
        <f t="shared" si="150"/>
        <v>-1.621028624218724E-2</v>
      </c>
      <c r="T1180" s="3">
        <v>2380.8200000000002</v>
      </c>
      <c r="U1180" s="3">
        <f t="shared" si="151"/>
        <v>251.70599999999968</v>
      </c>
      <c r="V1180" t="s">
        <v>41</v>
      </c>
      <c r="W1180" t="s">
        <v>46</v>
      </c>
    </row>
    <row r="1181" spans="1:23">
      <c r="A1181" t="s">
        <v>1240</v>
      </c>
      <c r="B1181" s="2">
        <v>46241</v>
      </c>
      <c r="C1181">
        <f t="shared" si="144"/>
        <v>2026</v>
      </c>
      <c r="D1181" t="str">
        <f t="shared" si="145"/>
        <v>Aug</v>
      </c>
      <c r="E1181" t="str">
        <f t="shared" si="146"/>
        <v>Q3</v>
      </c>
      <c r="F1181" t="s">
        <v>68</v>
      </c>
      <c r="G1181" t="s">
        <v>66</v>
      </c>
      <c r="H1181" t="s">
        <v>26</v>
      </c>
      <c r="I1181" t="s">
        <v>63</v>
      </c>
      <c r="J1181" t="s">
        <v>64</v>
      </c>
      <c r="K1181">
        <v>12</v>
      </c>
      <c r="L1181" s="3">
        <v>661.83</v>
      </c>
      <c r="M1181" s="4">
        <v>0</v>
      </c>
      <c r="N1181" s="3">
        <v>186.67</v>
      </c>
      <c r="O1181" s="3">
        <f t="shared" si="147"/>
        <v>7941.9600000000009</v>
      </c>
      <c r="P1181" s="3">
        <f t="shared" si="148"/>
        <v>2240.04</v>
      </c>
      <c r="Q1181" s="3">
        <v>1187.53</v>
      </c>
      <c r="R1181" s="3">
        <f t="shared" si="149"/>
        <v>4514.3900000000012</v>
      </c>
      <c r="S1181" s="5">
        <f t="shared" si="150"/>
        <v>0.56842265637197875</v>
      </c>
      <c r="T1181" s="3">
        <v>7925.9</v>
      </c>
      <c r="U1181" s="3">
        <f t="shared" si="151"/>
        <v>16.06000000000131</v>
      </c>
      <c r="V1181" t="s">
        <v>61</v>
      </c>
      <c r="W1181" t="s">
        <v>30</v>
      </c>
    </row>
    <row r="1182" spans="1:23">
      <c r="A1182" t="s">
        <v>1241</v>
      </c>
      <c r="B1182" s="2">
        <v>45490</v>
      </c>
      <c r="C1182">
        <f t="shared" si="144"/>
        <v>2024</v>
      </c>
      <c r="D1182" t="str">
        <f t="shared" si="145"/>
        <v>Jul</v>
      </c>
      <c r="E1182" t="str">
        <f t="shared" si="146"/>
        <v>Q3</v>
      </c>
      <c r="F1182" t="s">
        <v>38</v>
      </c>
      <c r="G1182" t="s">
        <v>66</v>
      </c>
      <c r="H1182" t="s">
        <v>34</v>
      </c>
      <c r="I1182" t="s">
        <v>53</v>
      </c>
      <c r="J1182" t="s">
        <v>130</v>
      </c>
      <c r="K1182">
        <v>15</v>
      </c>
      <c r="L1182" s="3">
        <v>2390.35</v>
      </c>
      <c r="M1182" s="4">
        <v>0.05</v>
      </c>
      <c r="N1182" s="3">
        <v>852.89</v>
      </c>
      <c r="O1182" s="3">
        <f t="shared" si="147"/>
        <v>34062.487499999996</v>
      </c>
      <c r="P1182" s="3">
        <f t="shared" si="148"/>
        <v>12793.35</v>
      </c>
      <c r="Q1182" s="3">
        <v>2508.66</v>
      </c>
      <c r="R1182" s="3">
        <f t="shared" si="149"/>
        <v>18760.477499999997</v>
      </c>
      <c r="S1182" s="5">
        <f t="shared" si="150"/>
        <v>0.55076651404275745</v>
      </c>
      <c r="T1182" s="3">
        <v>37125.93</v>
      </c>
      <c r="U1182" s="3">
        <f t="shared" si="151"/>
        <v>-3063.4425000000047</v>
      </c>
      <c r="V1182" t="s">
        <v>61</v>
      </c>
      <c r="W1182" t="s">
        <v>77</v>
      </c>
    </row>
    <row r="1183" spans="1:23">
      <c r="A1183" t="s">
        <v>1242</v>
      </c>
      <c r="B1183" s="2">
        <v>46160</v>
      </c>
      <c r="C1183">
        <f t="shared" si="144"/>
        <v>2026</v>
      </c>
      <c r="D1183" t="str">
        <f t="shared" si="145"/>
        <v>May</v>
      </c>
      <c r="E1183" t="str">
        <f t="shared" si="146"/>
        <v>Q2</v>
      </c>
      <c r="F1183" t="s">
        <v>32</v>
      </c>
      <c r="G1183" t="s">
        <v>49</v>
      </c>
      <c r="H1183" t="s">
        <v>44</v>
      </c>
      <c r="I1183" t="s">
        <v>53</v>
      </c>
      <c r="J1183" t="s">
        <v>130</v>
      </c>
      <c r="K1183">
        <v>10</v>
      </c>
      <c r="L1183" s="3">
        <v>955.4</v>
      </c>
      <c r="M1183" s="4">
        <v>0.1</v>
      </c>
      <c r="N1183" s="3">
        <v>358.96</v>
      </c>
      <c r="O1183" s="3">
        <f t="shared" si="147"/>
        <v>8598.6</v>
      </c>
      <c r="P1183" s="3">
        <f t="shared" si="148"/>
        <v>3589.6</v>
      </c>
      <c r="Q1183" s="3">
        <v>2997.99</v>
      </c>
      <c r="R1183" s="3">
        <f t="shared" si="149"/>
        <v>2011.0100000000002</v>
      </c>
      <c r="S1183" s="5">
        <f t="shared" si="150"/>
        <v>0.23387644500267488</v>
      </c>
      <c r="T1183" s="3">
        <v>8583.7999999999993</v>
      </c>
      <c r="U1183" s="3">
        <f t="shared" si="151"/>
        <v>14.800000000001091</v>
      </c>
      <c r="V1183" t="s">
        <v>41</v>
      </c>
      <c r="W1183" t="s">
        <v>46</v>
      </c>
    </row>
    <row r="1184" spans="1:23">
      <c r="A1184" t="s">
        <v>1243</v>
      </c>
      <c r="B1184" s="2">
        <v>46241</v>
      </c>
      <c r="C1184">
        <f t="shared" si="144"/>
        <v>2026</v>
      </c>
      <c r="D1184" t="str">
        <f t="shared" si="145"/>
        <v>Aug</v>
      </c>
      <c r="E1184" t="str">
        <f t="shared" si="146"/>
        <v>Q3</v>
      </c>
      <c r="F1184" t="s">
        <v>24</v>
      </c>
      <c r="G1184" t="s">
        <v>66</v>
      </c>
      <c r="H1184" t="s">
        <v>44</v>
      </c>
      <c r="I1184" t="s">
        <v>39</v>
      </c>
      <c r="J1184" t="s">
        <v>40</v>
      </c>
      <c r="K1184">
        <v>18</v>
      </c>
      <c r="L1184" s="3">
        <v>1102.6300000000001</v>
      </c>
      <c r="M1184" s="4">
        <v>0.05</v>
      </c>
      <c r="N1184" s="3">
        <v>480.72</v>
      </c>
      <c r="O1184" s="3">
        <f t="shared" si="147"/>
        <v>18854.973000000002</v>
      </c>
      <c r="P1184" s="3">
        <f t="shared" si="148"/>
        <v>8652.9600000000009</v>
      </c>
      <c r="Q1184" s="3">
        <v>2311.7399999999998</v>
      </c>
      <c r="R1184" s="3">
        <f t="shared" si="149"/>
        <v>7890.273000000001</v>
      </c>
      <c r="S1184" s="5">
        <f t="shared" si="150"/>
        <v>0.41847172096189161</v>
      </c>
      <c r="T1184" s="3">
        <v>17255.52</v>
      </c>
      <c r="U1184" s="3">
        <f t="shared" si="151"/>
        <v>1599.4530000000013</v>
      </c>
      <c r="V1184" t="s">
        <v>29</v>
      </c>
      <c r="W1184" t="s">
        <v>46</v>
      </c>
    </row>
    <row r="1185" spans="1:23">
      <c r="A1185" t="s">
        <v>1244</v>
      </c>
      <c r="B1185" s="2">
        <v>45294</v>
      </c>
      <c r="C1185">
        <f t="shared" si="144"/>
        <v>2024</v>
      </c>
      <c r="D1185" t="str">
        <f t="shared" si="145"/>
        <v>Jan</v>
      </c>
      <c r="E1185" t="str">
        <f t="shared" si="146"/>
        <v>Q1</v>
      </c>
      <c r="F1185" t="s">
        <v>51</v>
      </c>
      <c r="G1185" t="s">
        <v>52</v>
      </c>
      <c r="H1185" t="s">
        <v>34</v>
      </c>
      <c r="I1185" t="s">
        <v>27</v>
      </c>
      <c r="J1185" t="s">
        <v>28</v>
      </c>
      <c r="K1185">
        <v>12</v>
      </c>
      <c r="L1185" s="3">
        <v>164.78</v>
      </c>
      <c r="M1185" s="4">
        <v>0.05</v>
      </c>
      <c r="N1185" s="3">
        <v>91.66</v>
      </c>
      <c r="O1185" s="3">
        <f t="shared" si="147"/>
        <v>1878.492</v>
      </c>
      <c r="P1185" s="3">
        <f t="shared" si="148"/>
        <v>1099.92</v>
      </c>
      <c r="Q1185" s="3">
        <v>1099.3399999999999</v>
      </c>
      <c r="R1185" s="3">
        <f t="shared" si="149"/>
        <v>-320.76800000000003</v>
      </c>
      <c r="S1185" s="5">
        <f t="shared" si="150"/>
        <v>-0.17075824650836949</v>
      </c>
      <c r="T1185" s="3">
        <v>1959.08</v>
      </c>
      <c r="U1185" s="3">
        <f t="shared" si="151"/>
        <v>-80.587999999999965</v>
      </c>
      <c r="V1185" t="s">
        <v>36</v>
      </c>
      <c r="W1185" t="s">
        <v>30</v>
      </c>
    </row>
    <row r="1186" spans="1:23">
      <c r="A1186" t="s">
        <v>1245</v>
      </c>
      <c r="B1186" s="2">
        <v>45635</v>
      </c>
      <c r="C1186">
        <f t="shared" si="144"/>
        <v>2024</v>
      </c>
      <c r="D1186" t="str">
        <f t="shared" si="145"/>
        <v>Dec</v>
      </c>
      <c r="E1186" t="str">
        <f t="shared" si="146"/>
        <v>Q4</v>
      </c>
      <c r="F1186" t="s">
        <v>32</v>
      </c>
      <c r="G1186" t="s">
        <v>43</v>
      </c>
      <c r="H1186" t="s">
        <v>60</v>
      </c>
      <c r="I1186" t="s">
        <v>53</v>
      </c>
      <c r="J1186" t="s">
        <v>130</v>
      </c>
      <c r="K1186">
        <v>21</v>
      </c>
      <c r="L1186" s="3">
        <v>1981.92</v>
      </c>
      <c r="M1186" s="4">
        <v>0.08</v>
      </c>
      <c r="N1186" s="3">
        <v>736.62</v>
      </c>
      <c r="O1186" s="3">
        <f t="shared" si="147"/>
        <v>38290.6944</v>
      </c>
      <c r="P1186" s="3">
        <f t="shared" si="148"/>
        <v>15469.02</v>
      </c>
      <c r="Q1186" s="3">
        <v>2807.64</v>
      </c>
      <c r="R1186" s="3">
        <f t="shared" si="149"/>
        <v>20014.0344</v>
      </c>
      <c r="S1186" s="5">
        <f t="shared" si="150"/>
        <v>0.52268664002081922</v>
      </c>
      <c r="T1186" s="3">
        <v>42717.42</v>
      </c>
      <c r="U1186" s="3">
        <f t="shared" si="151"/>
        <v>-4426.7255999999979</v>
      </c>
      <c r="V1186" t="s">
        <v>61</v>
      </c>
      <c r="W1186" t="s">
        <v>46</v>
      </c>
    </row>
    <row r="1187" spans="1:23">
      <c r="A1187" t="s">
        <v>1246</v>
      </c>
      <c r="B1187" s="2">
        <v>45699</v>
      </c>
      <c r="C1187">
        <f t="shared" si="144"/>
        <v>2025</v>
      </c>
      <c r="D1187" t="str">
        <f t="shared" si="145"/>
        <v>Feb</v>
      </c>
      <c r="E1187" t="str">
        <f t="shared" si="146"/>
        <v>Q1</v>
      </c>
      <c r="F1187" t="s">
        <v>51</v>
      </c>
      <c r="G1187" t="s">
        <v>52</v>
      </c>
      <c r="H1187" t="s">
        <v>60</v>
      </c>
      <c r="I1187" t="s">
        <v>53</v>
      </c>
      <c r="J1187" t="s">
        <v>54</v>
      </c>
      <c r="K1187">
        <v>81</v>
      </c>
      <c r="L1187" s="3">
        <v>2188.91</v>
      </c>
      <c r="M1187" s="4">
        <v>0.05</v>
      </c>
      <c r="N1187" s="3">
        <v>721.99</v>
      </c>
      <c r="O1187" s="3">
        <f t="shared" si="147"/>
        <v>168436.62449999998</v>
      </c>
      <c r="P1187" s="3">
        <f t="shared" si="148"/>
        <v>58481.19</v>
      </c>
      <c r="Q1187" s="3">
        <v>2312.63</v>
      </c>
      <c r="R1187" s="3">
        <f t="shared" si="149"/>
        <v>107642.80449999997</v>
      </c>
      <c r="S1187" s="5">
        <f t="shared" si="150"/>
        <v>0.6390700645986882</v>
      </c>
      <c r="T1187" s="3">
        <v>154624.97</v>
      </c>
      <c r="U1187" s="3">
        <f t="shared" si="151"/>
        <v>13811.654499999975</v>
      </c>
      <c r="V1187" t="s">
        <v>29</v>
      </c>
      <c r="W1187" t="s">
        <v>77</v>
      </c>
    </row>
    <row r="1188" spans="1:23">
      <c r="A1188" t="s">
        <v>1247</v>
      </c>
      <c r="B1188" s="2">
        <v>46109</v>
      </c>
      <c r="C1188">
        <f t="shared" si="144"/>
        <v>2026</v>
      </c>
      <c r="D1188" t="str">
        <f t="shared" si="145"/>
        <v>Mar</v>
      </c>
      <c r="E1188" t="str">
        <f t="shared" si="146"/>
        <v>Q1</v>
      </c>
      <c r="F1188" t="s">
        <v>24</v>
      </c>
      <c r="G1188" t="s">
        <v>25</v>
      </c>
      <c r="H1188" t="s">
        <v>26</v>
      </c>
      <c r="I1188" t="s">
        <v>63</v>
      </c>
      <c r="J1188" t="s">
        <v>73</v>
      </c>
      <c r="K1188">
        <v>26</v>
      </c>
      <c r="L1188" s="3">
        <v>226.84</v>
      </c>
      <c r="M1188" s="4">
        <v>0.1</v>
      </c>
      <c r="N1188" s="3">
        <v>58.1</v>
      </c>
      <c r="O1188" s="3">
        <f t="shared" si="147"/>
        <v>5308.0560000000005</v>
      </c>
      <c r="P1188" s="3">
        <f t="shared" si="148"/>
        <v>1510.6000000000001</v>
      </c>
      <c r="Q1188" s="3">
        <v>1935.96</v>
      </c>
      <c r="R1188" s="3">
        <f t="shared" si="149"/>
        <v>1861.4960000000001</v>
      </c>
      <c r="S1188" s="5">
        <f t="shared" si="150"/>
        <v>0.35069260761378551</v>
      </c>
      <c r="T1188" s="3">
        <v>5749.01</v>
      </c>
      <c r="U1188" s="3">
        <f t="shared" si="151"/>
        <v>-440.95399999999972</v>
      </c>
      <c r="V1188" t="s">
        <v>29</v>
      </c>
      <c r="W1188" t="s">
        <v>80</v>
      </c>
    </row>
    <row r="1189" spans="1:23">
      <c r="A1189" t="s">
        <v>1248</v>
      </c>
      <c r="B1189" s="2">
        <v>45582</v>
      </c>
      <c r="C1189">
        <f t="shared" si="144"/>
        <v>2024</v>
      </c>
      <c r="D1189" t="str">
        <f t="shared" si="145"/>
        <v>Oct</v>
      </c>
      <c r="E1189" t="str">
        <f t="shared" si="146"/>
        <v>Q4</v>
      </c>
      <c r="F1189" t="s">
        <v>38</v>
      </c>
      <c r="G1189" t="s">
        <v>66</v>
      </c>
      <c r="H1189" t="s">
        <v>44</v>
      </c>
      <c r="I1189" t="s">
        <v>63</v>
      </c>
      <c r="J1189" t="s">
        <v>64</v>
      </c>
      <c r="K1189">
        <v>17</v>
      </c>
      <c r="L1189" s="3">
        <v>562.88</v>
      </c>
      <c r="M1189" s="4">
        <v>0</v>
      </c>
      <c r="N1189" s="3">
        <v>165.62</v>
      </c>
      <c r="O1189" s="3">
        <f t="shared" si="147"/>
        <v>9568.9599999999991</v>
      </c>
      <c r="P1189" s="3">
        <f t="shared" si="148"/>
        <v>2815.54</v>
      </c>
      <c r="Q1189" s="3">
        <v>982.4</v>
      </c>
      <c r="R1189" s="3">
        <f t="shared" si="149"/>
        <v>5771.0199999999995</v>
      </c>
      <c r="S1189" s="5">
        <f t="shared" si="150"/>
        <v>0.60309793331772732</v>
      </c>
      <c r="T1189" s="3">
        <v>9669.94</v>
      </c>
      <c r="U1189" s="3">
        <f t="shared" si="151"/>
        <v>-100.98000000000138</v>
      </c>
      <c r="V1189" t="s">
        <v>41</v>
      </c>
      <c r="W1189" t="s">
        <v>46</v>
      </c>
    </row>
    <row r="1190" spans="1:23">
      <c r="A1190" t="s">
        <v>1249</v>
      </c>
      <c r="B1190" s="2">
        <v>45492</v>
      </c>
      <c r="C1190">
        <f t="shared" si="144"/>
        <v>2024</v>
      </c>
      <c r="D1190" t="str">
        <f t="shared" si="145"/>
        <v>Jul</v>
      </c>
      <c r="E1190" t="str">
        <f t="shared" si="146"/>
        <v>Q3</v>
      </c>
      <c r="F1190" t="s">
        <v>32</v>
      </c>
      <c r="G1190" t="s">
        <v>33</v>
      </c>
      <c r="H1190" t="s">
        <v>34</v>
      </c>
      <c r="I1190" t="s">
        <v>63</v>
      </c>
      <c r="J1190" t="s">
        <v>73</v>
      </c>
      <c r="K1190">
        <v>3</v>
      </c>
      <c r="L1190" s="3">
        <v>195.11</v>
      </c>
      <c r="M1190" s="4">
        <v>0.2</v>
      </c>
      <c r="N1190" s="3">
        <v>46.22</v>
      </c>
      <c r="O1190" s="3">
        <f t="shared" si="147"/>
        <v>468.26400000000007</v>
      </c>
      <c r="P1190" s="3">
        <f t="shared" si="148"/>
        <v>138.66</v>
      </c>
      <c r="Q1190" s="3">
        <v>1093.53</v>
      </c>
      <c r="R1190" s="3">
        <f t="shared" si="149"/>
        <v>-763.92599999999993</v>
      </c>
      <c r="S1190" s="5">
        <f t="shared" si="150"/>
        <v>-1.6314002357644402</v>
      </c>
      <c r="T1190" s="3">
        <v>521.46</v>
      </c>
      <c r="U1190" s="3">
        <f t="shared" si="151"/>
        <v>-53.19599999999997</v>
      </c>
      <c r="V1190" t="s">
        <v>41</v>
      </c>
      <c r="W1190" t="s">
        <v>46</v>
      </c>
    </row>
    <row r="1191" spans="1:23">
      <c r="A1191" t="s">
        <v>1250</v>
      </c>
      <c r="B1191" s="2">
        <v>45796</v>
      </c>
      <c r="C1191">
        <f t="shared" si="144"/>
        <v>2025</v>
      </c>
      <c r="D1191" t="str">
        <f t="shared" si="145"/>
        <v>May</v>
      </c>
      <c r="E1191" t="str">
        <f t="shared" si="146"/>
        <v>Q2</v>
      </c>
      <c r="F1191" t="s">
        <v>51</v>
      </c>
      <c r="G1191" t="s">
        <v>52</v>
      </c>
      <c r="H1191" t="s">
        <v>34</v>
      </c>
      <c r="I1191" t="s">
        <v>63</v>
      </c>
      <c r="J1191" t="s">
        <v>73</v>
      </c>
      <c r="K1191">
        <v>5</v>
      </c>
      <c r="L1191" s="3">
        <v>279.63</v>
      </c>
      <c r="M1191" s="4">
        <v>0.12</v>
      </c>
      <c r="N1191" s="3">
        <v>68.47</v>
      </c>
      <c r="O1191" s="3">
        <f t="shared" si="147"/>
        <v>1230.3720000000001</v>
      </c>
      <c r="P1191" s="3">
        <f t="shared" si="148"/>
        <v>342.35</v>
      </c>
      <c r="Q1191" s="3">
        <v>1003.05</v>
      </c>
      <c r="R1191" s="3">
        <f t="shared" si="149"/>
        <v>-115.02799999999991</v>
      </c>
      <c r="S1191" s="5">
        <f t="shared" si="150"/>
        <v>-9.3490424034357006E-2</v>
      </c>
      <c r="T1191" s="3">
        <v>1140.6500000000001</v>
      </c>
      <c r="U1191" s="3">
        <f t="shared" si="151"/>
        <v>89.72199999999998</v>
      </c>
      <c r="V1191" t="s">
        <v>29</v>
      </c>
      <c r="W1191" t="s">
        <v>80</v>
      </c>
    </row>
    <row r="1192" spans="1:23">
      <c r="A1192" t="s">
        <v>1251</v>
      </c>
      <c r="B1192" s="2">
        <v>45836</v>
      </c>
      <c r="C1192">
        <f t="shared" si="144"/>
        <v>2025</v>
      </c>
      <c r="D1192" t="str">
        <f t="shared" si="145"/>
        <v>Jun</v>
      </c>
      <c r="E1192" t="str">
        <f t="shared" si="146"/>
        <v>Q2</v>
      </c>
      <c r="F1192" t="s">
        <v>38</v>
      </c>
      <c r="G1192" t="s">
        <v>25</v>
      </c>
      <c r="H1192" t="s">
        <v>44</v>
      </c>
      <c r="I1192" t="s">
        <v>27</v>
      </c>
      <c r="J1192" t="s">
        <v>28</v>
      </c>
      <c r="K1192">
        <v>25</v>
      </c>
      <c r="L1192" s="3">
        <v>193.74</v>
      </c>
      <c r="M1192" s="4">
        <v>0.05</v>
      </c>
      <c r="N1192" s="3">
        <v>108.68</v>
      </c>
      <c r="O1192" s="3">
        <f t="shared" si="147"/>
        <v>4601.3249999999998</v>
      </c>
      <c r="P1192" s="3">
        <f t="shared" si="148"/>
        <v>2717</v>
      </c>
      <c r="Q1192" s="3">
        <v>1313.36</v>
      </c>
      <c r="R1192" s="3">
        <f t="shared" si="149"/>
        <v>570.96499999999992</v>
      </c>
      <c r="S1192" s="5">
        <f t="shared" si="150"/>
        <v>0.12408708361178572</v>
      </c>
      <c r="T1192" s="3">
        <v>4447.12</v>
      </c>
      <c r="U1192" s="3">
        <f t="shared" si="151"/>
        <v>154.20499999999993</v>
      </c>
      <c r="V1192" t="s">
        <v>41</v>
      </c>
      <c r="W1192" t="s">
        <v>46</v>
      </c>
    </row>
    <row r="1193" spans="1:23">
      <c r="A1193" t="s">
        <v>1252</v>
      </c>
      <c r="B1193" s="2">
        <v>45926</v>
      </c>
      <c r="C1193">
        <f t="shared" si="144"/>
        <v>2025</v>
      </c>
      <c r="D1193" t="str">
        <f t="shared" si="145"/>
        <v>Sep</v>
      </c>
      <c r="E1193" t="str">
        <f t="shared" si="146"/>
        <v>Q3</v>
      </c>
      <c r="F1193" t="s">
        <v>38</v>
      </c>
      <c r="G1193" t="s">
        <v>66</v>
      </c>
      <c r="H1193" t="s">
        <v>44</v>
      </c>
      <c r="I1193" t="s">
        <v>39</v>
      </c>
      <c r="J1193" t="s">
        <v>57</v>
      </c>
      <c r="K1193">
        <v>11</v>
      </c>
      <c r="L1193" s="3">
        <v>374.9</v>
      </c>
      <c r="M1193" s="4">
        <v>0.15</v>
      </c>
      <c r="N1193" s="3">
        <v>177.28</v>
      </c>
      <c r="O1193" s="3">
        <f t="shared" si="147"/>
        <v>3505.3149999999996</v>
      </c>
      <c r="P1193" s="3">
        <f t="shared" si="148"/>
        <v>1950.08</v>
      </c>
      <c r="Q1193" s="3">
        <v>2260.3200000000002</v>
      </c>
      <c r="R1193" s="3">
        <f t="shared" si="149"/>
        <v>-705.08500000000049</v>
      </c>
      <c r="S1193" s="5">
        <f t="shared" si="150"/>
        <v>-0.20114740044760615</v>
      </c>
      <c r="T1193" s="3">
        <v>3801.85</v>
      </c>
      <c r="U1193" s="3">
        <f t="shared" si="151"/>
        <v>-296.53500000000031</v>
      </c>
      <c r="V1193" t="s">
        <v>36</v>
      </c>
      <c r="W1193" t="s">
        <v>30</v>
      </c>
    </row>
    <row r="1194" spans="1:23">
      <c r="A1194" t="s">
        <v>1253</v>
      </c>
      <c r="B1194" s="2">
        <v>46248</v>
      </c>
      <c r="C1194">
        <f t="shared" si="144"/>
        <v>2026</v>
      </c>
      <c r="D1194" t="str">
        <f t="shared" si="145"/>
        <v>Aug</v>
      </c>
      <c r="E1194" t="str">
        <f t="shared" si="146"/>
        <v>Q3</v>
      </c>
      <c r="F1194" t="s">
        <v>32</v>
      </c>
      <c r="G1194" t="s">
        <v>43</v>
      </c>
      <c r="H1194" t="s">
        <v>44</v>
      </c>
      <c r="I1194" t="s">
        <v>63</v>
      </c>
      <c r="J1194" t="s">
        <v>64</v>
      </c>
      <c r="K1194">
        <v>29</v>
      </c>
      <c r="L1194" s="3">
        <v>313.16000000000003</v>
      </c>
      <c r="M1194" s="4">
        <v>0.12</v>
      </c>
      <c r="N1194" s="3">
        <v>89.79</v>
      </c>
      <c r="O1194" s="3">
        <f t="shared" si="147"/>
        <v>7991.8432000000012</v>
      </c>
      <c r="P1194" s="3">
        <f t="shared" si="148"/>
        <v>2603.9100000000003</v>
      </c>
      <c r="Q1194" s="3">
        <v>1395.9</v>
      </c>
      <c r="R1194" s="3">
        <f t="shared" si="149"/>
        <v>3992.0332000000012</v>
      </c>
      <c r="S1194" s="5">
        <f t="shared" si="150"/>
        <v>0.49951345391761448</v>
      </c>
      <c r="T1194" s="3">
        <v>8248.76</v>
      </c>
      <c r="U1194" s="3">
        <f t="shared" si="151"/>
        <v>-256.91679999999906</v>
      </c>
      <c r="V1194" t="s">
        <v>61</v>
      </c>
      <c r="W1194" t="s">
        <v>80</v>
      </c>
    </row>
    <row r="1195" spans="1:23">
      <c r="A1195" t="s">
        <v>1254</v>
      </c>
      <c r="B1195" s="2">
        <v>46049</v>
      </c>
      <c r="C1195">
        <f t="shared" si="144"/>
        <v>2026</v>
      </c>
      <c r="D1195" t="str">
        <f t="shared" si="145"/>
        <v>Jan</v>
      </c>
      <c r="E1195" t="str">
        <f t="shared" si="146"/>
        <v>Q1</v>
      </c>
      <c r="F1195" t="s">
        <v>32</v>
      </c>
      <c r="G1195" t="s">
        <v>43</v>
      </c>
      <c r="H1195" t="s">
        <v>26</v>
      </c>
      <c r="I1195" t="s">
        <v>27</v>
      </c>
      <c r="J1195" t="s">
        <v>28</v>
      </c>
      <c r="K1195">
        <v>44</v>
      </c>
      <c r="L1195" s="3">
        <v>229.24</v>
      </c>
      <c r="M1195" s="4">
        <v>0.15</v>
      </c>
      <c r="N1195" s="3">
        <v>136.93</v>
      </c>
      <c r="O1195" s="3">
        <f t="shared" si="147"/>
        <v>8573.5760000000009</v>
      </c>
      <c r="P1195" s="3">
        <f t="shared" si="148"/>
        <v>6024.92</v>
      </c>
      <c r="Q1195" s="3">
        <v>1023.41</v>
      </c>
      <c r="R1195" s="3">
        <f t="shared" si="149"/>
        <v>1525.246000000001</v>
      </c>
      <c r="S1195" s="5">
        <f t="shared" si="150"/>
        <v>0.17790079658709515</v>
      </c>
      <c r="T1195" s="3">
        <v>7708.55</v>
      </c>
      <c r="U1195" s="3">
        <f t="shared" si="151"/>
        <v>865.02600000000075</v>
      </c>
      <c r="V1195" t="s">
        <v>36</v>
      </c>
      <c r="W1195" t="s">
        <v>30</v>
      </c>
    </row>
    <row r="1196" spans="1:23">
      <c r="A1196" t="s">
        <v>1255</v>
      </c>
      <c r="B1196" s="2">
        <v>46071</v>
      </c>
      <c r="C1196">
        <f t="shared" si="144"/>
        <v>2026</v>
      </c>
      <c r="D1196" t="str">
        <f t="shared" si="145"/>
        <v>Feb</v>
      </c>
      <c r="E1196" t="str">
        <f t="shared" si="146"/>
        <v>Q1</v>
      </c>
      <c r="F1196" t="s">
        <v>38</v>
      </c>
      <c r="G1196" t="s">
        <v>66</v>
      </c>
      <c r="H1196" t="s">
        <v>34</v>
      </c>
      <c r="I1196" t="s">
        <v>53</v>
      </c>
      <c r="J1196" t="s">
        <v>130</v>
      </c>
      <c r="K1196">
        <v>6</v>
      </c>
      <c r="L1196" s="3">
        <v>1218.5899999999999</v>
      </c>
      <c r="M1196" s="4">
        <v>0.08</v>
      </c>
      <c r="N1196" s="3">
        <v>465.55</v>
      </c>
      <c r="O1196" s="3">
        <f t="shared" si="147"/>
        <v>6726.6167999999998</v>
      </c>
      <c r="P1196" s="3">
        <f t="shared" si="148"/>
        <v>2793.3</v>
      </c>
      <c r="Q1196" s="3">
        <v>2576.6999999999998</v>
      </c>
      <c r="R1196" s="3">
        <f t="shared" si="149"/>
        <v>1356.6167999999998</v>
      </c>
      <c r="S1196" s="5">
        <f t="shared" si="150"/>
        <v>0.20167891829366583</v>
      </c>
      <c r="T1196" s="3">
        <v>6278.25</v>
      </c>
      <c r="U1196" s="3">
        <f t="shared" si="151"/>
        <v>448.36679999999978</v>
      </c>
      <c r="V1196" t="s">
        <v>36</v>
      </c>
      <c r="W1196" t="s">
        <v>30</v>
      </c>
    </row>
    <row r="1197" spans="1:23">
      <c r="A1197" t="s">
        <v>1256</v>
      </c>
      <c r="B1197" s="2">
        <v>46173</v>
      </c>
      <c r="C1197">
        <f t="shared" si="144"/>
        <v>2026</v>
      </c>
      <c r="D1197" t="str">
        <f t="shared" si="145"/>
        <v>May</v>
      </c>
      <c r="E1197" t="str">
        <f t="shared" si="146"/>
        <v>Q2</v>
      </c>
      <c r="F1197" t="s">
        <v>32</v>
      </c>
      <c r="G1197" t="s">
        <v>49</v>
      </c>
      <c r="H1197" t="s">
        <v>44</v>
      </c>
      <c r="I1197" t="s">
        <v>63</v>
      </c>
      <c r="J1197" t="s">
        <v>73</v>
      </c>
      <c r="K1197">
        <v>23</v>
      </c>
      <c r="L1197" s="3">
        <v>191.45</v>
      </c>
      <c r="M1197" s="4">
        <v>0.08</v>
      </c>
      <c r="N1197" s="3">
        <v>48.83</v>
      </c>
      <c r="O1197" s="3">
        <f t="shared" si="147"/>
        <v>4051.0819999999999</v>
      </c>
      <c r="P1197" s="3">
        <f t="shared" si="148"/>
        <v>1123.0899999999999</v>
      </c>
      <c r="Q1197" s="3">
        <v>1137.32</v>
      </c>
      <c r="R1197" s="3">
        <f t="shared" si="149"/>
        <v>1790.6720000000003</v>
      </c>
      <c r="S1197" s="5">
        <f t="shared" si="150"/>
        <v>0.44202314344661509</v>
      </c>
      <c r="T1197" s="3">
        <v>4391.49</v>
      </c>
      <c r="U1197" s="3">
        <f t="shared" si="151"/>
        <v>-340.4079999999999</v>
      </c>
      <c r="V1197" t="s">
        <v>36</v>
      </c>
      <c r="W1197" t="s">
        <v>30</v>
      </c>
    </row>
    <row r="1198" spans="1:23">
      <c r="A1198" t="s">
        <v>1257</v>
      </c>
      <c r="B1198" s="2">
        <v>45620</v>
      </c>
      <c r="C1198">
        <f t="shared" si="144"/>
        <v>2024</v>
      </c>
      <c r="D1198" t="str">
        <f t="shared" si="145"/>
        <v>Nov</v>
      </c>
      <c r="E1198" t="str">
        <f t="shared" si="146"/>
        <v>Q4</v>
      </c>
      <c r="F1198" t="s">
        <v>51</v>
      </c>
      <c r="G1198" t="s">
        <v>52</v>
      </c>
      <c r="H1198" t="s">
        <v>34</v>
      </c>
      <c r="I1198" t="s">
        <v>53</v>
      </c>
      <c r="J1198" t="s">
        <v>54</v>
      </c>
      <c r="K1198">
        <v>10</v>
      </c>
      <c r="L1198" s="3">
        <v>1217.49</v>
      </c>
      <c r="M1198" s="4">
        <v>0.1</v>
      </c>
      <c r="N1198" s="3">
        <v>371.83</v>
      </c>
      <c r="O1198" s="3">
        <f t="shared" si="147"/>
        <v>10957.41</v>
      </c>
      <c r="P1198" s="3">
        <f t="shared" si="148"/>
        <v>3718.2999999999997</v>
      </c>
      <c r="Q1198" s="3">
        <v>2264.19</v>
      </c>
      <c r="R1198" s="3">
        <f t="shared" si="149"/>
        <v>4974.92</v>
      </c>
      <c r="S1198" s="5">
        <f t="shared" si="150"/>
        <v>0.45402335040853636</v>
      </c>
      <c r="T1198" s="3">
        <v>10989.78</v>
      </c>
      <c r="U1198" s="3">
        <f t="shared" si="151"/>
        <v>-32.3700000000008</v>
      </c>
      <c r="V1198" t="s">
        <v>29</v>
      </c>
      <c r="W1198" t="s">
        <v>77</v>
      </c>
    </row>
    <row r="1199" spans="1:23">
      <c r="A1199" t="s">
        <v>1258</v>
      </c>
      <c r="B1199" s="2">
        <v>45407</v>
      </c>
      <c r="C1199">
        <f t="shared" si="144"/>
        <v>2024</v>
      </c>
      <c r="D1199" t="str">
        <f t="shared" si="145"/>
        <v>Apr</v>
      </c>
      <c r="E1199" t="str">
        <f t="shared" si="146"/>
        <v>Q2</v>
      </c>
      <c r="F1199" t="s">
        <v>51</v>
      </c>
      <c r="G1199" t="s">
        <v>52</v>
      </c>
      <c r="H1199" t="s">
        <v>44</v>
      </c>
      <c r="I1199" t="s">
        <v>39</v>
      </c>
      <c r="J1199" t="s">
        <v>45</v>
      </c>
      <c r="K1199">
        <v>25</v>
      </c>
      <c r="L1199" s="3">
        <v>1165.08</v>
      </c>
      <c r="M1199" s="4">
        <v>0.05</v>
      </c>
      <c r="N1199" s="3">
        <v>518.96</v>
      </c>
      <c r="O1199" s="3">
        <f t="shared" si="147"/>
        <v>27670.649999999998</v>
      </c>
      <c r="P1199" s="3">
        <f t="shared" si="148"/>
        <v>12974</v>
      </c>
      <c r="Q1199" s="3">
        <v>2332.62</v>
      </c>
      <c r="R1199" s="3">
        <f t="shared" si="149"/>
        <v>12364.029999999999</v>
      </c>
      <c r="S1199" s="5">
        <f t="shared" si="150"/>
        <v>0.44682831809155188</v>
      </c>
      <c r="T1199" s="3">
        <v>24921.360000000001</v>
      </c>
      <c r="U1199" s="3">
        <f t="shared" si="151"/>
        <v>2749.2899999999972</v>
      </c>
      <c r="V1199" t="s">
        <v>36</v>
      </c>
      <c r="W1199" t="s">
        <v>30</v>
      </c>
    </row>
    <row r="1200" spans="1:23">
      <c r="A1200" t="s">
        <v>1259</v>
      </c>
      <c r="B1200" s="2">
        <v>45606</v>
      </c>
      <c r="C1200">
        <f t="shared" si="144"/>
        <v>2024</v>
      </c>
      <c r="D1200" t="str">
        <f t="shared" si="145"/>
        <v>Nov</v>
      </c>
      <c r="E1200" t="str">
        <f t="shared" si="146"/>
        <v>Q4</v>
      </c>
      <c r="F1200" t="s">
        <v>24</v>
      </c>
      <c r="G1200" t="s">
        <v>66</v>
      </c>
      <c r="H1200" t="s">
        <v>34</v>
      </c>
      <c r="I1200" t="s">
        <v>39</v>
      </c>
      <c r="J1200" t="s">
        <v>40</v>
      </c>
      <c r="K1200">
        <v>7</v>
      </c>
      <c r="L1200" s="3">
        <v>1079.32</v>
      </c>
      <c r="M1200" s="4">
        <v>0</v>
      </c>
      <c r="N1200" s="3">
        <v>465.77</v>
      </c>
      <c r="O1200" s="3">
        <f t="shared" si="147"/>
        <v>7555.24</v>
      </c>
      <c r="P1200" s="3">
        <f t="shared" si="148"/>
        <v>3260.39</v>
      </c>
      <c r="Q1200" s="3">
        <v>1322.32</v>
      </c>
      <c r="R1200" s="3">
        <f t="shared" si="149"/>
        <v>2972.5300000000007</v>
      </c>
      <c r="S1200" s="5">
        <f t="shared" si="150"/>
        <v>0.39343952012113459</v>
      </c>
      <c r="T1200" s="3">
        <v>8255.34</v>
      </c>
      <c r="U1200" s="3">
        <f t="shared" si="151"/>
        <v>-700.10000000000036</v>
      </c>
      <c r="V1200" t="s">
        <v>41</v>
      </c>
      <c r="W1200" t="s">
        <v>46</v>
      </c>
    </row>
    <row r="1201" spans="1:23">
      <c r="A1201" t="s">
        <v>1260</v>
      </c>
      <c r="B1201" s="2">
        <v>46158</v>
      </c>
      <c r="C1201">
        <f t="shared" si="144"/>
        <v>2026</v>
      </c>
      <c r="D1201" t="str">
        <f t="shared" si="145"/>
        <v>May</v>
      </c>
      <c r="E1201" t="str">
        <f t="shared" si="146"/>
        <v>Q2</v>
      </c>
      <c r="F1201" t="s">
        <v>32</v>
      </c>
      <c r="G1201" t="s">
        <v>49</v>
      </c>
      <c r="H1201" t="s">
        <v>34</v>
      </c>
      <c r="I1201" t="s">
        <v>63</v>
      </c>
      <c r="J1201" t="s">
        <v>73</v>
      </c>
      <c r="K1201">
        <v>2</v>
      </c>
      <c r="L1201" s="3">
        <v>312.89</v>
      </c>
      <c r="M1201" s="4">
        <v>0</v>
      </c>
      <c r="N1201" s="3">
        <v>83.32</v>
      </c>
      <c r="O1201" s="3">
        <f t="shared" si="147"/>
        <v>625.78</v>
      </c>
      <c r="P1201" s="3">
        <f t="shared" si="148"/>
        <v>166.64</v>
      </c>
      <c r="Q1201" s="3">
        <v>1356.71</v>
      </c>
      <c r="R1201" s="3">
        <f t="shared" si="149"/>
        <v>-897.57</v>
      </c>
      <c r="S1201" s="5">
        <f t="shared" si="150"/>
        <v>-1.4343219661861997</v>
      </c>
      <c r="T1201" s="3">
        <v>573.16999999999996</v>
      </c>
      <c r="U1201" s="3">
        <f t="shared" si="151"/>
        <v>52.610000000000014</v>
      </c>
      <c r="V1201" t="s">
        <v>29</v>
      </c>
      <c r="W1201" t="s">
        <v>46</v>
      </c>
    </row>
    <row r="1202" spans="1:23">
      <c r="A1202" t="s">
        <v>1261</v>
      </c>
      <c r="B1202" s="2">
        <v>46080</v>
      </c>
      <c r="C1202">
        <f t="shared" si="144"/>
        <v>2026</v>
      </c>
      <c r="D1202" t="str">
        <f t="shared" si="145"/>
        <v>Feb</v>
      </c>
      <c r="E1202" t="str">
        <f t="shared" si="146"/>
        <v>Q1</v>
      </c>
      <c r="F1202" t="s">
        <v>24</v>
      </c>
      <c r="G1202" t="s">
        <v>25</v>
      </c>
      <c r="H1202" t="s">
        <v>26</v>
      </c>
      <c r="I1202" t="s">
        <v>27</v>
      </c>
      <c r="J1202" t="s">
        <v>35</v>
      </c>
      <c r="K1202">
        <v>41</v>
      </c>
      <c r="L1202" s="3">
        <v>698.91</v>
      </c>
      <c r="M1202" s="4">
        <v>0.15</v>
      </c>
      <c r="N1202" s="3">
        <v>476.39</v>
      </c>
      <c r="O1202" s="3">
        <f t="shared" si="147"/>
        <v>24357.013499999997</v>
      </c>
      <c r="P1202" s="3">
        <f t="shared" si="148"/>
        <v>19531.989999999998</v>
      </c>
      <c r="Q1202" s="3">
        <v>1516.63</v>
      </c>
      <c r="R1202" s="3">
        <f t="shared" si="149"/>
        <v>3308.3934999999992</v>
      </c>
      <c r="S1202" s="5">
        <f t="shared" si="150"/>
        <v>0.13582919350929454</v>
      </c>
      <c r="T1202" s="3">
        <v>24198.52</v>
      </c>
      <c r="U1202" s="3">
        <f t="shared" si="151"/>
        <v>158.49349999999686</v>
      </c>
      <c r="V1202" t="s">
        <v>29</v>
      </c>
      <c r="W1202" t="s">
        <v>46</v>
      </c>
    </row>
    <row r="1203" spans="1:23">
      <c r="A1203" t="s">
        <v>1262</v>
      </c>
      <c r="B1203" s="2">
        <v>46146</v>
      </c>
      <c r="C1203">
        <f t="shared" si="144"/>
        <v>2026</v>
      </c>
      <c r="D1203" t="str">
        <f t="shared" si="145"/>
        <v>May</v>
      </c>
      <c r="E1203" t="str">
        <f t="shared" si="146"/>
        <v>Q2</v>
      </c>
      <c r="F1203" t="s">
        <v>68</v>
      </c>
      <c r="G1203" t="s">
        <v>66</v>
      </c>
      <c r="H1203" t="s">
        <v>34</v>
      </c>
      <c r="I1203" t="s">
        <v>53</v>
      </c>
      <c r="J1203" t="s">
        <v>54</v>
      </c>
      <c r="K1203">
        <v>17</v>
      </c>
      <c r="L1203" s="3">
        <v>1740.52</v>
      </c>
      <c r="M1203" s="4">
        <v>0.08</v>
      </c>
      <c r="N1203" s="3">
        <v>609.83000000000004</v>
      </c>
      <c r="O1203" s="3">
        <f t="shared" si="147"/>
        <v>27221.732800000002</v>
      </c>
      <c r="P1203" s="3">
        <f t="shared" si="148"/>
        <v>10367.11</v>
      </c>
      <c r="Q1203" s="3">
        <v>1734.27</v>
      </c>
      <c r="R1203" s="3">
        <f t="shared" si="149"/>
        <v>15120.352800000001</v>
      </c>
      <c r="S1203" s="5">
        <f t="shared" si="150"/>
        <v>0.5554515177667162</v>
      </c>
      <c r="T1203" s="3">
        <v>25018.66</v>
      </c>
      <c r="U1203" s="3">
        <f t="shared" si="151"/>
        <v>2203.0728000000017</v>
      </c>
      <c r="V1203" t="s">
        <v>61</v>
      </c>
      <c r="W1203" t="s">
        <v>77</v>
      </c>
    </row>
    <row r="1204" spans="1:23">
      <c r="A1204" t="s">
        <v>1263</v>
      </c>
      <c r="B1204" s="2">
        <v>45862</v>
      </c>
      <c r="C1204">
        <f t="shared" si="144"/>
        <v>2025</v>
      </c>
      <c r="D1204" t="str">
        <f t="shared" si="145"/>
        <v>Jul</v>
      </c>
      <c r="E1204" t="str">
        <f t="shared" si="146"/>
        <v>Q3</v>
      </c>
      <c r="F1204" t="s">
        <v>51</v>
      </c>
      <c r="G1204" t="s">
        <v>72</v>
      </c>
      <c r="H1204" t="s">
        <v>34</v>
      </c>
      <c r="I1204" t="s">
        <v>53</v>
      </c>
      <c r="J1204" t="s">
        <v>130</v>
      </c>
      <c r="K1204">
        <v>15</v>
      </c>
      <c r="L1204" s="3">
        <v>2405.36</v>
      </c>
      <c r="M1204" s="4">
        <v>0.08</v>
      </c>
      <c r="N1204" s="3">
        <v>864.1</v>
      </c>
      <c r="O1204" s="3">
        <f t="shared" si="147"/>
        <v>33193.968000000001</v>
      </c>
      <c r="P1204" s="3">
        <f t="shared" si="148"/>
        <v>12961.5</v>
      </c>
      <c r="Q1204" s="3">
        <v>2567.4</v>
      </c>
      <c r="R1204" s="3">
        <f t="shared" si="149"/>
        <v>17665.067999999999</v>
      </c>
      <c r="S1204" s="5">
        <f t="shared" si="150"/>
        <v>0.53217705096299417</v>
      </c>
      <c r="T1204" s="3">
        <v>30311.82</v>
      </c>
      <c r="U1204" s="3">
        <f t="shared" si="151"/>
        <v>2882.148000000001</v>
      </c>
      <c r="V1204" t="s">
        <v>36</v>
      </c>
      <c r="W1204" t="s">
        <v>46</v>
      </c>
    </row>
    <row r="1205" spans="1:23">
      <c r="A1205" t="s">
        <v>1264</v>
      </c>
      <c r="B1205" s="2">
        <v>46050</v>
      </c>
      <c r="C1205">
        <f t="shared" si="144"/>
        <v>2026</v>
      </c>
      <c r="D1205" t="str">
        <f t="shared" si="145"/>
        <v>Jan</v>
      </c>
      <c r="E1205" t="str">
        <f t="shared" si="146"/>
        <v>Q1</v>
      </c>
      <c r="F1205" t="s">
        <v>38</v>
      </c>
      <c r="G1205" t="s">
        <v>66</v>
      </c>
      <c r="H1205" t="s">
        <v>26</v>
      </c>
      <c r="I1205" t="s">
        <v>63</v>
      </c>
      <c r="J1205" t="s">
        <v>73</v>
      </c>
      <c r="K1205">
        <v>28</v>
      </c>
      <c r="L1205" s="3">
        <v>299.14999999999998</v>
      </c>
      <c r="M1205" s="4">
        <v>0.12</v>
      </c>
      <c r="N1205" s="3">
        <v>81.75</v>
      </c>
      <c r="O1205" s="3">
        <f t="shared" si="147"/>
        <v>7371.0559999999987</v>
      </c>
      <c r="P1205" s="3">
        <f t="shared" si="148"/>
        <v>2289</v>
      </c>
      <c r="Q1205" s="3">
        <v>1472.95</v>
      </c>
      <c r="R1205" s="3">
        <f t="shared" si="149"/>
        <v>3609.1059999999989</v>
      </c>
      <c r="S1205" s="5">
        <f t="shared" si="150"/>
        <v>0.48963215040015967</v>
      </c>
      <c r="T1205" s="3">
        <v>7374.65</v>
      </c>
      <c r="U1205" s="3">
        <f t="shared" si="151"/>
        <v>-3.5940000000009604</v>
      </c>
      <c r="V1205" t="s">
        <v>36</v>
      </c>
      <c r="W1205" t="s">
        <v>77</v>
      </c>
    </row>
    <row r="1206" spans="1:23">
      <c r="A1206" t="s">
        <v>1265</v>
      </c>
      <c r="B1206" s="2">
        <v>46224</v>
      </c>
      <c r="C1206">
        <f t="shared" si="144"/>
        <v>2026</v>
      </c>
      <c r="D1206" t="str">
        <f t="shared" si="145"/>
        <v>Jul</v>
      </c>
      <c r="E1206" t="str">
        <f t="shared" si="146"/>
        <v>Q3</v>
      </c>
      <c r="F1206" t="s">
        <v>24</v>
      </c>
      <c r="G1206" t="s">
        <v>25</v>
      </c>
      <c r="H1206" t="s">
        <v>26</v>
      </c>
      <c r="I1206" t="s">
        <v>63</v>
      </c>
      <c r="J1206" t="s">
        <v>73</v>
      </c>
      <c r="K1206">
        <v>8</v>
      </c>
      <c r="L1206" s="3">
        <v>106.35</v>
      </c>
      <c r="M1206" s="4">
        <v>0.15</v>
      </c>
      <c r="N1206" s="3">
        <v>26.39</v>
      </c>
      <c r="O1206" s="3">
        <f t="shared" si="147"/>
        <v>723.18</v>
      </c>
      <c r="P1206" s="3">
        <f t="shared" si="148"/>
        <v>211.12</v>
      </c>
      <c r="Q1206" s="3">
        <v>2221.7600000000002</v>
      </c>
      <c r="R1206" s="3">
        <f t="shared" si="149"/>
        <v>-1709.7000000000003</v>
      </c>
      <c r="S1206" s="5">
        <f t="shared" si="150"/>
        <v>-2.3641417074587245</v>
      </c>
      <c r="T1206" s="3">
        <v>701.05</v>
      </c>
      <c r="U1206" s="3">
        <f t="shared" si="151"/>
        <v>22.129999999999995</v>
      </c>
      <c r="V1206" t="s">
        <v>61</v>
      </c>
      <c r="W1206" t="s">
        <v>46</v>
      </c>
    </row>
    <row r="1207" spans="1:23">
      <c r="A1207" t="s">
        <v>1266</v>
      </c>
      <c r="B1207" s="2">
        <v>46191</v>
      </c>
      <c r="C1207">
        <f t="shared" si="144"/>
        <v>2026</v>
      </c>
      <c r="D1207" t="str">
        <f t="shared" si="145"/>
        <v>Jun</v>
      </c>
      <c r="E1207" t="str">
        <f t="shared" si="146"/>
        <v>Q2</v>
      </c>
      <c r="F1207" t="s">
        <v>68</v>
      </c>
      <c r="G1207" t="s">
        <v>25</v>
      </c>
      <c r="H1207" t="s">
        <v>60</v>
      </c>
      <c r="I1207" t="s">
        <v>27</v>
      </c>
      <c r="J1207" t="s">
        <v>28</v>
      </c>
      <c r="K1207">
        <v>52</v>
      </c>
      <c r="L1207" s="3">
        <v>279.86</v>
      </c>
      <c r="M1207" s="4">
        <v>0</v>
      </c>
      <c r="N1207" s="3">
        <v>160.32</v>
      </c>
      <c r="O1207" s="3">
        <f t="shared" si="147"/>
        <v>14552.720000000001</v>
      </c>
      <c r="P1207" s="3">
        <f t="shared" si="148"/>
        <v>8336.64</v>
      </c>
      <c r="Q1207" s="3">
        <v>1316.8</v>
      </c>
      <c r="R1207" s="3">
        <f t="shared" si="149"/>
        <v>4899.2800000000016</v>
      </c>
      <c r="S1207" s="5">
        <f t="shared" si="150"/>
        <v>0.33665733965884048</v>
      </c>
      <c r="T1207" s="3">
        <v>12924.41</v>
      </c>
      <c r="U1207" s="3">
        <f t="shared" si="151"/>
        <v>1628.3100000000013</v>
      </c>
      <c r="V1207" t="s">
        <v>61</v>
      </c>
      <c r="W1207" t="s">
        <v>80</v>
      </c>
    </row>
    <row r="1208" spans="1:23">
      <c r="A1208" t="s">
        <v>1267</v>
      </c>
      <c r="B1208" s="2">
        <v>45727</v>
      </c>
      <c r="C1208">
        <f t="shared" si="144"/>
        <v>2025</v>
      </c>
      <c r="D1208" t="str">
        <f t="shared" si="145"/>
        <v>Mar</v>
      </c>
      <c r="E1208" t="str">
        <f t="shared" si="146"/>
        <v>Q1</v>
      </c>
      <c r="F1208" t="s">
        <v>32</v>
      </c>
      <c r="G1208" t="s">
        <v>33</v>
      </c>
      <c r="H1208" t="s">
        <v>34</v>
      </c>
      <c r="I1208" t="s">
        <v>39</v>
      </c>
      <c r="J1208" t="s">
        <v>40</v>
      </c>
      <c r="K1208">
        <v>17</v>
      </c>
      <c r="L1208" s="3">
        <v>712.28</v>
      </c>
      <c r="M1208" s="4">
        <v>0.08</v>
      </c>
      <c r="N1208" s="3">
        <v>302.33</v>
      </c>
      <c r="O1208" s="3">
        <f t="shared" si="147"/>
        <v>11140.059200000002</v>
      </c>
      <c r="P1208" s="3">
        <f t="shared" si="148"/>
        <v>5139.6099999999997</v>
      </c>
      <c r="Q1208" s="3">
        <v>1590.02</v>
      </c>
      <c r="R1208" s="3">
        <f t="shared" si="149"/>
        <v>4410.4292000000023</v>
      </c>
      <c r="S1208" s="5">
        <f t="shared" si="150"/>
        <v>0.39590715999067594</v>
      </c>
      <c r="T1208" s="3">
        <v>12463.77</v>
      </c>
      <c r="U1208" s="3">
        <f t="shared" si="151"/>
        <v>-1323.7107999999989</v>
      </c>
      <c r="V1208" t="s">
        <v>41</v>
      </c>
      <c r="W1208" t="s">
        <v>30</v>
      </c>
    </row>
    <row r="1209" spans="1:23">
      <c r="A1209" t="s">
        <v>1268</v>
      </c>
      <c r="B1209" s="2">
        <v>46278</v>
      </c>
      <c r="C1209">
        <f t="shared" si="144"/>
        <v>2026</v>
      </c>
      <c r="D1209" t="str">
        <f t="shared" si="145"/>
        <v>Sep</v>
      </c>
      <c r="E1209" t="str">
        <f t="shared" si="146"/>
        <v>Q3</v>
      </c>
      <c r="F1209" t="s">
        <v>68</v>
      </c>
      <c r="G1209" t="s">
        <v>66</v>
      </c>
      <c r="H1209" t="s">
        <v>44</v>
      </c>
      <c r="I1209" t="s">
        <v>63</v>
      </c>
      <c r="J1209" t="s">
        <v>73</v>
      </c>
      <c r="K1209">
        <v>7</v>
      </c>
      <c r="L1209" s="3">
        <v>260.79000000000002</v>
      </c>
      <c r="M1209" s="4">
        <v>0.12</v>
      </c>
      <c r="N1209" s="3">
        <v>65.42</v>
      </c>
      <c r="O1209" s="3">
        <f t="shared" si="147"/>
        <v>1606.4664000000002</v>
      </c>
      <c r="P1209" s="3">
        <f t="shared" si="148"/>
        <v>457.94</v>
      </c>
      <c r="Q1209" s="3">
        <v>1608.96</v>
      </c>
      <c r="R1209" s="3">
        <f t="shared" si="149"/>
        <v>-460.43359999999984</v>
      </c>
      <c r="S1209" s="5">
        <f t="shared" si="150"/>
        <v>-0.28661265495499921</v>
      </c>
      <c r="T1209" s="3">
        <v>1793.38</v>
      </c>
      <c r="U1209" s="3">
        <f t="shared" si="151"/>
        <v>-186.91359999999986</v>
      </c>
      <c r="V1209" t="s">
        <v>61</v>
      </c>
      <c r="W1209" t="s">
        <v>77</v>
      </c>
    </row>
    <row r="1210" spans="1:23">
      <c r="A1210" t="s">
        <v>1269</v>
      </c>
      <c r="B1210" s="2">
        <v>45586</v>
      </c>
      <c r="C1210">
        <f t="shared" si="144"/>
        <v>2024</v>
      </c>
      <c r="D1210" t="str">
        <f t="shared" si="145"/>
        <v>Oct</v>
      </c>
      <c r="E1210" t="str">
        <f t="shared" si="146"/>
        <v>Q4</v>
      </c>
      <c r="F1210" t="s">
        <v>68</v>
      </c>
      <c r="G1210" t="s">
        <v>25</v>
      </c>
      <c r="H1210" t="s">
        <v>44</v>
      </c>
      <c r="I1210" t="s">
        <v>27</v>
      </c>
      <c r="J1210" t="s">
        <v>28</v>
      </c>
      <c r="K1210">
        <v>9</v>
      </c>
      <c r="L1210" s="3">
        <v>267.41000000000003</v>
      </c>
      <c r="M1210" s="4">
        <v>0.12</v>
      </c>
      <c r="N1210" s="3">
        <v>148.13999999999999</v>
      </c>
      <c r="O1210" s="3">
        <f t="shared" si="147"/>
        <v>2117.8872000000001</v>
      </c>
      <c r="P1210" s="3">
        <f t="shared" si="148"/>
        <v>1333.2599999999998</v>
      </c>
      <c r="Q1210" s="3">
        <v>1079.32</v>
      </c>
      <c r="R1210" s="3">
        <f t="shared" si="149"/>
        <v>-294.69279999999958</v>
      </c>
      <c r="S1210" s="5">
        <f t="shared" si="150"/>
        <v>-0.13914470987878844</v>
      </c>
      <c r="T1210" s="3">
        <v>2310.36</v>
      </c>
      <c r="U1210" s="3">
        <f t="shared" si="151"/>
        <v>-192.47280000000001</v>
      </c>
      <c r="V1210" t="s">
        <v>29</v>
      </c>
      <c r="W1210" t="s">
        <v>80</v>
      </c>
    </row>
    <row r="1211" spans="1:23">
      <c r="A1211" t="s">
        <v>1270</v>
      </c>
      <c r="B1211" s="2">
        <v>45931</v>
      </c>
      <c r="C1211">
        <f t="shared" si="144"/>
        <v>2025</v>
      </c>
      <c r="D1211" t="str">
        <f t="shared" si="145"/>
        <v>Oct</v>
      </c>
      <c r="E1211" t="str">
        <f t="shared" si="146"/>
        <v>Q4</v>
      </c>
      <c r="F1211" t="s">
        <v>24</v>
      </c>
      <c r="G1211" t="s">
        <v>25</v>
      </c>
      <c r="H1211" t="s">
        <v>34</v>
      </c>
      <c r="I1211" t="s">
        <v>39</v>
      </c>
      <c r="J1211" t="s">
        <v>45</v>
      </c>
      <c r="K1211">
        <v>14</v>
      </c>
      <c r="L1211" s="3">
        <v>1163.71</v>
      </c>
      <c r="M1211" s="4">
        <v>0.05</v>
      </c>
      <c r="N1211" s="3">
        <v>526.30999999999995</v>
      </c>
      <c r="O1211" s="3">
        <f t="shared" si="147"/>
        <v>15477.342999999999</v>
      </c>
      <c r="P1211" s="3">
        <f t="shared" si="148"/>
        <v>7368.3399999999992</v>
      </c>
      <c r="Q1211" s="3">
        <v>1749.32</v>
      </c>
      <c r="R1211" s="3">
        <f t="shared" si="149"/>
        <v>6359.683</v>
      </c>
      <c r="S1211" s="5">
        <f t="shared" si="150"/>
        <v>0.41090276283209592</v>
      </c>
      <c r="T1211" s="3">
        <v>15340.6</v>
      </c>
      <c r="U1211" s="3">
        <f t="shared" si="151"/>
        <v>136.74299999999857</v>
      </c>
      <c r="V1211" t="s">
        <v>29</v>
      </c>
      <c r="W1211" t="s">
        <v>46</v>
      </c>
    </row>
    <row r="1212" spans="1:23">
      <c r="A1212" t="s">
        <v>1271</v>
      </c>
      <c r="B1212" s="2">
        <v>46077</v>
      </c>
      <c r="C1212">
        <f t="shared" si="144"/>
        <v>2026</v>
      </c>
      <c r="D1212" t="str">
        <f t="shared" si="145"/>
        <v>Feb</v>
      </c>
      <c r="E1212" t="str">
        <f t="shared" si="146"/>
        <v>Q1</v>
      </c>
      <c r="F1212" t="s">
        <v>51</v>
      </c>
      <c r="G1212" t="s">
        <v>72</v>
      </c>
      <c r="H1212" t="s">
        <v>44</v>
      </c>
      <c r="I1212" t="s">
        <v>39</v>
      </c>
      <c r="J1212" t="s">
        <v>57</v>
      </c>
      <c r="K1212">
        <v>28</v>
      </c>
      <c r="L1212" s="3">
        <v>573.62</v>
      </c>
      <c r="M1212" s="4">
        <v>0.03</v>
      </c>
      <c r="N1212" s="3">
        <v>283.89999999999998</v>
      </c>
      <c r="O1212" s="3">
        <f t="shared" si="147"/>
        <v>15579.519200000001</v>
      </c>
      <c r="P1212" s="3">
        <f t="shared" si="148"/>
        <v>7949.1999999999989</v>
      </c>
      <c r="Q1212" s="3">
        <v>1826</v>
      </c>
      <c r="R1212" s="3">
        <f t="shared" si="149"/>
        <v>5804.3192000000017</v>
      </c>
      <c r="S1212" s="5">
        <f t="shared" si="150"/>
        <v>0.37256086824553619</v>
      </c>
      <c r="T1212" s="3">
        <v>14683.41</v>
      </c>
      <c r="U1212" s="3">
        <f t="shared" si="151"/>
        <v>896.10920000000078</v>
      </c>
      <c r="V1212" t="s">
        <v>36</v>
      </c>
      <c r="W1212" t="s">
        <v>46</v>
      </c>
    </row>
    <row r="1213" spans="1:23">
      <c r="A1213" t="s">
        <v>1272</v>
      </c>
      <c r="B1213" s="2">
        <v>45564</v>
      </c>
      <c r="C1213">
        <f t="shared" si="144"/>
        <v>2024</v>
      </c>
      <c r="D1213" t="str">
        <f t="shared" si="145"/>
        <v>Sep</v>
      </c>
      <c r="E1213" t="str">
        <f t="shared" si="146"/>
        <v>Q3</v>
      </c>
      <c r="F1213" t="s">
        <v>51</v>
      </c>
      <c r="G1213" t="s">
        <v>88</v>
      </c>
      <c r="H1213" t="s">
        <v>34</v>
      </c>
      <c r="I1213" t="s">
        <v>39</v>
      </c>
      <c r="J1213" t="s">
        <v>40</v>
      </c>
      <c r="K1213">
        <v>3</v>
      </c>
      <c r="L1213" s="3">
        <v>599.71</v>
      </c>
      <c r="M1213" s="4">
        <v>0.08</v>
      </c>
      <c r="N1213" s="3">
        <v>260.20999999999998</v>
      </c>
      <c r="O1213" s="3">
        <f t="shared" si="147"/>
        <v>1655.1996000000001</v>
      </c>
      <c r="P1213" s="3">
        <f t="shared" si="148"/>
        <v>780.62999999999988</v>
      </c>
      <c r="Q1213" s="3">
        <v>1691.29</v>
      </c>
      <c r="R1213" s="3">
        <f t="shared" si="149"/>
        <v>-816.7203999999997</v>
      </c>
      <c r="S1213" s="5">
        <f t="shared" si="150"/>
        <v>-0.49342713712593916</v>
      </c>
      <c r="T1213" s="3">
        <v>1636.76</v>
      </c>
      <c r="U1213" s="3">
        <f t="shared" si="151"/>
        <v>18.439600000000155</v>
      </c>
      <c r="V1213" t="s">
        <v>61</v>
      </c>
      <c r="W1213" t="s">
        <v>80</v>
      </c>
    </row>
    <row r="1214" spans="1:23">
      <c r="A1214" t="s">
        <v>1273</v>
      </c>
      <c r="B1214" s="2">
        <v>45693</v>
      </c>
      <c r="C1214">
        <f t="shared" si="144"/>
        <v>2025</v>
      </c>
      <c r="D1214" t="str">
        <f t="shared" si="145"/>
        <v>Feb</v>
      </c>
      <c r="E1214" t="str">
        <f t="shared" si="146"/>
        <v>Q1</v>
      </c>
      <c r="F1214" t="s">
        <v>24</v>
      </c>
      <c r="G1214" t="s">
        <v>25</v>
      </c>
      <c r="H1214" t="s">
        <v>26</v>
      </c>
      <c r="I1214" t="s">
        <v>39</v>
      </c>
      <c r="J1214" t="s">
        <v>57</v>
      </c>
      <c r="K1214">
        <v>12</v>
      </c>
      <c r="L1214" s="3">
        <v>581.26</v>
      </c>
      <c r="M1214" s="4">
        <v>0.08</v>
      </c>
      <c r="N1214" s="3">
        <v>276.2</v>
      </c>
      <c r="O1214" s="3">
        <f t="shared" si="147"/>
        <v>6417.1104000000005</v>
      </c>
      <c r="P1214" s="3">
        <f t="shared" si="148"/>
        <v>3314.3999999999996</v>
      </c>
      <c r="Q1214" s="3">
        <v>2548.12</v>
      </c>
      <c r="R1214" s="3">
        <f t="shared" si="149"/>
        <v>554.59040000000095</v>
      </c>
      <c r="S1214" s="5">
        <f t="shared" si="150"/>
        <v>8.6423696248080897E-2</v>
      </c>
      <c r="T1214" s="3">
        <v>6751.61</v>
      </c>
      <c r="U1214" s="3">
        <f t="shared" si="151"/>
        <v>-334.49959999999919</v>
      </c>
      <c r="V1214" t="s">
        <v>61</v>
      </c>
      <c r="W1214" t="s">
        <v>77</v>
      </c>
    </row>
    <row r="1215" spans="1:23">
      <c r="A1215" t="s">
        <v>1274</v>
      </c>
      <c r="B1215" s="2">
        <v>45963</v>
      </c>
      <c r="C1215">
        <f t="shared" si="144"/>
        <v>2025</v>
      </c>
      <c r="D1215" t="str">
        <f t="shared" si="145"/>
        <v>Nov</v>
      </c>
      <c r="E1215" t="str">
        <f t="shared" si="146"/>
        <v>Q4</v>
      </c>
      <c r="F1215" t="s">
        <v>32</v>
      </c>
      <c r="G1215" t="s">
        <v>49</v>
      </c>
      <c r="H1215" t="s">
        <v>60</v>
      </c>
      <c r="I1215" t="s">
        <v>39</v>
      </c>
      <c r="J1215" t="s">
        <v>40</v>
      </c>
      <c r="K1215">
        <v>31</v>
      </c>
      <c r="L1215" s="3">
        <v>627.25</v>
      </c>
      <c r="M1215" s="4">
        <v>0.1</v>
      </c>
      <c r="N1215" s="3">
        <v>272.2</v>
      </c>
      <c r="O1215" s="3">
        <f t="shared" si="147"/>
        <v>17500.275000000001</v>
      </c>
      <c r="P1215" s="3">
        <f t="shared" si="148"/>
        <v>8438.1999999999989</v>
      </c>
      <c r="Q1215" s="3">
        <v>3140.69</v>
      </c>
      <c r="R1215" s="3">
        <f t="shared" si="149"/>
        <v>5921.385000000002</v>
      </c>
      <c r="S1215" s="5">
        <f t="shared" si="150"/>
        <v>0.33835954006437052</v>
      </c>
      <c r="T1215" s="3">
        <v>18512.47</v>
      </c>
      <c r="U1215" s="3">
        <f t="shared" si="151"/>
        <v>-1012.1949999999997</v>
      </c>
      <c r="V1215" t="s">
        <v>61</v>
      </c>
      <c r="W1215" t="s">
        <v>77</v>
      </c>
    </row>
    <row r="1216" spans="1:23">
      <c r="A1216" t="s">
        <v>1275</v>
      </c>
      <c r="B1216" s="2">
        <v>46042</v>
      </c>
      <c r="C1216">
        <f t="shared" si="144"/>
        <v>2026</v>
      </c>
      <c r="D1216" t="str">
        <f t="shared" si="145"/>
        <v>Jan</v>
      </c>
      <c r="E1216" t="str">
        <f t="shared" si="146"/>
        <v>Q1</v>
      </c>
      <c r="F1216" t="s">
        <v>51</v>
      </c>
      <c r="G1216" t="s">
        <v>72</v>
      </c>
      <c r="H1216" t="s">
        <v>44</v>
      </c>
      <c r="I1216" t="s">
        <v>39</v>
      </c>
      <c r="J1216" t="s">
        <v>57</v>
      </c>
      <c r="K1216">
        <v>20</v>
      </c>
      <c r="L1216" s="3">
        <v>481.92</v>
      </c>
      <c r="M1216" s="4">
        <v>0.1</v>
      </c>
      <c r="N1216" s="3">
        <v>235.21</v>
      </c>
      <c r="O1216" s="3">
        <f t="shared" si="147"/>
        <v>8674.56</v>
      </c>
      <c r="P1216" s="3">
        <f t="shared" si="148"/>
        <v>4704.2</v>
      </c>
      <c r="Q1216" s="3">
        <v>1367.84</v>
      </c>
      <c r="R1216" s="3">
        <f t="shared" si="149"/>
        <v>2602.5199999999995</v>
      </c>
      <c r="S1216" s="5">
        <f t="shared" si="150"/>
        <v>0.30001752250258223</v>
      </c>
      <c r="T1216" s="3">
        <v>8993.76</v>
      </c>
      <c r="U1216" s="3">
        <f t="shared" si="151"/>
        <v>-319.20000000000073</v>
      </c>
      <c r="V1216" t="s">
        <v>61</v>
      </c>
      <c r="W1216" t="s">
        <v>80</v>
      </c>
    </row>
    <row r="1217" spans="1:23">
      <c r="A1217" t="s">
        <v>1276</v>
      </c>
      <c r="B1217" s="2">
        <v>46168</v>
      </c>
      <c r="C1217">
        <f t="shared" si="144"/>
        <v>2026</v>
      </c>
      <c r="D1217" t="str">
        <f t="shared" si="145"/>
        <v>May</v>
      </c>
      <c r="E1217" t="str">
        <f t="shared" si="146"/>
        <v>Q2</v>
      </c>
      <c r="F1217" t="s">
        <v>32</v>
      </c>
      <c r="G1217" t="s">
        <v>49</v>
      </c>
      <c r="H1217" t="s">
        <v>34</v>
      </c>
      <c r="I1217" t="s">
        <v>53</v>
      </c>
      <c r="J1217" t="s">
        <v>130</v>
      </c>
      <c r="K1217">
        <v>16</v>
      </c>
      <c r="L1217" s="3">
        <v>1693.96</v>
      </c>
      <c r="M1217" s="4">
        <v>0.1</v>
      </c>
      <c r="N1217" s="3">
        <v>637.48</v>
      </c>
      <c r="O1217" s="3">
        <f t="shared" si="147"/>
        <v>24393.024000000001</v>
      </c>
      <c r="P1217" s="3">
        <f t="shared" si="148"/>
        <v>10199.68</v>
      </c>
      <c r="Q1217" s="3">
        <v>2374.73</v>
      </c>
      <c r="R1217" s="3">
        <f t="shared" si="149"/>
        <v>11818.614000000001</v>
      </c>
      <c r="S1217" s="5">
        <f t="shared" si="150"/>
        <v>0.48450794784607276</v>
      </c>
      <c r="T1217" s="3">
        <v>24352.639999999999</v>
      </c>
      <c r="U1217" s="3">
        <f t="shared" si="151"/>
        <v>40.384000000001834</v>
      </c>
      <c r="V1217" t="s">
        <v>61</v>
      </c>
      <c r="W1217" t="s">
        <v>80</v>
      </c>
    </row>
    <row r="1218" spans="1:23">
      <c r="A1218" t="s">
        <v>1277</v>
      </c>
      <c r="B1218" s="2">
        <v>45588</v>
      </c>
      <c r="C1218">
        <f t="shared" ref="C1218:C1281" si="152">YEAR(B1218)</f>
        <v>2024</v>
      </c>
      <c r="D1218" t="str">
        <f t="shared" ref="D1218:D1281" si="153">TEXT(B1218,"mmm")</f>
        <v>Oct</v>
      </c>
      <c r="E1218" t="str">
        <f t="shared" ref="E1218:E1281" si="154">"Q"&amp;ROUNDUP(MONTH(B1218)/3,0)</f>
        <v>Q4</v>
      </c>
      <c r="F1218" t="s">
        <v>68</v>
      </c>
      <c r="G1218" t="s">
        <v>25</v>
      </c>
      <c r="H1218" t="s">
        <v>44</v>
      </c>
      <c r="I1218" t="s">
        <v>53</v>
      </c>
      <c r="J1218" t="s">
        <v>130</v>
      </c>
      <c r="K1218">
        <v>27</v>
      </c>
      <c r="L1218" s="3">
        <v>1997.46</v>
      </c>
      <c r="M1218" s="4">
        <v>0.08</v>
      </c>
      <c r="N1218" s="3">
        <v>737.68</v>
      </c>
      <c r="O1218" s="3">
        <f t="shared" ref="O1218:O1281" si="155">K1218*L1218*(1-M1218)</f>
        <v>49616.9064</v>
      </c>
      <c r="P1218" s="3">
        <f t="shared" ref="P1218:P1281" si="156">K1218*N1218</f>
        <v>19917.359999999997</v>
      </c>
      <c r="Q1218" s="3">
        <v>1721.01</v>
      </c>
      <c r="R1218" s="3">
        <f t="shared" ref="R1218:R1281" si="157">O1218-P1218-Q1218</f>
        <v>27978.536400000005</v>
      </c>
      <c r="S1218" s="5">
        <f t="shared" ref="S1218:S1281" si="158">IFERROR(R1218/O1218,0)</f>
        <v>0.56389119012063205</v>
      </c>
      <c r="T1218" s="3">
        <v>54300.01</v>
      </c>
      <c r="U1218" s="3">
        <f t="shared" ref="U1218:U1281" si="159">O1218-T1218</f>
        <v>-4683.1036000000022</v>
      </c>
      <c r="V1218" t="s">
        <v>41</v>
      </c>
      <c r="W1218" t="s">
        <v>30</v>
      </c>
    </row>
    <row r="1219" spans="1:23">
      <c r="A1219" t="s">
        <v>1278</v>
      </c>
      <c r="B1219" s="2">
        <v>45876</v>
      </c>
      <c r="C1219">
        <f t="shared" si="152"/>
        <v>2025</v>
      </c>
      <c r="D1219" t="str">
        <f t="shared" si="153"/>
        <v>Aug</v>
      </c>
      <c r="E1219" t="str">
        <f t="shared" si="154"/>
        <v>Q3</v>
      </c>
      <c r="F1219" t="s">
        <v>68</v>
      </c>
      <c r="G1219" t="s">
        <v>66</v>
      </c>
      <c r="H1219" t="s">
        <v>34</v>
      </c>
      <c r="I1219" t="s">
        <v>39</v>
      </c>
      <c r="J1219" t="s">
        <v>40</v>
      </c>
      <c r="K1219">
        <v>15</v>
      </c>
      <c r="L1219" s="3">
        <v>672.54</v>
      </c>
      <c r="M1219" s="4">
        <v>0.12</v>
      </c>
      <c r="N1219" s="3">
        <v>303.8</v>
      </c>
      <c r="O1219" s="3">
        <f t="shared" si="155"/>
        <v>8877.5279999999984</v>
      </c>
      <c r="P1219" s="3">
        <f t="shared" si="156"/>
        <v>4557</v>
      </c>
      <c r="Q1219" s="3">
        <v>1750.8</v>
      </c>
      <c r="R1219" s="3">
        <f t="shared" si="157"/>
        <v>2569.7279999999982</v>
      </c>
      <c r="S1219" s="5">
        <f t="shared" si="158"/>
        <v>0.2894643644041448</v>
      </c>
      <c r="T1219" s="3">
        <v>8268.68</v>
      </c>
      <c r="U1219" s="3">
        <f t="shared" si="159"/>
        <v>608.84799999999814</v>
      </c>
      <c r="V1219" t="s">
        <v>36</v>
      </c>
      <c r="W1219" t="s">
        <v>30</v>
      </c>
    </row>
    <row r="1220" spans="1:23">
      <c r="A1220" t="s">
        <v>1279</v>
      </c>
      <c r="B1220" s="2">
        <v>46266</v>
      </c>
      <c r="C1220">
        <f t="shared" si="152"/>
        <v>2026</v>
      </c>
      <c r="D1220" t="str">
        <f t="shared" si="153"/>
        <v>Sep</v>
      </c>
      <c r="E1220" t="str">
        <f t="shared" si="154"/>
        <v>Q3</v>
      </c>
      <c r="F1220" t="s">
        <v>32</v>
      </c>
      <c r="G1220" t="s">
        <v>33</v>
      </c>
      <c r="H1220" t="s">
        <v>34</v>
      </c>
      <c r="I1220" t="s">
        <v>27</v>
      </c>
      <c r="J1220" t="s">
        <v>28</v>
      </c>
      <c r="K1220">
        <v>4</v>
      </c>
      <c r="L1220" s="3">
        <v>282.45999999999998</v>
      </c>
      <c r="M1220" s="4">
        <v>0.03</v>
      </c>
      <c r="N1220" s="3">
        <v>169.22</v>
      </c>
      <c r="O1220" s="3">
        <f t="shared" si="155"/>
        <v>1095.9448</v>
      </c>
      <c r="P1220" s="3">
        <f t="shared" si="156"/>
        <v>676.88</v>
      </c>
      <c r="Q1220" s="3">
        <v>930.73</v>
      </c>
      <c r="R1220" s="3">
        <f t="shared" si="157"/>
        <v>-511.66520000000003</v>
      </c>
      <c r="S1220" s="5">
        <f t="shared" si="158"/>
        <v>-0.46687132417618116</v>
      </c>
      <c r="T1220" s="3">
        <v>1155.42</v>
      </c>
      <c r="U1220" s="3">
        <f t="shared" si="159"/>
        <v>-59.475200000000086</v>
      </c>
      <c r="V1220" t="s">
        <v>29</v>
      </c>
      <c r="W1220" t="s">
        <v>46</v>
      </c>
    </row>
    <row r="1221" spans="1:23">
      <c r="A1221" t="s">
        <v>1280</v>
      </c>
      <c r="B1221" s="2">
        <v>45469</v>
      </c>
      <c r="C1221">
        <f t="shared" si="152"/>
        <v>2024</v>
      </c>
      <c r="D1221" t="str">
        <f t="shared" si="153"/>
        <v>Jun</v>
      </c>
      <c r="E1221" t="str">
        <f t="shared" si="154"/>
        <v>Q2</v>
      </c>
      <c r="F1221" t="s">
        <v>24</v>
      </c>
      <c r="G1221" t="s">
        <v>25</v>
      </c>
      <c r="H1221" t="s">
        <v>34</v>
      </c>
      <c r="I1221" t="s">
        <v>63</v>
      </c>
      <c r="J1221" t="s">
        <v>73</v>
      </c>
      <c r="K1221">
        <v>17</v>
      </c>
      <c r="L1221" s="3">
        <v>229.66</v>
      </c>
      <c r="M1221" s="4">
        <v>0.15</v>
      </c>
      <c r="N1221" s="3">
        <v>56.99</v>
      </c>
      <c r="O1221" s="3">
        <f t="shared" si="155"/>
        <v>3318.5869999999995</v>
      </c>
      <c r="P1221" s="3">
        <f t="shared" si="156"/>
        <v>968.83</v>
      </c>
      <c r="Q1221" s="3">
        <v>1138.71</v>
      </c>
      <c r="R1221" s="3">
        <f t="shared" si="157"/>
        <v>1211.0469999999996</v>
      </c>
      <c r="S1221" s="5">
        <f t="shared" si="158"/>
        <v>0.36492850722310421</v>
      </c>
      <c r="T1221" s="3">
        <v>3472.56</v>
      </c>
      <c r="U1221" s="3">
        <f t="shared" si="159"/>
        <v>-153.97300000000041</v>
      </c>
      <c r="V1221" t="s">
        <v>36</v>
      </c>
      <c r="W1221" t="s">
        <v>80</v>
      </c>
    </row>
    <row r="1222" spans="1:23">
      <c r="A1222" t="s">
        <v>1281</v>
      </c>
      <c r="B1222" s="2">
        <v>45657</v>
      </c>
      <c r="C1222">
        <f t="shared" si="152"/>
        <v>2024</v>
      </c>
      <c r="D1222" t="str">
        <f t="shared" si="153"/>
        <v>Dec</v>
      </c>
      <c r="E1222" t="str">
        <f t="shared" si="154"/>
        <v>Q4</v>
      </c>
      <c r="F1222" t="s">
        <v>68</v>
      </c>
      <c r="G1222" t="s">
        <v>25</v>
      </c>
      <c r="H1222" t="s">
        <v>44</v>
      </c>
      <c r="I1222" t="s">
        <v>63</v>
      </c>
      <c r="J1222" t="s">
        <v>64</v>
      </c>
      <c r="K1222">
        <v>27</v>
      </c>
      <c r="L1222" s="3">
        <v>609.41</v>
      </c>
      <c r="M1222" s="4">
        <v>0.12</v>
      </c>
      <c r="N1222" s="3">
        <v>177.06</v>
      </c>
      <c r="O1222" s="3">
        <f t="shared" si="155"/>
        <v>14479.5816</v>
      </c>
      <c r="P1222" s="3">
        <f t="shared" si="156"/>
        <v>4780.62</v>
      </c>
      <c r="Q1222" s="3">
        <v>782.49</v>
      </c>
      <c r="R1222" s="3">
        <f t="shared" si="157"/>
        <v>8916.4715999999989</v>
      </c>
      <c r="S1222" s="5">
        <f t="shared" si="158"/>
        <v>0.61579621886311964</v>
      </c>
      <c r="T1222" s="3">
        <v>12802.28</v>
      </c>
      <c r="U1222" s="3">
        <f t="shared" si="159"/>
        <v>1677.3015999999989</v>
      </c>
      <c r="V1222" t="s">
        <v>36</v>
      </c>
      <c r="W1222" t="s">
        <v>30</v>
      </c>
    </row>
    <row r="1223" spans="1:23">
      <c r="A1223" t="s">
        <v>1282</v>
      </c>
      <c r="B1223" s="2">
        <v>45689</v>
      </c>
      <c r="C1223">
        <f t="shared" si="152"/>
        <v>2025</v>
      </c>
      <c r="D1223" t="str">
        <f t="shared" si="153"/>
        <v>Feb</v>
      </c>
      <c r="E1223" t="str">
        <f t="shared" si="154"/>
        <v>Q1</v>
      </c>
      <c r="F1223" t="s">
        <v>24</v>
      </c>
      <c r="G1223" t="s">
        <v>66</v>
      </c>
      <c r="H1223" t="s">
        <v>34</v>
      </c>
      <c r="I1223" t="s">
        <v>39</v>
      </c>
      <c r="J1223" t="s">
        <v>40</v>
      </c>
      <c r="K1223">
        <v>6</v>
      </c>
      <c r="L1223" s="3">
        <v>1084.6300000000001</v>
      </c>
      <c r="M1223" s="4">
        <v>0.2</v>
      </c>
      <c r="N1223" s="3">
        <v>487.78</v>
      </c>
      <c r="O1223" s="3">
        <f t="shared" si="155"/>
        <v>5206.2240000000011</v>
      </c>
      <c r="P1223" s="3">
        <f t="shared" si="156"/>
        <v>2926.68</v>
      </c>
      <c r="Q1223" s="3">
        <v>1570.68</v>
      </c>
      <c r="R1223" s="3">
        <f t="shared" si="157"/>
        <v>708.86400000000117</v>
      </c>
      <c r="S1223" s="5">
        <f t="shared" si="158"/>
        <v>0.13615703050809974</v>
      </c>
      <c r="T1223" s="3">
        <v>5741.68</v>
      </c>
      <c r="U1223" s="3">
        <f t="shared" si="159"/>
        <v>-535.45599999999922</v>
      </c>
      <c r="V1223" t="s">
        <v>29</v>
      </c>
      <c r="W1223" t="s">
        <v>30</v>
      </c>
    </row>
    <row r="1224" spans="1:23">
      <c r="A1224" t="s">
        <v>1283</v>
      </c>
      <c r="B1224" s="2">
        <v>45444</v>
      </c>
      <c r="C1224">
        <f t="shared" si="152"/>
        <v>2024</v>
      </c>
      <c r="D1224" t="str">
        <f t="shared" si="153"/>
        <v>Jun</v>
      </c>
      <c r="E1224" t="str">
        <f t="shared" si="154"/>
        <v>Q2</v>
      </c>
      <c r="F1224" t="s">
        <v>32</v>
      </c>
      <c r="G1224" t="s">
        <v>49</v>
      </c>
      <c r="H1224" t="s">
        <v>26</v>
      </c>
      <c r="I1224" t="s">
        <v>53</v>
      </c>
      <c r="J1224" t="s">
        <v>54</v>
      </c>
      <c r="K1224">
        <v>20</v>
      </c>
      <c r="L1224" s="3">
        <v>1412.69</v>
      </c>
      <c r="M1224" s="4">
        <v>0.08</v>
      </c>
      <c r="N1224" s="3">
        <v>460.4</v>
      </c>
      <c r="O1224" s="3">
        <f t="shared" si="155"/>
        <v>25993.496000000003</v>
      </c>
      <c r="P1224" s="3">
        <f t="shared" si="156"/>
        <v>9208</v>
      </c>
      <c r="Q1224" s="3">
        <v>4249.03</v>
      </c>
      <c r="R1224" s="3">
        <f t="shared" si="157"/>
        <v>12536.466000000004</v>
      </c>
      <c r="S1224" s="5">
        <f t="shared" si="158"/>
        <v>0.48229241653373606</v>
      </c>
      <c r="T1224" s="3">
        <v>24077.37</v>
      </c>
      <c r="U1224" s="3">
        <f t="shared" si="159"/>
        <v>1916.1260000000038</v>
      </c>
      <c r="V1224" t="s">
        <v>61</v>
      </c>
      <c r="W1224" t="s">
        <v>77</v>
      </c>
    </row>
    <row r="1225" spans="1:23">
      <c r="A1225" t="s">
        <v>1284</v>
      </c>
      <c r="B1225" s="2">
        <v>45882</v>
      </c>
      <c r="C1225">
        <f t="shared" si="152"/>
        <v>2025</v>
      </c>
      <c r="D1225" t="str">
        <f t="shared" si="153"/>
        <v>Aug</v>
      </c>
      <c r="E1225" t="str">
        <f t="shared" si="154"/>
        <v>Q3</v>
      </c>
      <c r="F1225" t="s">
        <v>51</v>
      </c>
      <c r="G1225" t="s">
        <v>72</v>
      </c>
      <c r="H1225" t="s">
        <v>34</v>
      </c>
      <c r="I1225" t="s">
        <v>63</v>
      </c>
      <c r="J1225" t="s">
        <v>64</v>
      </c>
      <c r="K1225">
        <v>4</v>
      </c>
      <c r="L1225" s="3">
        <v>523.91</v>
      </c>
      <c r="M1225" s="4">
        <v>0.03</v>
      </c>
      <c r="N1225" s="3">
        <v>142.21</v>
      </c>
      <c r="O1225" s="3">
        <f t="shared" si="155"/>
        <v>2032.7707999999998</v>
      </c>
      <c r="P1225" s="3">
        <f t="shared" si="156"/>
        <v>568.84</v>
      </c>
      <c r="Q1225" s="3">
        <v>707.25</v>
      </c>
      <c r="R1225" s="3">
        <f t="shared" si="157"/>
        <v>756.68079999999964</v>
      </c>
      <c r="S1225" s="5">
        <f t="shared" si="158"/>
        <v>0.37224108099152137</v>
      </c>
      <c r="T1225" s="3">
        <v>1862.89</v>
      </c>
      <c r="U1225" s="3">
        <f t="shared" si="159"/>
        <v>169.88079999999968</v>
      </c>
      <c r="V1225" t="s">
        <v>61</v>
      </c>
      <c r="W1225" t="s">
        <v>30</v>
      </c>
    </row>
    <row r="1226" spans="1:23">
      <c r="A1226" t="s">
        <v>1285</v>
      </c>
      <c r="B1226" s="2">
        <v>46179</v>
      </c>
      <c r="C1226">
        <f t="shared" si="152"/>
        <v>2026</v>
      </c>
      <c r="D1226" t="str">
        <f t="shared" si="153"/>
        <v>Jun</v>
      </c>
      <c r="E1226" t="str">
        <f t="shared" si="154"/>
        <v>Q2</v>
      </c>
      <c r="F1226" t="s">
        <v>51</v>
      </c>
      <c r="G1226" t="s">
        <v>72</v>
      </c>
      <c r="H1226" t="s">
        <v>44</v>
      </c>
      <c r="I1226" t="s">
        <v>27</v>
      </c>
      <c r="J1226" t="s">
        <v>28</v>
      </c>
      <c r="K1226">
        <v>27</v>
      </c>
      <c r="L1226" s="3">
        <v>143.03</v>
      </c>
      <c r="M1226" s="4">
        <v>0.12</v>
      </c>
      <c r="N1226" s="3">
        <v>82.81</v>
      </c>
      <c r="O1226" s="3">
        <f t="shared" si="155"/>
        <v>3398.3928000000001</v>
      </c>
      <c r="P1226" s="3">
        <f t="shared" si="156"/>
        <v>2235.87</v>
      </c>
      <c r="Q1226" s="3">
        <v>678.17</v>
      </c>
      <c r="R1226" s="3">
        <f t="shared" si="157"/>
        <v>484.35280000000023</v>
      </c>
      <c r="S1226" s="5">
        <f t="shared" si="158"/>
        <v>0.14252407785233073</v>
      </c>
      <c r="T1226" s="3">
        <v>3319.03</v>
      </c>
      <c r="U1226" s="3">
        <f t="shared" si="159"/>
        <v>79.362799999999879</v>
      </c>
      <c r="V1226" t="s">
        <v>61</v>
      </c>
      <c r="W1226" t="s">
        <v>77</v>
      </c>
    </row>
    <row r="1227" spans="1:23">
      <c r="A1227" t="s">
        <v>1286</v>
      </c>
      <c r="B1227" s="2">
        <v>45334</v>
      </c>
      <c r="C1227">
        <f t="shared" si="152"/>
        <v>2024</v>
      </c>
      <c r="D1227" t="str">
        <f t="shared" si="153"/>
        <v>Feb</v>
      </c>
      <c r="E1227" t="str">
        <f t="shared" si="154"/>
        <v>Q1</v>
      </c>
      <c r="F1227" t="s">
        <v>24</v>
      </c>
      <c r="G1227" t="s">
        <v>25</v>
      </c>
      <c r="H1227" t="s">
        <v>44</v>
      </c>
      <c r="I1227" t="s">
        <v>53</v>
      </c>
      <c r="J1227" t="s">
        <v>130</v>
      </c>
      <c r="K1227">
        <v>9</v>
      </c>
      <c r="L1227" s="3">
        <v>2671.56</v>
      </c>
      <c r="M1227" s="4">
        <v>0.15</v>
      </c>
      <c r="N1227" s="3">
        <v>990.24</v>
      </c>
      <c r="O1227" s="3">
        <f t="shared" si="155"/>
        <v>20437.434000000001</v>
      </c>
      <c r="P1227" s="3">
        <f t="shared" si="156"/>
        <v>8912.16</v>
      </c>
      <c r="Q1227" s="3">
        <v>1921.31</v>
      </c>
      <c r="R1227" s="3">
        <f t="shared" si="157"/>
        <v>9603.9640000000018</v>
      </c>
      <c r="S1227" s="5">
        <f t="shared" si="158"/>
        <v>0.46992024536935512</v>
      </c>
      <c r="T1227" s="3">
        <v>19425.11</v>
      </c>
      <c r="U1227" s="3">
        <f t="shared" si="159"/>
        <v>1012.3240000000005</v>
      </c>
      <c r="V1227" t="s">
        <v>61</v>
      </c>
      <c r="W1227" t="s">
        <v>46</v>
      </c>
    </row>
    <row r="1228" spans="1:23">
      <c r="A1228" t="s">
        <v>1287</v>
      </c>
      <c r="B1228" s="2">
        <v>45637</v>
      </c>
      <c r="C1228">
        <f t="shared" si="152"/>
        <v>2024</v>
      </c>
      <c r="D1228" t="str">
        <f t="shared" si="153"/>
        <v>Dec</v>
      </c>
      <c r="E1228" t="str">
        <f t="shared" si="154"/>
        <v>Q4</v>
      </c>
      <c r="F1228" t="s">
        <v>68</v>
      </c>
      <c r="G1228" t="s">
        <v>25</v>
      </c>
      <c r="H1228" t="s">
        <v>26</v>
      </c>
      <c r="I1228" t="s">
        <v>63</v>
      </c>
      <c r="J1228" t="s">
        <v>73</v>
      </c>
      <c r="K1228">
        <v>14</v>
      </c>
      <c r="L1228" s="3">
        <v>294.16000000000003</v>
      </c>
      <c r="M1228" s="4">
        <v>0.03</v>
      </c>
      <c r="N1228" s="3">
        <v>76.06</v>
      </c>
      <c r="O1228" s="3">
        <f t="shared" si="155"/>
        <v>3994.6928000000007</v>
      </c>
      <c r="P1228" s="3">
        <f t="shared" si="156"/>
        <v>1064.8400000000001</v>
      </c>
      <c r="Q1228" s="3">
        <v>1309.81</v>
      </c>
      <c r="R1228" s="3">
        <f t="shared" si="157"/>
        <v>1620.0428000000006</v>
      </c>
      <c r="S1228" s="5">
        <f t="shared" si="158"/>
        <v>0.40554878212412238</v>
      </c>
      <c r="T1228" s="3">
        <v>3601.71</v>
      </c>
      <c r="U1228" s="3">
        <f t="shared" si="159"/>
        <v>392.98280000000068</v>
      </c>
      <c r="V1228" t="s">
        <v>29</v>
      </c>
      <c r="W1228" t="s">
        <v>80</v>
      </c>
    </row>
    <row r="1229" spans="1:23">
      <c r="A1229" t="s">
        <v>1288</v>
      </c>
      <c r="B1229" s="2">
        <v>45991</v>
      </c>
      <c r="C1229">
        <f t="shared" si="152"/>
        <v>2025</v>
      </c>
      <c r="D1229" t="str">
        <f t="shared" si="153"/>
        <v>Nov</v>
      </c>
      <c r="E1229" t="str">
        <f t="shared" si="154"/>
        <v>Q4</v>
      </c>
      <c r="F1229" t="s">
        <v>51</v>
      </c>
      <c r="G1229" t="s">
        <v>52</v>
      </c>
      <c r="H1229" t="s">
        <v>44</v>
      </c>
      <c r="I1229" t="s">
        <v>53</v>
      </c>
      <c r="J1229" t="s">
        <v>54</v>
      </c>
      <c r="K1229">
        <v>13</v>
      </c>
      <c r="L1229" s="3">
        <v>2525.79</v>
      </c>
      <c r="M1229" s="4">
        <v>0.2</v>
      </c>
      <c r="N1229" s="3">
        <v>793.68</v>
      </c>
      <c r="O1229" s="3">
        <f t="shared" si="155"/>
        <v>26268.216</v>
      </c>
      <c r="P1229" s="3">
        <f t="shared" si="156"/>
        <v>10317.84</v>
      </c>
      <c r="Q1229" s="3">
        <v>2070.33</v>
      </c>
      <c r="R1229" s="3">
        <f t="shared" si="157"/>
        <v>13880.046</v>
      </c>
      <c r="S1229" s="5">
        <f t="shared" si="158"/>
        <v>0.52839697983296618</v>
      </c>
      <c r="T1229" s="3">
        <v>23928.080000000002</v>
      </c>
      <c r="U1229" s="3">
        <f t="shared" si="159"/>
        <v>2340.1359999999986</v>
      </c>
      <c r="V1229" t="s">
        <v>61</v>
      </c>
      <c r="W1229" t="s">
        <v>80</v>
      </c>
    </row>
    <row r="1230" spans="1:23">
      <c r="A1230" t="s">
        <v>1289</v>
      </c>
      <c r="B1230" s="2">
        <v>45667</v>
      </c>
      <c r="C1230">
        <f t="shared" si="152"/>
        <v>2025</v>
      </c>
      <c r="D1230" t="str">
        <f t="shared" si="153"/>
        <v>Jan</v>
      </c>
      <c r="E1230" t="str">
        <f t="shared" si="154"/>
        <v>Q1</v>
      </c>
      <c r="F1230" t="s">
        <v>38</v>
      </c>
      <c r="G1230" t="s">
        <v>66</v>
      </c>
      <c r="H1230" t="s">
        <v>26</v>
      </c>
      <c r="I1230" t="s">
        <v>39</v>
      </c>
      <c r="J1230" t="s">
        <v>57</v>
      </c>
      <c r="K1230">
        <v>8</v>
      </c>
      <c r="L1230" s="3">
        <v>741.59</v>
      </c>
      <c r="M1230" s="4">
        <v>0.12</v>
      </c>
      <c r="N1230" s="3">
        <v>352.37</v>
      </c>
      <c r="O1230" s="3">
        <f t="shared" si="155"/>
        <v>5220.7936</v>
      </c>
      <c r="P1230" s="3">
        <f t="shared" si="156"/>
        <v>2818.96</v>
      </c>
      <c r="Q1230" s="3">
        <v>3038.12</v>
      </c>
      <c r="R1230" s="3">
        <f t="shared" si="157"/>
        <v>-636.28639999999996</v>
      </c>
      <c r="S1230" s="5">
        <f t="shared" si="158"/>
        <v>-0.12187541756103899</v>
      </c>
      <c r="T1230" s="3">
        <v>5341.33</v>
      </c>
      <c r="U1230" s="3">
        <f t="shared" si="159"/>
        <v>-120.53639999999996</v>
      </c>
      <c r="V1230" t="s">
        <v>61</v>
      </c>
      <c r="W1230" t="s">
        <v>80</v>
      </c>
    </row>
    <row r="1231" spans="1:23">
      <c r="A1231" t="s">
        <v>1290</v>
      </c>
      <c r="B1231" s="2">
        <v>45889</v>
      </c>
      <c r="C1231">
        <f t="shared" si="152"/>
        <v>2025</v>
      </c>
      <c r="D1231" t="str">
        <f t="shared" si="153"/>
        <v>Aug</v>
      </c>
      <c r="E1231" t="str">
        <f t="shared" si="154"/>
        <v>Q3</v>
      </c>
      <c r="F1231" t="s">
        <v>51</v>
      </c>
      <c r="G1231" t="s">
        <v>88</v>
      </c>
      <c r="H1231" t="s">
        <v>26</v>
      </c>
      <c r="I1231" t="s">
        <v>27</v>
      </c>
      <c r="J1231" t="s">
        <v>35</v>
      </c>
      <c r="K1231">
        <v>25</v>
      </c>
      <c r="L1231" s="3">
        <v>527.12</v>
      </c>
      <c r="M1231" s="4">
        <v>0.03</v>
      </c>
      <c r="N1231" s="3">
        <v>386.59</v>
      </c>
      <c r="O1231" s="3">
        <f t="shared" si="155"/>
        <v>12782.66</v>
      </c>
      <c r="P1231" s="3">
        <f t="shared" si="156"/>
        <v>9664.75</v>
      </c>
      <c r="Q1231" s="3">
        <v>1468.11</v>
      </c>
      <c r="R1231" s="3">
        <f t="shared" si="157"/>
        <v>1649.8</v>
      </c>
      <c r="S1231" s="5">
        <f t="shared" si="158"/>
        <v>0.12906546837669156</v>
      </c>
      <c r="T1231" s="3">
        <v>12904.27</v>
      </c>
      <c r="U1231" s="3">
        <f t="shared" si="159"/>
        <v>-121.61000000000058</v>
      </c>
      <c r="V1231" t="s">
        <v>41</v>
      </c>
      <c r="W1231" t="s">
        <v>46</v>
      </c>
    </row>
    <row r="1232" spans="1:23">
      <c r="A1232" t="s">
        <v>1291</v>
      </c>
      <c r="B1232" s="2">
        <v>46238</v>
      </c>
      <c r="C1232">
        <f t="shared" si="152"/>
        <v>2026</v>
      </c>
      <c r="D1232" t="str">
        <f t="shared" si="153"/>
        <v>Aug</v>
      </c>
      <c r="E1232" t="str">
        <f t="shared" si="154"/>
        <v>Q3</v>
      </c>
      <c r="F1232" t="s">
        <v>68</v>
      </c>
      <c r="G1232" t="s">
        <v>25</v>
      </c>
      <c r="H1232" t="s">
        <v>26</v>
      </c>
      <c r="I1232" t="s">
        <v>53</v>
      </c>
      <c r="J1232" t="s">
        <v>54</v>
      </c>
      <c r="K1232">
        <v>57</v>
      </c>
      <c r="L1232" s="3">
        <v>3242.64</v>
      </c>
      <c r="M1232" s="4">
        <v>0.03</v>
      </c>
      <c r="N1232" s="3">
        <v>1042.57</v>
      </c>
      <c r="O1232" s="3">
        <f t="shared" si="155"/>
        <v>179285.56559999997</v>
      </c>
      <c r="P1232" s="3">
        <f t="shared" si="156"/>
        <v>59426.49</v>
      </c>
      <c r="Q1232" s="3">
        <v>3511.08</v>
      </c>
      <c r="R1232" s="3">
        <f t="shared" si="157"/>
        <v>116347.99559999998</v>
      </c>
      <c r="S1232" s="5">
        <f t="shared" si="158"/>
        <v>0.64895350169785226</v>
      </c>
      <c r="T1232" s="3">
        <v>160086.9</v>
      </c>
      <c r="U1232" s="3">
        <f t="shared" si="159"/>
        <v>19198.665599999978</v>
      </c>
      <c r="V1232" t="s">
        <v>29</v>
      </c>
      <c r="W1232" t="s">
        <v>46</v>
      </c>
    </row>
    <row r="1233" spans="1:23">
      <c r="A1233" t="s">
        <v>1292</v>
      </c>
      <c r="B1233" s="2">
        <v>45457</v>
      </c>
      <c r="C1233">
        <f t="shared" si="152"/>
        <v>2024</v>
      </c>
      <c r="D1233" t="str">
        <f t="shared" si="153"/>
        <v>Jun</v>
      </c>
      <c r="E1233" t="str">
        <f t="shared" si="154"/>
        <v>Q2</v>
      </c>
      <c r="F1233" t="s">
        <v>51</v>
      </c>
      <c r="G1233" t="s">
        <v>88</v>
      </c>
      <c r="H1233" t="s">
        <v>44</v>
      </c>
      <c r="I1233" t="s">
        <v>53</v>
      </c>
      <c r="J1233" t="s">
        <v>54</v>
      </c>
      <c r="K1233">
        <v>22</v>
      </c>
      <c r="L1233" s="3">
        <v>1582.61</v>
      </c>
      <c r="M1233" s="4">
        <v>0</v>
      </c>
      <c r="N1233" s="3">
        <v>519.73</v>
      </c>
      <c r="O1233" s="3">
        <f t="shared" si="155"/>
        <v>34817.42</v>
      </c>
      <c r="P1233" s="3">
        <f t="shared" si="156"/>
        <v>11434.060000000001</v>
      </c>
      <c r="Q1233" s="3">
        <v>3460.12</v>
      </c>
      <c r="R1233" s="3">
        <f t="shared" si="157"/>
        <v>19923.239999999998</v>
      </c>
      <c r="S1233" s="5">
        <f t="shared" si="158"/>
        <v>0.57222045746066186</v>
      </c>
      <c r="T1233" s="3">
        <v>34242.699999999997</v>
      </c>
      <c r="U1233" s="3">
        <f t="shared" si="159"/>
        <v>574.72000000000116</v>
      </c>
      <c r="V1233" t="s">
        <v>29</v>
      </c>
      <c r="W1233" t="s">
        <v>46</v>
      </c>
    </row>
    <row r="1234" spans="1:23">
      <c r="A1234" t="s">
        <v>1293</v>
      </c>
      <c r="B1234" s="2">
        <v>45425</v>
      </c>
      <c r="C1234">
        <f t="shared" si="152"/>
        <v>2024</v>
      </c>
      <c r="D1234" t="str">
        <f t="shared" si="153"/>
        <v>May</v>
      </c>
      <c r="E1234" t="str">
        <f t="shared" si="154"/>
        <v>Q2</v>
      </c>
      <c r="F1234" t="s">
        <v>68</v>
      </c>
      <c r="G1234" t="s">
        <v>66</v>
      </c>
      <c r="H1234" t="s">
        <v>44</v>
      </c>
      <c r="I1234" t="s">
        <v>39</v>
      </c>
      <c r="J1234" t="s">
        <v>40</v>
      </c>
      <c r="K1234">
        <v>30</v>
      </c>
      <c r="L1234" s="3">
        <v>723.6</v>
      </c>
      <c r="M1234" s="4">
        <v>0.03</v>
      </c>
      <c r="N1234" s="3">
        <v>317.72000000000003</v>
      </c>
      <c r="O1234" s="3">
        <f t="shared" si="155"/>
        <v>21056.76</v>
      </c>
      <c r="P1234" s="3">
        <f t="shared" si="156"/>
        <v>9531.6</v>
      </c>
      <c r="Q1234" s="3">
        <v>2083.7399999999998</v>
      </c>
      <c r="R1234" s="3">
        <f t="shared" si="157"/>
        <v>9441.4199999999983</v>
      </c>
      <c r="S1234" s="5">
        <f t="shared" si="158"/>
        <v>0.44837952277558368</v>
      </c>
      <c r="T1234" s="3">
        <v>18568.240000000002</v>
      </c>
      <c r="U1234" s="3">
        <f t="shared" si="159"/>
        <v>2488.5199999999968</v>
      </c>
      <c r="V1234" t="s">
        <v>36</v>
      </c>
      <c r="W1234" t="s">
        <v>30</v>
      </c>
    </row>
    <row r="1235" spans="1:23">
      <c r="A1235" t="s">
        <v>1294</v>
      </c>
      <c r="B1235" s="2">
        <v>45352</v>
      </c>
      <c r="C1235">
        <f t="shared" si="152"/>
        <v>2024</v>
      </c>
      <c r="D1235" t="str">
        <f t="shared" si="153"/>
        <v>Mar</v>
      </c>
      <c r="E1235" t="str">
        <f t="shared" si="154"/>
        <v>Q1</v>
      </c>
      <c r="F1235" t="s">
        <v>24</v>
      </c>
      <c r="G1235" t="s">
        <v>25</v>
      </c>
      <c r="H1235" t="s">
        <v>44</v>
      </c>
      <c r="I1235" t="s">
        <v>63</v>
      </c>
      <c r="J1235" t="s">
        <v>73</v>
      </c>
      <c r="K1235">
        <v>27</v>
      </c>
      <c r="L1235" s="3">
        <v>241.11</v>
      </c>
      <c r="M1235" s="4">
        <v>0.1</v>
      </c>
      <c r="N1235" s="3">
        <v>59.33</v>
      </c>
      <c r="O1235" s="3">
        <f t="shared" si="155"/>
        <v>5858.973</v>
      </c>
      <c r="P1235" s="3">
        <f t="shared" si="156"/>
        <v>1601.9099999999999</v>
      </c>
      <c r="Q1235" s="3">
        <v>1657.26</v>
      </c>
      <c r="R1235" s="3">
        <f t="shared" si="157"/>
        <v>2599.8029999999999</v>
      </c>
      <c r="S1235" s="5">
        <f t="shared" si="158"/>
        <v>0.4437301554385043</v>
      </c>
      <c r="T1235" s="3">
        <v>5589.36</v>
      </c>
      <c r="U1235" s="3">
        <f t="shared" si="159"/>
        <v>269.61300000000028</v>
      </c>
      <c r="V1235" t="s">
        <v>29</v>
      </c>
      <c r="W1235" t="s">
        <v>46</v>
      </c>
    </row>
    <row r="1236" spans="1:23">
      <c r="A1236" t="s">
        <v>1295</v>
      </c>
      <c r="B1236" s="2">
        <v>45896</v>
      </c>
      <c r="C1236">
        <f t="shared" si="152"/>
        <v>2025</v>
      </c>
      <c r="D1236" t="str">
        <f t="shared" si="153"/>
        <v>Aug</v>
      </c>
      <c r="E1236" t="str">
        <f t="shared" si="154"/>
        <v>Q3</v>
      </c>
      <c r="F1236" t="s">
        <v>38</v>
      </c>
      <c r="G1236" t="s">
        <v>66</v>
      </c>
      <c r="H1236" t="s">
        <v>34</v>
      </c>
      <c r="I1236" t="s">
        <v>27</v>
      </c>
      <c r="J1236" t="s">
        <v>28</v>
      </c>
      <c r="K1236">
        <v>4</v>
      </c>
      <c r="L1236" s="3">
        <v>170.26</v>
      </c>
      <c r="M1236" s="4">
        <v>0.03</v>
      </c>
      <c r="N1236" s="3">
        <v>104.99</v>
      </c>
      <c r="O1236" s="3">
        <f t="shared" si="155"/>
        <v>660.60879999999997</v>
      </c>
      <c r="P1236" s="3">
        <f t="shared" si="156"/>
        <v>419.96</v>
      </c>
      <c r="Q1236" s="3">
        <v>759.22</v>
      </c>
      <c r="R1236" s="3">
        <f t="shared" si="157"/>
        <v>-518.57120000000009</v>
      </c>
      <c r="S1236" s="5">
        <f t="shared" si="158"/>
        <v>-0.78498984573018116</v>
      </c>
      <c r="T1236" s="3">
        <v>581.77</v>
      </c>
      <c r="U1236" s="3">
        <f t="shared" si="159"/>
        <v>78.838799999999992</v>
      </c>
      <c r="V1236" t="s">
        <v>29</v>
      </c>
      <c r="W1236" t="s">
        <v>46</v>
      </c>
    </row>
    <row r="1237" spans="1:23">
      <c r="A1237" t="s">
        <v>1296</v>
      </c>
      <c r="B1237" s="2">
        <v>46079</v>
      </c>
      <c r="C1237">
        <f t="shared" si="152"/>
        <v>2026</v>
      </c>
      <c r="D1237" t="str">
        <f t="shared" si="153"/>
        <v>Feb</v>
      </c>
      <c r="E1237" t="str">
        <f t="shared" si="154"/>
        <v>Q1</v>
      </c>
      <c r="F1237" t="s">
        <v>24</v>
      </c>
      <c r="G1237" t="s">
        <v>25</v>
      </c>
      <c r="H1237" t="s">
        <v>34</v>
      </c>
      <c r="I1237" t="s">
        <v>39</v>
      </c>
      <c r="J1237" t="s">
        <v>57</v>
      </c>
      <c r="K1237">
        <v>18</v>
      </c>
      <c r="L1237" s="3">
        <v>775.52</v>
      </c>
      <c r="M1237" s="4">
        <v>0.05</v>
      </c>
      <c r="N1237" s="3">
        <v>388.49</v>
      </c>
      <c r="O1237" s="3">
        <f t="shared" si="155"/>
        <v>13261.392</v>
      </c>
      <c r="P1237" s="3">
        <f t="shared" si="156"/>
        <v>6992.82</v>
      </c>
      <c r="Q1237" s="3">
        <v>1213.05</v>
      </c>
      <c r="R1237" s="3">
        <f t="shared" si="157"/>
        <v>5055.5219999999999</v>
      </c>
      <c r="S1237" s="5">
        <f t="shared" si="158"/>
        <v>0.38122106638579117</v>
      </c>
      <c r="T1237" s="3">
        <v>14672.01</v>
      </c>
      <c r="U1237" s="3">
        <f t="shared" si="159"/>
        <v>-1410.6180000000004</v>
      </c>
      <c r="V1237" t="s">
        <v>41</v>
      </c>
      <c r="W1237" t="s">
        <v>30</v>
      </c>
    </row>
    <row r="1238" spans="1:23">
      <c r="A1238" t="s">
        <v>1297</v>
      </c>
      <c r="B1238" s="2">
        <v>45820</v>
      </c>
      <c r="C1238">
        <f t="shared" si="152"/>
        <v>2025</v>
      </c>
      <c r="D1238" t="str">
        <f t="shared" si="153"/>
        <v>Jun</v>
      </c>
      <c r="E1238" t="str">
        <f t="shared" si="154"/>
        <v>Q2</v>
      </c>
      <c r="F1238" t="s">
        <v>24</v>
      </c>
      <c r="G1238" t="s">
        <v>25</v>
      </c>
      <c r="H1238" t="s">
        <v>44</v>
      </c>
      <c r="I1238" t="s">
        <v>53</v>
      </c>
      <c r="J1238" t="s">
        <v>130</v>
      </c>
      <c r="K1238">
        <v>21</v>
      </c>
      <c r="L1238" s="3">
        <v>1104.06</v>
      </c>
      <c r="M1238" s="4">
        <v>0</v>
      </c>
      <c r="N1238" s="3">
        <v>418.14</v>
      </c>
      <c r="O1238" s="3">
        <f t="shared" si="155"/>
        <v>23185.26</v>
      </c>
      <c r="P1238" s="3">
        <f t="shared" si="156"/>
        <v>8780.94</v>
      </c>
      <c r="Q1238" s="3">
        <v>3481.06</v>
      </c>
      <c r="R1238" s="3">
        <f t="shared" si="157"/>
        <v>10923.259999999998</v>
      </c>
      <c r="S1238" s="5">
        <f t="shared" si="158"/>
        <v>0.47112950210607946</v>
      </c>
      <c r="T1238" s="3">
        <v>24322.1</v>
      </c>
      <c r="U1238" s="3">
        <f t="shared" si="159"/>
        <v>-1136.8400000000001</v>
      </c>
      <c r="V1238" t="s">
        <v>41</v>
      </c>
      <c r="W1238" t="s">
        <v>30</v>
      </c>
    </row>
    <row r="1239" spans="1:23">
      <c r="A1239" t="s">
        <v>1298</v>
      </c>
      <c r="B1239" s="2">
        <v>45812</v>
      </c>
      <c r="C1239">
        <f t="shared" si="152"/>
        <v>2025</v>
      </c>
      <c r="D1239" t="str">
        <f t="shared" si="153"/>
        <v>Jun</v>
      </c>
      <c r="E1239" t="str">
        <f t="shared" si="154"/>
        <v>Q2</v>
      </c>
      <c r="F1239" t="s">
        <v>24</v>
      </c>
      <c r="G1239" t="s">
        <v>66</v>
      </c>
      <c r="H1239" t="s">
        <v>44</v>
      </c>
      <c r="I1239" t="s">
        <v>27</v>
      </c>
      <c r="J1239" t="s">
        <v>28</v>
      </c>
      <c r="K1239">
        <v>10</v>
      </c>
      <c r="L1239" s="3">
        <v>212.39</v>
      </c>
      <c r="M1239" s="4">
        <v>0.05</v>
      </c>
      <c r="N1239" s="3">
        <v>133.37</v>
      </c>
      <c r="O1239" s="3">
        <f t="shared" si="155"/>
        <v>2017.7049999999995</v>
      </c>
      <c r="P1239" s="3">
        <f t="shared" si="156"/>
        <v>1333.7</v>
      </c>
      <c r="Q1239" s="3">
        <v>1246.98</v>
      </c>
      <c r="R1239" s="3">
        <f t="shared" si="157"/>
        <v>-562.97500000000059</v>
      </c>
      <c r="S1239" s="5">
        <f t="shared" si="158"/>
        <v>-0.27901749760247446</v>
      </c>
      <c r="T1239" s="3">
        <v>1914.91</v>
      </c>
      <c r="U1239" s="3">
        <f t="shared" si="159"/>
        <v>102.79499999999939</v>
      </c>
      <c r="V1239" t="s">
        <v>36</v>
      </c>
      <c r="W1239" t="s">
        <v>46</v>
      </c>
    </row>
    <row r="1240" spans="1:23">
      <c r="A1240" t="s">
        <v>1299</v>
      </c>
      <c r="B1240" s="2">
        <v>45496</v>
      </c>
      <c r="C1240">
        <f t="shared" si="152"/>
        <v>2024</v>
      </c>
      <c r="D1240" t="str">
        <f t="shared" si="153"/>
        <v>Jul</v>
      </c>
      <c r="E1240" t="str">
        <f t="shared" si="154"/>
        <v>Q3</v>
      </c>
      <c r="F1240" t="s">
        <v>51</v>
      </c>
      <c r="G1240" t="s">
        <v>88</v>
      </c>
      <c r="H1240" t="s">
        <v>34</v>
      </c>
      <c r="I1240" t="s">
        <v>27</v>
      </c>
      <c r="J1240" t="s">
        <v>28</v>
      </c>
      <c r="K1240">
        <v>14</v>
      </c>
      <c r="L1240" s="3">
        <v>123.49</v>
      </c>
      <c r="M1240" s="4">
        <v>0.03</v>
      </c>
      <c r="N1240" s="3">
        <v>71.900000000000006</v>
      </c>
      <c r="O1240" s="3">
        <f t="shared" si="155"/>
        <v>1676.9941999999999</v>
      </c>
      <c r="P1240" s="3">
        <f t="shared" si="156"/>
        <v>1006.6000000000001</v>
      </c>
      <c r="Q1240" s="3">
        <v>801.78</v>
      </c>
      <c r="R1240" s="3">
        <f t="shared" si="157"/>
        <v>-131.38580000000024</v>
      </c>
      <c r="S1240" s="5">
        <f t="shared" si="158"/>
        <v>-7.8346007398236828E-2</v>
      </c>
      <c r="T1240" s="3">
        <v>1618.77</v>
      </c>
      <c r="U1240" s="3">
        <f t="shared" si="159"/>
        <v>58.224199999999882</v>
      </c>
      <c r="V1240" t="s">
        <v>41</v>
      </c>
      <c r="W1240" t="s">
        <v>80</v>
      </c>
    </row>
    <row r="1241" spans="1:23">
      <c r="A1241" t="s">
        <v>1300</v>
      </c>
      <c r="B1241" s="2">
        <v>45902</v>
      </c>
      <c r="C1241">
        <f t="shared" si="152"/>
        <v>2025</v>
      </c>
      <c r="D1241" t="str">
        <f t="shared" si="153"/>
        <v>Sep</v>
      </c>
      <c r="E1241" t="str">
        <f t="shared" si="154"/>
        <v>Q3</v>
      </c>
      <c r="F1241" t="s">
        <v>38</v>
      </c>
      <c r="G1241" t="s">
        <v>66</v>
      </c>
      <c r="H1241" t="s">
        <v>34</v>
      </c>
      <c r="I1241" t="s">
        <v>39</v>
      </c>
      <c r="J1241" t="s">
        <v>57</v>
      </c>
      <c r="K1241">
        <v>7</v>
      </c>
      <c r="L1241" s="3">
        <v>303.27999999999997</v>
      </c>
      <c r="M1241" s="4">
        <v>0.2</v>
      </c>
      <c r="N1241" s="3">
        <v>154.65</v>
      </c>
      <c r="O1241" s="3">
        <f t="shared" si="155"/>
        <v>1698.3680000000002</v>
      </c>
      <c r="P1241" s="3">
        <f t="shared" si="156"/>
        <v>1082.55</v>
      </c>
      <c r="Q1241" s="3">
        <v>1821.56</v>
      </c>
      <c r="R1241" s="3">
        <f t="shared" si="157"/>
        <v>-1205.7419999999997</v>
      </c>
      <c r="S1241" s="5">
        <f t="shared" si="158"/>
        <v>-0.7099415438821266</v>
      </c>
      <c r="T1241" s="3">
        <v>1741.97</v>
      </c>
      <c r="U1241" s="3">
        <f t="shared" si="159"/>
        <v>-43.601999999999862</v>
      </c>
      <c r="V1241" t="s">
        <v>61</v>
      </c>
      <c r="W1241" t="s">
        <v>80</v>
      </c>
    </row>
    <row r="1242" spans="1:23">
      <c r="A1242" t="s">
        <v>1301</v>
      </c>
      <c r="B1242" s="2">
        <v>46233</v>
      </c>
      <c r="C1242">
        <f t="shared" si="152"/>
        <v>2026</v>
      </c>
      <c r="D1242" t="str">
        <f t="shared" si="153"/>
        <v>Jul</v>
      </c>
      <c r="E1242" t="str">
        <f t="shared" si="154"/>
        <v>Q3</v>
      </c>
      <c r="F1242" t="s">
        <v>51</v>
      </c>
      <c r="G1242" t="s">
        <v>72</v>
      </c>
      <c r="H1242" t="s">
        <v>26</v>
      </c>
      <c r="I1242" t="s">
        <v>63</v>
      </c>
      <c r="J1242" t="s">
        <v>73</v>
      </c>
      <c r="K1242">
        <v>13</v>
      </c>
      <c r="L1242" s="3">
        <v>305.8</v>
      </c>
      <c r="M1242" s="4">
        <v>0.05</v>
      </c>
      <c r="N1242" s="3">
        <v>76.069999999999993</v>
      </c>
      <c r="O1242" s="3">
        <f t="shared" si="155"/>
        <v>3776.63</v>
      </c>
      <c r="P1242" s="3">
        <f t="shared" si="156"/>
        <v>988.90999999999985</v>
      </c>
      <c r="Q1242" s="3">
        <v>1403.72</v>
      </c>
      <c r="R1242" s="3">
        <f t="shared" si="157"/>
        <v>1384.0000000000002</v>
      </c>
      <c r="S1242" s="5">
        <f t="shared" si="158"/>
        <v>0.36646428164792427</v>
      </c>
      <c r="T1242" s="3">
        <v>3448.72</v>
      </c>
      <c r="U1242" s="3">
        <f t="shared" si="159"/>
        <v>327.91000000000031</v>
      </c>
      <c r="V1242" t="s">
        <v>41</v>
      </c>
      <c r="W1242" t="s">
        <v>30</v>
      </c>
    </row>
    <row r="1243" spans="1:23">
      <c r="A1243" t="s">
        <v>1302</v>
      </c>
      <c r="B1243" s="2">
        <v>45350</v>
      </c>
      <c r="C1243">
        <f t="shared" si="152"/>
        <v>2024</v>
      </c>
      <c r="D1243" t="str">
        <f t="shared" si="153"/>
        <v>Feb</v>
      </c>
      <c r="E1243" t="str">
        <f t="shared" si="154"/>
        <v>Q1</v>
      </c>
      <c r="F1243" t="s">
        <v>38</v>
      </c>
      <c r="G1243" t="s">
        <v>66</v>
      </c>
      <c r="H1243" t="s">
        <v>44</v>
      </c>
      <c r="I1243" t="s">
        <v>39</v>
      </c>
      <c r="J1243" t="s">
        <v>40</v>
      </c>
      <c r="K1243">
        <v>23</v>
      </c>
      <c r="L1243" s="3">
        <v>1175.56</v>
      </c>
      <c r="M1243" s="4">
        <v>0.1</v>
      </c>
      <c r="N1243" s="3">
        <v>508.85</v>
      </c>
      <c r="O1243" s="3">
        <f t="shared" si="155"/>
        <v>24334.091999999997</v>
      </c>
      <c r="P1243" s="3">
        <f t="shared" si="156"/>
        <v>11703.550000000001</v>
      </c>
      <c r="Q1243" s="3">
        <v>2335.16</v>
      </c>
      <c r="R1243" s="3">
        <f t="shared" si="157"/>
        <v>10295.381999999996</v>
      </c>
      <c r="S1243" s="5">
        <f t="shared" si="158"/>
        <v>0.42308469944142552</v>
      </c>
      <c r="T1243" s="3">
        <v>21709.38</v>
      </c>
      <c r="U1243" s="3">
        <f t="shared" si="159"/>
        <v>2624.7119999999959</v>
      </c>
      <c r="V1243" t="s">
        <v>41</v>
      </c>
      <c r="W1243" t="s">
        <v>80</v>
      </c>
    </row>
    <row r="1244" spans="1:23">
      <c r="A1244" t="s">
        <v>1303</v>
      </c>
      <c r="B1244" s="2">
        <v>45419</v>
      </c>
      <c r="C1244">
        <f t="shared" si="152"/>
        <v>2024</v>
      </c>
      <c r="D1244" t="str">
        <f t="shared" si="153"/>
        <v>May</v>
      </c>
      <c r="E1244" t="str">
        <f t="shared" si="154"/>
        <v>Q2</v>
      </c>
      <c r="F1244" t="s">
        <v>38</v>
      </c>
      <c r="G1244" t="s">
        <v>25</v>
      </c>
      <c r="H1244" t="s">
        <v>34</v>
      </c>
      <c r="I1244" t="s">
        <v>53</v>
      </c>
      <c r="J1244" t="s">
        <v>54</v>
      </c>
      <c r="K1244">
        <v>18</v>
      </c>
      <c r="L1244" s="3">
        <v>2450.92</v>
      </c>
      <c r="M1244" s="4">
        <v>0</v>
      </c>
      <c r="N1244" s="3">
        <v>804.52</v>
      </c>
      <c r="O1244" s="3">
        <f t="shared" si="155"/>
        <v>44116.56</v>
      </c>
      <c r="P1244" s="3">
        <f t="shared" si="156"/>
        <v>14481.36</v>
      </c>
      <c r="Q1244" s="3">
        <v>2396.81</v>
      </c>
      <c r="R1244" s="3">
        <f t="shared" si="157"/>
        <v>27238.389999999996</v>
      </c>
      <c r="S1244" s="5">
        <f t="shared" si="158"/>
        <v>0.61741871986392405</v>
      </c>
      <c r="T1244" s="3">
        <v>47906.21</v>
      </c>
      <c r="U1244" s="3">
        <f t="shared" si="159"/>
        <v>-3789.6500000000015</v>
      </c>
      <c r="V1244" t="s">
        <v>36</v>
      </c>
      <c r="W1244" t="s">
        <v>46</v>
      </c>
    </row>
    <row r="1245" spans="1:23">
      <c r="A1245" t="s">
        <v>1304</v>
      </c>
      <c r="B1245" s="2">
        <v>45614</v>
      </c>
      <c r="C1245">
        <f t="shared" si="152"/>
        <v>2024</v>
      </c>
      <c r="D1245" t="str">
        <f t="shared" si="153"/>
        <v>Nov</v>
      </c>
      <c r="E1245" t="str">
        <f t="shared" si="154"/>
        <v>Q4</v>
      </c>
      <c r="F1245" t="s">
        <v>68</v>
      </c>
      <c r="G1245" t="s">
        <v>25</v>
      </c>
      <c r="H1245" t="s">
        <v>34</v>
      </c>
      <c r="I1245" t="s">
        <v>27</v>
      </c>
      <c r="J1245" t="s">
        <v>28</v>
      </c>
      <c r="K1245">
        <v>17</v>
      </c>
      <c r="L1245" s="3">
        <v>171.1</v>
      </c>
      <c r="M1245" s="4">
        <v>0</v>
      </c>
      <c r="N1245" s="3">
        <v>100.31</v>
      </c>
      <c r="O1245" s="3">
        <f t="shared" si="155"/>
        <v>2908.7</v>
      </c>
      <c r="P1245" s="3">
        <f t="shared" si="156"/>
        <v>1705.27</v>
      </c>
      <c r="Q1245" s="3">
        <v>877.75</v>
      </c>
      <c r="R1245" s="3">
        <f t="shared" si="157"/>
        <v>325.67999999999984</v>
      </c>
      <c r="S1245" s="5">
        <f t="shared" si="158"/>
        <v>0.11196754563894519</v>
      </c>
      <c r="T1245" s="3">
        <v>2977.07</v>
      </c>
      <c r="U1245" s="3">
        <f t="shared" si="159"/>
        <v>-68.370000000000346</v>
      </c>
      <c r="V1245" t="s">
        <v>41</v>
      </c>
      <c r="W1245" t="s">
        <v>77</v>
      </c>
    </row>
    <row r="1246" spans="1:23">
      <c r="A1246" t="s">
        <v>1305</v>
      </c>
      <c r="B1246" s="2">
        <v>45696</v>
      </c>
      <c r="C1246">
        <f t="shared" si="152"/>
        <v>2025</v>
      </c>
      <c r="D1246" t="str">
        <f t="shared" si="153"/>
        <v>Feb</v>
      </c>
      <c r="E1246" t="str">
        <f t="shared" si="154"/>
        <v>Q1</v>
      </c>
      <c r="F1246" t="s">
        <v>32</v>
      </c>
      <c r="G1246" t="s">
        <v>33</v>
      </c>
      <c r="H1246" t="s">
        <v>60</v>
      </c>
      <c r="I1246" t="s">
        <v>27</v>
      </c>
      <c r="J1246" t="s">
        <v>28</v>
      </c>
      <c r="K1246">
        <v>68</v>
      </c>
      <c r="L1246" s="3">
        <v>159.72999999999999</v>
      </c>
      <c r="M1246" s="4">
        <v>0.1</v>
      </c>
      <c r="N1246" s="3">
        <v>98.53</v>
      </c>
      <c r="O1246" s="3">
        <f t="shared" si="155"/>
        <v>9775.4760000000006</v>
      </c>
      <c r="P1246" s="3">
        <f t="shared" si="156"/>
        <v>6700.04</v>
      </c>
      <c r="Q1246" s="3">
        <v>1369.23</v>
      </c>
      <c r="R1246" s="3">
        <f t="shared" si="157"/>
        <v>1706.2060000000006</v>
      </c>
      <c r="S1246" s="5">
        <f t="shared" si="158"/>
        <v>0.17453942907741787</v>
      </c>
      <c r="T1246" s="3">
        <v>9908.1299999999992</v>
      </c>
      <c r="U1246" s="3">
        <f t="shared" si="159"/>
        <v>-132.65399999999863</v>
      </c>
      <c r="V1246" t="s">
        <v>36</v>
      </c>
      <c r="W1246" t="s">
        <v>30</v>
      </c>
    </row>
    <row r="1247" spans="1:23">
      <c r="A1247" t="s">
        <v>1306</v>
      </c>
      <c r="B1247" s="2">
        <v>46221</v>
      </c>
      <c r="C1247">
        <f t="shared" si="152"/>
        <v>2026</v>
      </c>
      <c r="D1247" t="str">
        <f t="shared" si="153"/>
        <v>Jul</v>
      </c>
      <c r="E1247" t="str">
        <f t="shared" si="154"/>
        <v>Q3</v>
      </c>
      <c r="F1247" t="s">
        <v>51</v>
      </c>
      <c r="G1247" t="s">
        <v>88</v>
      </c>
      <c r="H1247" t="s">
        <v>34</v>
      </c>
      <c r="I1247" t="s">
        <v>63</v>
      </c>
      <c r="J1247" t="s">
        <v>73</v>
      </c>
      <c r="K1247">
        <v>16</v>
      </c>
      <c r="L1247" s="3">
        <v>338.14</v>
      </c>
      <c r="M1247" s="4">
        <v>0.08</v>
      </c>
      <c r="N1247" s="3">
        <v>86.27</v>
      </c>
      <c r="O1247" s="3">
        <f t="shared" si="155"/>
        <v>4977.4207999999999</v>
      </c>
      <c r="P1247" s="3">
        <f t="shared" si="156"/>
        <v>1380.32</v>
      </c>
      <c r="Q1247" s="3">
        <v>773.97</v>
      </c>
      <c r="R1247" s="3">
        <f t="shared" si="157"/>
        <v>2823.1307999999999</v>
      </c>
      <c r="S1247" s="5">
        <f t="shared" si="158"/>
        <v>0.56718748794556406</v>
      </c>
      <c r="T1247" s="3">
        <v>4588.22</v>
      </c>
      <c r="U1247" s="3">
        <f t="shared" si="159"/>
        <v>389.20079999999962</v>
      </c>
      <c r="V1247" t="s">
        <v>36</v>
      </c>
      <c r="W1247" t="s">
        <v>46</v>
      </c>
    </row>
    <row r="1248" spans="1:23">
      <c r="A1248" t="s">
        <v>1307</v>
      </c>
      <c r="B1248" s="2">
        <v>45507</v>
      </c>
      <c r="C1248">
        <f t="shared" si="152"/>
        <v>2024</v>
      </c>
      <c r="D1248" t="str">
        <f t="shared" si="153"/>
        <v>Aug</v>
      </c>
      <c r="E1248" t="str">
        <f t="shared" si="154"/>
        <v>Q3</v>
      </c>
      <c r="F1248" t="s">
        <v>32</v>
      </c>
      <c r="G1248" t="s">
        <v>33</v>
      </c>
      <c r="H1248" t="s">
        <v>44</v>
      </c>
      <c r="I1248" t="s">
        <v>53</v>
      </c>
      <c r="J1248" t="s">
        <v>54</v>
      </c>
      <c r="K1248">
        <v>17</v>
      </c>
      <c r="L1248" s="3">
        <v>3490.04</v>
      </c>
      <c r="M1248" s="4">
        <v>0.12</v>
      </c>
      <c r="N1248" s="3">
        <v>1058.78</v>
      </c>
      <c r="O1248" s="3">
        <f t="shared" si="155"/>
        <v>52210.998400000004</v>
      </c>
      <c r="P1248" s="3">
        <f t="shared" si="156"/>
        <v>17999.259999999998</v>
      </c>
      <c r="Q1248" s="3">
        <v>3169.86</v>
      </c>
      <c r="R1248" s="3">
        <f t="shared" si="157"/>
        <v>31041.878400000001</v>
      </c>
      <c r="S1248" s="5">
        <f t="shared" si="158"/>
        <v>0.59454673059843266</v>
      </c>
      <c r="T1248" s="3">
        <v>49255.19</v>
      </c>
      <c r="U1248" s="3">
        <f t="shared" si="159"/>
        <v>2955.8084000000017</v>
      </c>
      <c r="V1248" t="s">
        <v>41</v>
      </c>
      <c r="W1248" t="s">
        <v>77</v>
      </c>
    </row>
    <row r="1249" spans="1:23">
      <c r="A1249" t="s">
        <v>1308</v>
      </c>
      <c r="B1249" s="2">
        <v>46270</v>
      </c>
      <c r="C1249">
        <f t="shared" si="152"/>
        <v>2026</v>
      </c>
      <c r="D1249" t="str">
        <f t="shared" si="153"/>
        <v>Sep</v>
      </c>
      <c r="E1249" t="str">
        <f t="shared" si="154"/>
        <v>Q3</v>
      </c>
      <c r="F1249" t="s">
        <v>68</v>
      </c>
      <c r="G1249" t="s">
        <v>25</v>
      </c>
      <c r="H1249" t="s">
        <v>34</v>
      </c>
      <c r="I1249" t="s">
        <v>39</v>
      </c>
      <c r="J1249" t="s">
        <v>57</v>
      </c>
      <c r="K1249">
        <v>18</v>
      </c>
      <c r="L1249" s="3">
        <v>576.45000000000005</v>
      </c>
      <c r="M1249" s="4">
        <v>0.12</v>
      </c>
      <c r="N1249" s="3">
        <v>276.77999999999997</v>
      </c>
      <c r="O1249" s="3">
        <f t="shared" si="155"/>
        <v>9130.9680000000008</v>
      </c>
      <c r="P1249" s="3">
        <f t="shared" si="156"/>
        <v>4982.0399999999991</v>
      </c>
      <c r="Q1249" s="3">
        <v>1376.55</v>
      </c>
      <c r="R1249" s="3">
        <f t="shared" si="157"/>
        <v>2772.3780000000015</v>
      </c>
      <c r="S1249" s="5">
        <f t="shared" si="158"/>
        <v>0.30362366837776689</v>
      </c>
      <c r="T1249" s="3">
        <v>9878.31</v>
      </c>
      <c r="U1249" s="3">
        <f t="shared" si="159"/>
        <v>-747.34199999999873</v>
      </c>
      <c r="V1249" t="s">
        <v>29</v>
      </c>
      <c r="W1249" t="s">
        <v>80</v>
      </c>
    </row>
    <row r="1250" spans="1:23">
      <c r="A1250" t="s">
        <v>1309</v>
      </c>
      <c r="B1250" s="2">
        <v>45968</v>
      </c>
      <c r="C1250">
        <f t="shared" si="152"/>
        <v>2025</v>
      </c>
      <c r="D1250" t="str">
        <f t="shared" si="153"/>
        <v>Nov</v>
      </c>
      <c r="E1250" t="str">
        <f t="shared" si="154"/>
        <v>Q4</v>
      </c>
      <c r="F1250" t="s">
        <v>38</v>
      </c>
      <c r="G1250" t="s">
        <v>25</v>
      </c>
      <c r="H1250" t="s">
        <v>26</v>
      </c>
      <c r="I1250" t="s">
        <v>39</v>
      </c>
      <c r="J1250" t="s">
        <v>45</v>
      </c>
      <c r="K1250">
        <v>52</v>
      </c>
      <c r="L1250" s="3">
        <v>1058.56</v>
      </c>
      <c r="M1250" s="4">
        <v>0.12</v>
      </c>
      <c r="N1250" s="3">
        <v>503.4</v>
      </c>
      <c r="O1250" s="3">
        <f t="shared" si="155"/>
        <v>48439.705599999994</v>
      </c>
      <c r="P1250" s="3">
        <f t="shared" si="156"/>
        <v>26176.799999999999</v>
      </c>
      <c r="Q1250" s="3">
        <v>2881.8</v>
      </c>
      <c r="R1250" s="3">
        <f t="shared" si="157"/>
        <v>19381.105599999995</v>
      </c>
      <c r="S1250" s="5">
        <f t="shared" si="158"/>
        <v>0.40010783219954166</v>
      </c>
      <c r="T1250" s="3">
        <v>52914.96</v>
      </c>
      <c r="U1250" s="3">
        <f t="shared" si="159"/>
        <v>-4475.2544000000053</v>
      </c>
      <c r="V1250" t="s">
        <v>41</v>
      </c>
      <c r="W1250" t="s">
        <v>77</v>
      </c>
    </row>
    <row r="1251" spans="1:23">
      <c r="A1251" t="s">
        <v>1310</v>
      </c>
      <c r="B1251" s="2">
        <v>46210</v>
      </c>
      <c r="C1251">
        <f t="shared" si="152"/>
        <v>2026</v>
      </c>
      <c r="D1251" t="str">
        <f t="shared" si="153"/>
        <v>Jul</v>
      </c>
      <c r="E1251" t="str">
        <f t="shared" si="154"/>
        <v>Q3</v>
      </c>
      <c r="F1251" t="s">
        <v>24</v>
      </c>
      <c r="G1251" t="s">
        <v>25</v>
      </c>
      <c r="H1251" t="s">
        <v>60</v>
      </c>
      <c r="I1251" t="s">
        <v>39</v>
      </c>
      <c r="J1251" t="s">
        <v>57</v>
      </c>
      <c r="K1251">
        <v>76</v>
      </c>
      <c r="L1251" s="3">
        <v>801.77</v>
      </c>
      <c r="M1251" s="4">
        <v>0.1</v>
      </c>
      <c r="N1251" s="3">
        <v>426.62</v>
      </c>
      <c r="O1251" s="3">
        <f t="shared" si="155"/>
        <v>54841.067999999999</v>
      </c>
      <c r="P1251" s="3">
        <f t="shared" si="156"/>
        <v>32423.119999999999</v>
      </c>
      <c r="Q1251" s="3">
        <v>3875.91</v>
      </c>
      <c r="R1251" s="3">
        <f t="shared" si="157"/>
        <v>18542.038</v>
      </c>
      <c r="S1251" s="5">
        <f t="shared" si="158"/>
        <v>0.33810497636552228</v>
      </c>
      <c r="T1251" s="3">
        <v>54949.23</v>
      </c>
      <c r="U1251" s="3">
        <f t="shared" si="159"/>
        <v>-108.1620000000039</v>
      </c>
      <c r="V1251" t="s">
        <v>29</v>
      </c>
      <c r="W1251" t="s">
        <v>77</v>
      </c>
    </row>
    <row r="1252" spans="1:23">
      <c r="A1252" t="s">
        <v>1311</v>
      </c>
      <c r="B1252" s="2">
        <v>46242</v>
      </c>
      <c r="C1252">
        <f t="shared" si="152"/>
        <v>2026</v>
      </c>
      <c r="D1252" t="str">
        <f t="shared" si="153"/>
        <v>Aug</v>
      </c>
      <c r="E1252" t="str">
        <f t="shared" si="154"/>
        <v>Q3</v>
      </c>
      <c r="F1252" t="s">
        <v>51</v>
      </c>
      <c r="G1252" t="s">
        <v>72</v>
      </c>
      <c r="H1252" t="s">
        <v>34</v>
      </c>
      <c r="I1252" t="s">
        <v>27</v>
      </c>
      <c r="J1252" t="s">
        <v>28</v>
      </c>
      <c r="K1252">
        <v>15</v>
      </c>
      <c r="L1252" s="3">
        <v>271.57</v>
      </c>
      <c r="M1252" s="4">
        <v>0.15</v>
      </c>
      <c r="N1252" s="3">
        <v>173</v>
      </c>
      <c r="O1252" s="3">
        <f t="shared" si="155"/>
        <v>3462.5174999999995</v>
      </c>
      <c r="P1252" s="3">
        <f t="shared" si="156"/>
        <v>2595</v>
      </c>
      <c r="Q1252" s="3">
        <v>797.82</v>
      </c>
      <c r="R1252" s="3">
        <f t="shared" si="157"/>
        <v>69.697499999999422</v>
      </c>
      <c r="S1252" s="5">
        <f t="shared" si="158"/>
        <v>2.0129140141529805E-2</v>
      </c>
      <c r="T1252" s="3">
        <v>3659.84</v>
      </c>
      <c r="U1252" s="3">
        <f t="shared" si="159"/>
        <v>-197.32250000000067</v>
      </c>
      <c r="V1252" t="s">
        <v>61</v>
      </c>
      <c r="W1252" t="s">
        <v>46</v>
      </c>
    </row>
    <row r="1253" spans="1:23">
      <c r="A1253" t="s">
        <v>1312</v>
      </c>
      <c r="B1253" s="2">
        <v>45742</v>
      </c>
      <c r="C1253">
        <f t="shared" si="152"/>
        <v>2025</v>
      </c>
      <c r="D1253" t="str">
        <f t="shared" si="153"/>
        <v>Mar</v>
      </c>
      <c r="E1253" t="str">
        <f t="shared" si="154"/>
        <v>Q1</v>
      </c>
      <c r="F1253" t="s">
        <v>32</v>
      </c>
      <c r="G1253" t="s">
        <v>43</v>
      </c>
      <c r="H1253" t="s">
        <v>44</v>
      </c>
      <c r="I1253" t="s">
        <v>39</v>
      </c>
      <c r="J1253" t="s">
        <v>57</v>
      </c>
      <c r="K1253">
        <v>28</v>
      </c>
      <c r="L1253" s="3">
        <v>403.55</v>
      </c>
      <c r="M1253" s="4">
        <v>0</v>
      </c>
      <c r="N1253" s="3">
        <v>199.5</v>
      </c>
      <c r="O1253" s="3">
        <f t="shared" si="155"/>
        <v>11299.4</v>
      </c>
      <c r="P1253" s="3">
        <f t="shared" si="156"/>
        <v>5586</v>
      </c>
      <c r="Q1253" s="3">
        <v>1756.01</v>
      </c>
      <c r="R1253" s="3">
        <f t="shared" si="157"/>
        <v>3957.3899999999994</v>
      </c>
      <c r="S1253" s="5">
        <f t="shared" si="158"/>
        <v>0.35023010071331218</v>
      </c>
      <c r="T1253" s="3">
        <v>10811.8</v>
      </c>
      <c r="U1253" s="3">
        <f t="shared" si="159"/>
        <v>487.60000000000036</v>
      </c>
      <c r="V1253" t="s">
        <v>29</v>
      </c>
      <c r="W1253" t="s">
        <v>80</v>
      </c>
    </row>
    <row r="1254" spans="1:23">
      <c r="A1254" t="s">
        <v>1313</v>
      </c>
      <c r="B1254" s="2">
        <v>45476</v>
      </c>
      <c r="C1254">
        <f t="shared" si="152"/>
        <v>2024</v>
      </c>
      <c r="D1254" t="str">
        <f t="shared" si="153"/>
        <v>Jul</v>
      </c>
      <c r="E1254" t="str">
        <f t="shared" si="154"/>
        <v>Q3</v>
      </c>
      <c r="F1254" t="s">
        <v>68</v>
      </c>
      <c r="G1254" t="s">
        <v>66</v>
      </c>
      <c r="H1254" t="s">
        <v>44</v>
      </c>
      <c r="I1254" t="s">
        <v>53</v>
      </c>
      <c r="J1254" t="s">
        <v>130</v>
      </c>
      <c r="K1254">
        <v>23</v>
      </c>
      <c r="L1254" s="3">
        <v>1073.8599999999999</v>
      </c>
      <c r="M1254" s="4">
        <v>0.1</v>
      </c>
      <c r="N1254" s="3">
        <v>406.73</v>
      </c>
      <c r="O1254" s="3">
        <f t="shared" si="155"/>
        <v>22228.901999999998</v>
      </c>
      <c r="P1254" s="3">
        <f t="shared" si="156"/>
        <v>9354.7900000000009</v>
      </c>
      <c r="Q1254" s="3">
        <v>2530.36</v>
      </c>
      <c r="R1254" s="3">
        <f t="shared" si="157"/>
        <v>10343.751999999997</v>
      </c>
      <c r="S1254" s="5">
        <f t="shared" si="158"/>
        <v>0.46532896676587976</v>
      </c>
      <c r="T1254" s="3">
        <v>22227.22</v>
      </c>
      <c r="U1254" s="3">
        <f t="shared" si="159"/>
        <v>1.6819999999970605</v>
      </c>
      <c r="V1254" t="s">
        <v>36</v>
      </c>
      <c r="W1254" t="s">
        <v>80</v>
      </c>
    </row>
    <row r="1255" spans="1:23">
      <c r="A1255" t="s">
        <v>1314</v>
      </c>
      <c r="B1255" s="2">
        <v>45906</v>
      </c>
      <c r="C1255">
        <f t="shared" si="152"/>
        <v>2025</v>
      </c>
      <c r="D1255" t="str">
        <f t="shared" si="153"/>
        <v>Sep</v>
      </c>
      <c r="E1255" t="str">
        <f t="shared" si="154"/>
        <v>Q3</v>
      </c>
      <c r="F1255" t="s">
        <v>51</v>
      </c>
      <c r="G1255" t="s">
        <v>52</v>
      </c>
      <c r="H1255" t="s">
        <v>60</v>
      </c>
      <c r="I1255" t="s">
        <v>27</v>
      </c>
      <c r="J1255" t="s">
        <v>35</v>
      </c>
      <c r="K1255">
        <v>62</v>
      </c>
      <c r="L1255" s="3">
        <v>922.03</v>
      </c>
      <c r="M1255" s="4">
        <v>0.1</v>
      </c>
      <c r="N1255" s="3">
        <v>681.14</v>
      </c>
      <c r="O1255" s="3">
        <f t="shared" si="155"/>
        <v>51449.274000000005</v>
      </c>
      <c r="P1255" s="3">
        <f t="shared" si="156"/>
        <v>42230.68</v>
      </c>
      <c r="Q1255" s="3">
        <v>2048.61</v>
      </c>
      <c r="R1255" s="3">
        <f t="shared" si="157"/>
        <v>7169.984000000004</v>
      </c>
      <c r="S1255" s="5">
        <f t="shared" si="158"/>
        <v>0.13936025608446881</v>
      </c>
      <c r="T1255" s="3">
        <v>51166.95</v>
      </c>
      <c r="U1255" s="3">
        <f t="shared" si="159"/>
        <v>282.3240000000078</v>
      </c>
      <c r="V1255" t="s">
        <v>29</v>
      </c>
      <c r="W1255" t="s">
        <v>30</v>
      </c>
    </row>
    <row r="1256" spans="1:23">
      <c r="A1256" t="s">
        <v>1315</v>
      </c>
      <c r="B1256" s="2">
        <v>45894</v>
      </c>
      <c r="C1256">
        <f t="shared" si="152"/>
        <v>2025</v>
      </c>
      <c r="D1256" t="str">
        <f t="shared" si="153"/>
        <v>Aug</v>
      </c>
      <c r="E1256" t="str">
        <f t="shared" si="154"/>
        <v>Q3</v>
      </c>
      <c r="F1256" t="s">
        <v>38</v>
      </c>
      <c r="G1256" t="s">
        <v>25</v>
      </c>
      <c r="H1256" t="s">
        <v>26</v>
      </c>
      <c r="I1256" t="s">
        <v>53</v>
      </c>
      <c r="J1256" t="s">
        <v>54</v>
      </c>
      <c r="K1256">
        <v>35</v>
      </c>
      <c r="L1256" s="3">
        <v>3017.27</v>
      </c>
      <c r="M1256" s="4">
        <v>0</v>
      </c>
      <c r="N1256" s="3">
        <v>981.01</v>
      </c>
      <c r="O1256" s="3">
        <f t="shared" si="155"/>
        <v>105604.45</v>
      </c>
      <c r="P1256" s="3">
        <f t="shared" si="156"/>
        <v>34335.35</v>
      </c>
      <c r="Q1256" s="3">
        <v>3547.54</v>
      </c>
      <c r="R1256" s="3">
        <f t="shared" si="157"/>
        <v>67721.560000000012</v>
      </c>
      <c r="S1256" s="5">
        <f t="shared" si="158"/>
        <v>0.64127562806302207</v>
      </c>
      <c r="T1256" s="3">
        <v>106918.54</v>
      </c>
      <c r="U1256" s="3">
        <f t="shared" si="159"/>
        <v>-1314.0899999999965</v>
      </c>
      <c r="V1256" t="s">
        <v>61</v>
      </c>
      <c r="W1256" t="s">
        <v>30</v>
      </c>
    </row>
    <row r="1257" spans="1:23">
      <c r="A1257" t="s">
        <v>1316</v>
      </c>
      <c r="B1257" s="2">
        <v>45582</v>
      </c>
      <c r="C1257">
        <f t="shared" si="152"/>
        <v>2024</v>
      </c>
      <c r="D1257" t="str">
        <f t="shared" si="153"/>
        <v>Oct</v>
      </c>
      <c r="E1257" t="str">
        <f t="shared" si="154"/>
        <v>Q4</v>
      </c>
      <c r="F1257" t="s">
        <v>32</v>
      </c>
      <c r="G1257" t="s">
        <v>33</v>
      </c>
      <c r="H1257" t="s">
        <v>34</v>
      </c>
      <c r="I1257" t="s">
        <v>63</v>
      </c>
      <c r="J1257" t="s">
        <v>73</v>
      </c>
      <c r="K1257">
        <v>15</v>
      </c>
      <c r="L1257" s="3">
        <v>126.75</v>
      </c>
      <c r="M1257" s="4">
        <v>0.1</v>
      </c>
      <c r="N1257" s="3">
        <v>33.049999999999997</v>
      </c>
      <c r="O1257" s="3">
        <f t="shared" si="155"/>
        <v>1711.125</v>
      </c>
      <c r="P1257" s="3">
        <f t="shared" si="156"/>
        <v>495.74999999999994</v>
      </c>
      <c r="Q1257" s="3">
        <v>1118.49</v>
      </c>
      <c r="R1257" s="3">
        <f t="shared" si="157"/>
        <v>96.884999999999991</v>
      </c>
      <c r="S1257" s="5">
        <f t="shared" si="158"/>
        <v>5.6620644312952002E-2</v>
      </c>
      <c r="T1257" s="3">
        <v>1769.1</v>
      </c>
      <c r="U1257" s="3">
        <f t="shared" si="159"/>
        <v>-57.974999999999909</v>
      </c>
      <c r="V1257" t="s">
        <v>61</v>
      </c>
      <c r="W1257" t="s">
        <v>46</v>
      </c>
    </row>
    <row r="1258" spans="1:23">
      <c r="A1258" t="s">
        <v>1317</v>
      </c>
      <c r="B1258" s="2">
        <v>45338</v>
      </c>
      <c r="C1258">
        <f t="shared" si="152"/>
        <v>2024</v>
      </c>
      <c r="D1258" t="str">
        <f t="shared" si="153"/>
        <v>Feb</v>
      </c>
      <c r="E1258" t="str">
        <f t="shared" si="154"/>
        <v>Q1</v>
      </c>
      <c r="F1258" t="s">
        <v>32</v>
      </c>
      <c r="G1258" t="s">
        <v>43</v>
      </c>
      <c r="H1258" t="s">
        <v>26</v>
      </c>
      <c r="I1258" t="s">
        <v>53</v>
      </c>
      <c r="J1258" t="s">
        <v>130</v>
      </c>
      <c r="K1258">
        <v>23</v>
      </c>
      <c r="L1258" s="3">
        <v>1629.09</v>
      </c>
      <c r="M1258" s="4">
        <v>0.1</v>
      </c>
      <c r="N1258" s="3">
        <v>617.13</v>
      </c>
      <c r="O1258" s="3">
        <f t="shared" si="155"/>
        <v>33722.163</v>
      </c>
      <c r="P1258" s="3">
        <f t="shared" si="156"/>
        <v>14193.99</v>
      </c>
      <c r="Q1258" s="3">
        <v>3357.86</v>
      </c>
      <c r="R1258" s="3">
        <f t="shared" si="157"/>
        <v>16170.313000000002</v>
      </c>
      <c r="S1258" s="5">
        <f t="shared" si="158"/>
        <v>0.47951588989116745</v>
      </c>
      <c r="T1258" s="3">
        <v>31825.45</v>
      </c>
      <c r="U1258" s="3">
        <f t="shared" si="159"/>
        <v>1896.7129999999997</v>
      </c>
      <c r="V1258" t="s">
        <v>36</v>
      </c>
      <c r="W1258" t="s">
        <v>30</v>
      </c>
    </row>
    <row r="1259" spans="1:23">
      <c r="A1259" t="s">
        <v>1318</v>
      </c>
      <c r="B1259" s="2">
        <v>45746</v>
      </c>
      <c r="C1259">
        <f t="shared" si="152"/>
        <v>2025</v>
      </c>
      <c r="D1259" t="str">
        <f t="shared" si="153"/>
        <v>Mar</v>
      </c>
      <c r="E1259" t="str">
        <f t="shared" si="154"/>
        <v>Q1</v>
      </c>
      <c r="F1259" t="s">
        <v>24</v>
      </c>
      <c r="G1259" t="s">
        <v>25</v>
      </c>
      <c r="H1259" t="s">
        <v>44</v>
      </c>
      <c r="I1259" t="s">
        <v>39</v>
      </c>
      <c r="J1259" t="s">
        <v>40</v>
      </c>
      <c r="K1259">
        <v>14</v>
      </c>
      <c r="L1259" s="3">
        <v>599.64</v>
      </c>
      <c r="M1259" s="4">
        <v>0.1</v>
      </c>
      <c r="N1259" s="3">
        <v>250.19</v>
      </c>
      <c r="O1259" s="3">
        <f t="shared" si="155"/>
        <v>7555.463999999999</v>
      </c>
      <c r="P1259" s="3">
        <f t="shared" si="156"/>
        <v>3502.66</v>
      </c>
      <c r="Q1259" s="3">
        <v>2081.56</v>
      </c>
      <c r="R1259" s="3">
        <f t="shared" si="157"/>
        <v>1971.2439999999992</v>
      </c>
      <c r="S1259" s="5">
        <f t="shared" si="158"/>
        <v>0.26090310270818567</v>
      </c>
      <c r="T1259" s="3">
        <v>7147.86</v>
      </c>
      <c r="U1259" s="3">
        <f t="shared" si="159"/>
        <v>407.60399999999936</v>
      </c>
      <c r="V1259" t="s">
        <v>61</v>
      </c>
      <c r="W1259" t="s">
        <v>30</v>
      </c>
    </row>
    <row r="1260" spans="1:23">
      <c r="A1260" t="s">
        <v>1319</v>
      </c>
      <c r="B1260" s="2">
        <v>46282</v>
      </c>
      <c r="C1260">
        <f t="shared" si="152"/>
        <v>2026</v>
      </c>
      <c r="D1260" t="str">
        <f t="shared" si="153"/>
        <v>Sep</v>
      </c>
      <c r="E1260" t="str">
        <f t="shared" si="154"/>
        <v>Q3</v>
      </c>
      <c r="F1260" t="s">
        <v>32</v>
      </c>
      <c r="G1260" t="s">
        <v>49</v>
      </c>
      <c r="H1260" t="s">
        <v>34</v>
      </c>
      <c r="I1260" t="s">
        <v>63</v>
      </c>
      <c r="J1260" t="s">
        <v>64</v>
      </c>
      <c r="K1260">
        <v>14</v>
      </c>
      <c r="L1260" s="3">
        <v>526.34</v>
      </c>
      <c r="M1260" s="4">
        <v>0.03</v>
      </c>
      <c r="N1260" s="3">
        <v>150.26</v>
      </c>
      <c r="O1260" s="3">
        <f t="shared" si="155"/>
        <v>7147.6971999999996</v>
      </c>
      <c r="P1260" s="3">
        <f t="shared" si="156"/>
        <v>2103.64</v>
      </c>
      <c r="Q1260" s="3">
        <v>973.41</v>
      </c>
      <c r="R1260" s="3">
        <f t="shared" si="157"/>
        <v>4070.6471999999994</v>
      </c>
      <c r="S1260" s="5">
        <f t="shared" si="158"/>
        <v>0.56950470705446221</v>
      </c>
      <c r="T1260" s="3">
        <v>7989.29</v>
      </c>
      <c r="U1260" s="3">
        <f t="shared" si="159"/>
        <v>-841.59280000000035</v>
      </c>
      <c r="V1260" t="s">
        <v>41</v>
      </c>
      <c r="W1260" t="s">
        <v>46</v>
      </c>
    </row>
    <row r="1261" spans="1:23">
      <c r="A1261" t="s">
        <v>1320</v>
      </c>
      <c r="B1261" s="2">
        <v>45361</v>
      </c>
      <c r="C1261">
        <f t="shared" si="152"/>
        <v>2024</v>
      </c>
      <c r="D1261" t="str">
        <f t="shared" si="153"/>
        <v>Mar</v>
      </c>
      <c r="E1261" t="str">
        <f t="shared" si="154"/>
        <v>Q1</v>
      </c>
      <c r="F1261" t="s">
        <v>51</v>
      </c>
      <c r="G1261" t="s">
        <v>88</v>
      </c>
      <c r="H1261" t="s">
        <v>44</v>
      </c>
      <c r="I1261" t="s">
        <v>39</v>
      </c>
      <c r="J1261" t="s">
        <v>45</v>
      </c>
      <c r="K1261">
        <v>9</v>
      </c>
      <c r="L1261" s="3">
        <v>1009.93</v>
      </c>
      <c r="M1261" s="4">
        <v>0.2</v>
      </c>
      <c r="N1261" s="3">
        <v>442.99</v>
      </c>
      <c r="O1261" s="3">
        <f t="shared" si="155"/>
        <v>7271.4959999999992</v>
      </c>
      <c r="P1261" s="3">
        <f t="shared" si="156"/>
        <v>3986.91</v>
      </c>
      <c r="Q1261" s="3">
        <v>2490.54</v>
      </c>
      <c r="R1261" s="3">
        <f t="shared" si="157"/>
        <v>794.04599999999937</v>
      </c>
      <c r="S1261" s="5">
        <f t="shared" si="158"/>
        <v>0.10919981252826096</v>
      </c>
      <c r="T1261" s="3">
        <v>8133.99</v>
      </c>
      <c r="U1261" s="3">
        <f t="shared" si="159"/>
        <v>-862.4940000000006</v>
      </c>
      <c r="V1261" t="s">
        <v>61</v>
      </c>
      <c r="W1261" t="s">
        <v>46</v>
      </c>
    </row>
    <row r="1262" spans="1:23">
      <c r="A1262" t="s">
        <v>1321</v>
      </c>
      <c r="B1262" s="2">
        <v>46065</v>
      </c>
      <c r="C1262">
        <f t="shared" si="152"/>
        <v>2026</v>
      </c>
      <c r="D1262" t="str">
        <f t="shared" si="153"/>
        <v>Feb</v>
      </c>
      <c r="E1262" t="str">
        <f t="shared" si="154"/>
        <v>Q1</v>
      </c>
      <c r="F1262" t="s">
        <v>32</v>
      </c>
      <c r="G1262" t="s">
        <v>33</v>
      </c>
      <c r="H1262" t="s">
        <v>26</v>
      </c>
      <c r="I1262" t="s">
        <v>27</v>
      </c>
      <c r="J1262" t="s">
        <v>35</v>
      </c>
      <c r="K1262">
        <v>21</v>
      </c>
      <c r="L1262" s="3">
        <v>520.16999999999996</v>
      </c>
      <c r="M1262" s="4">
        <v>0.08</v>
      </c>
      <c r="N1262" s="3">
        <v>367.28</v>
      </c>
      <c r="O1262" s="3">
        <f t="shared" si="155"/>
        <v>10049.6844</v>
      </c>
      <c r="P1262" s="3">
        <f t="shared" si="156"/>
        <v>7712.8799999999992</v>
      </c>
      <c r="Q1262" s="3">
        <v>834.11</v>
      </c>
      <c r="R1262" s="3">
        <f t="shared" si="157"/>
        <v>1502.6944000000008</v>
      </c>
      <c r="S1262" s="5">
        <f t="shared" si="158"/>
        <v>0.14952652642504879</v>
      </c>
      <c r="T1262" s="3">
        <v>9293.74</v>
      </c>
      <c r="U1262" s="3">
        <f t="shared" si="159"/>
        <v>755.94440000000031</v>
      </c>
      <c r="V1262" t="s">
        <v>61</v>
      </c>
      <c r="W1262" t="s">
        <v>30</v>
      </c>
    </row>
    <row r="1263" spans="1:23">
      <c r="A1263" t="s">
        <v>1322</v>
      </c>
      <c r="B1263" s="2">
        <v>45552</v>
      </c>
      <c r="C1263">
        <f t="shared" si="152"/>
        <v>2024</v>
      </c>
      <c r="D1263" t="str">
        <f t="shared" si="153"/>
        <v>Sep</v>
      </c>
      <c r="E1263" t="str">
        <f t="shared" si="154"/>
        <v>Q3</v>
      </c>
      <c r="F1263" t="s">
        <v>38</v>
      </c>
      <c r="G1263" t="s">
        <v>25</v>
      </c>
      <c r="H1263" t="s">
        <v>44</v>
      </c>
      <c r="I1263" t="s">
        <v>39</v>
      </c>
      <c r="J1263" t="s">
        <v>45</v>
      </c>
      <c r="K1263">
        <v>11</v>
      </c>
      <c r="L1263" s="3">
        <v>1052.22</v>
      </c>
      <c r="M1263" s="4">
        <v>0.12</v>
      </c>
      <c r="N1263" s="3">
        <v>483.77</v>
      </c>
      <c r="O1263" s="3">
        <f t="shared" si="155"/>
        <v>10185.489600000001</v>
      </c>
      <c r="P1263" s="3">
        <f t="shared" si="156"/>
        <v>5321.4699999999993</v>
      </c>
      <c r="Q1263" s="3">
        <v>1515</v>
      </c>
      <c r="R1263" s="3">
        <f t="shared" si="157"/>
        <v>3349.0196000000014</v>
      </c>
      <c r="S1263" s="5">
        <f t="shared" si="158"/>
        <v>0.32880300619029657</v>
      </c>
      <c r="T1263" s="3">
        <v>10469.74</v>
      </c>
      <c r="U1263" s="3">
        <f t="shared" si="159"/>
        <v>-284.25039999999899</v>
      </c>
      <c r="V1263" t="s">
        <v>41</v>
      </c>
      <c r="W1263" t="s">
        <v>46</v>
      </c>
    </row>
    <row r="1264" spans="1:23">
      <c r="A1264" t="s">
        <v>1323</v>
      </c>
      <c r="B1264" s="2">
        <v>45324</v>
      </c>
      <c r="C1264">
        <f t="shared" si="152"/>
        <v>2024</v>
      </c>
      <c r="D1264" t="str">
        <f t="shared" si="153"/>
        <v>Feb</v>
      </c>
      <c r="E1264" t="str">
        <f t="shared" si="154"/>
        <v>Q1</v>
      </c>
      <c r="F1264" t="s">
        <v>68</v>
      </c>
      <c r="G1264" t="s">
        <v>66</v>
      </c>
      <c r="H1264" t="s">
        <v>34</v>
      </c>
      <c r="I1264" t="s">
        <v>63</v>
      </c>
      <c r="J1264" t="s">
        <v>73</v>
      </c>
      <c r="K1264">
        <v>16</v>
      </c>
      <c r="L1264" s="3">
        <v>311.27999999999997</v>
      </c>
      <c r="M1264" s="4">
        <v>0.12</v>
      </c>
      <c r="N1264" s="3">
        <v>77.67</v>
      </c>
      <c r="O1264" s="3">
        <f t="shared" si="155"/>
        <v>4382.8224</v>
      </c>
      <c r="P1264" s="3">
        <f t="shared" si="156"/>
        <v>1242.72</v>
      </c>
      <c r="Q1264" s="3">
        <v>1323.36</v>
      </c>
      <c r="R1264" s="3">
        <f t="shared" si="157"/>
        <v>1816.7423999999999</v>
      </c>
      <c r="S1264" s="5">
        <f t="shared" si="158"/>
        <v>0.41451426368542788</v>
      </c>
      <c r="T1264" s="3">
        <v>4643.18</v>
      </c>
      <c r="U1264" s="3">
        <f t="shared" si="159"/>
        <v>-260.35760000000028</v>
      </c>
      <c r="V1264" t="s">
        <v>61</v>
      </c>
      <c r="W1264" t="s">
        <v>80</v>
      </c>
    </row>
    <row r="1265" spans="1:23">
      <c r="A1265" t="s">
        <v>1324</v>
      </c>
      <c r="B1265" s="2">
        <v>45900</v>
      </c>
      <c r="C1265">
        <f t="shared" si="152"/>
        <v>2025</v>
      </c>
      <c r="D1265" t="str">
        <f t="shared" si="153"/>
        <v>Aug</v>
      </c>
      <c r="E1265" t="str">
        <f t="shared" si="154"/>
        <v>Q3</v>
      </c>
      <c r="F1265" t="s">
        <v>32</v>
      </c>
      <c r="G1265" t="s">
        <v>33</v>
      </c>
      <c r="H1265" t="s">
        <v>26</v>
      </c>
      <c r="I1265" t="s">
        <v>39</v>
      </c>
      <c r="J1265" t="s">
        <v>57</v>
      </c>
      <c r="K1265">
        <v>54</v>
      </c>
      <c r="L1265" s="3">
        <v>624.63</v>
      </c>
      <c r="M1265" s="4">
        <v>0</v>
      </c>
      <c r="N1265" s="3">
        <v>303.66000000000003</v>
      </c>
      <c r="O1265" s="3">
        <f t="shared" si="155"/>
        <v>33730.019999999997</v>
      </c>
      <c r="P1265" s="3">
        <f t="shared" si="156"/>
        <v>16397.640000000003</v>
      </c>
      <c r="Q1265" s="3">
        <v>3401.99</v>
      </c>
      <c r="R1265" s="3">
        <f t="shared" si="157"/>
        <v>13930.389999999994</v>
      </c>
      <c r="S1265" s="5">
        <f t="shared" si="158"/>
        <v>0.41299679039621073</v>
      </c>
      <c r="T1265" s="3">
        <v>30859.95</v>
      </c>
      <c r="U1265" s="3">
        <f t="shared" si="159"/>
        <v>2870.0699999999961</v>
      </c>
      <c r="V1265" t="s">
        <v>36</v>
      </c>
      <c r="W1265" t="s">
        <v>30</v>
      </c>
    </row>
    <row r="1266" spans="1:23">
      <c r="A1266" t="s">
        <v>1325</v>
      </c>
      <c r="B1266" s="2">
        <v>45569</v>
      </c>
      <c r="C1266">
        <f t="shared" si="152"/>
        <v>2024</v>
      </c>
      <c r="D1266" t="str">
        <f t="shared" si="153"/>
        <v>Oct</v>
      </c>
      <c r="E1266" t="str">
        <f t="shared" si="154"/>
        <v>Q4</v>
      </c>
      <c r="F1266" t="s">
        <v>51</v>
      </c>
      <c r="G1266" t="s">
        <v>52</v>
      </c>
      <c r="H1266" t="s">
        <v>26</v>
      </c>
      <c r="I1266" t="s">
        <v>39</v>
      </c>
      <c r="J1266" t="s">
        <v>45</v>
      </c>
      <c r="K1266">
        <v>47</v>
      </c>
      <c r="L1266" s="3">
        <v>1387.81</v>
      </c>
      <c r="M1266" s="4">
        <v>0.03</v>
      </c>
      <c r="N1266" s="3">
        <v>630.30999999999995</v>
      </c>
      <c r="O1266" s="3">
        <f t="shared" si="155"/>
        <v>63270.257899999997</v>
      </c>
      <c r="P1266" s="3">
        <f t="shared" si="156"/>
        <v>29624.569999999996</v>
      </c>
      <c r="Q1266" s="3">
        <v>2402.9699999999998</v>
      </c>
      <c r="R1266" s="3">
        <f t="shared" si="157"/>
        <v>31242.717900000003</v>
      </c>
      <c r="S1266" s="5">
        <f t="shared" si="158"/>
        <v>0.49379785916756957</v>
      </c>
      <c r="T1266" s="3">
        <v>59702.22</v>
      </c>
      <c r="U1266" s="3">
        <f t="shared" si="159"/>
        <v>3568.0378999999957</v>
      </c>
      <c r="V1266" t="s">
        <v>41</v>
      </c>
      <c r="W1266" t="s">
        <v>46</v>
      </c>
    </row>
    <row r="1267" spans="1:23">
      <c r="A1267" t="s">
        <v>1326</v>
      </c>
      <c r="B1267" s="2">
        <v>45843</v>
      </c>
      <c r="C1267">
        <f t="shared" si="152"/>
        <v>2025</v>
      </c>
      <c r="D1267" t="str">
        <f t="shared" si="153"/>
        <v>Jul</v>
      </c>
      <c r="E1267" t="str">
        <f t="shared" si="154"/>
        <v>Q3</v>
      </c>
      <c r="F1267" t="s">
        <v>32</v>
      </c>
      <c r="G1267" t="s">
        <v>49</v>
      </c>
      <c r="H1267" t="s">
        <v>26</v>
      </c>
      <c r="I1267" t="s">
        <v>63</v>
      </c>
      <c r="J1267" t="s">
        <v>73</v>
      </c>
      <c r="K1267">
        <v>40</v>
      </c>
      <c r="L1267" s="3">
        <v>177.9</v>
      </c>
      <c r="M1267" s="4">
        <v>0.08</v>
      </c>
      <c r="N1267" s="3">
        <v>44.56</v>
      </c>
      <c r="O1267" s="3">
        <f t="shared" si="155"/>
        <v>6546.72</v>
      </c>
      <c r="P1267" s="3">
        <f t="shared" si="156"/>
        <v>1782.4</v>
      </c>
      <c r="Q1267" s="3">
        <v>2354.3000000000002</v>
      </c>
      <c r="R1267" s="3">
        <f t="shared" si="157"/>
        <v>2410.0199999999995</v>
      </c>
      <c r="S1267" s="5">
        <f t="shared" si="158"/>
        <v>0.36812632890974401</v>
      </c>
      <c r="T1267" s="3">
        <v>5902.99</v>
      </c>
      <c r="U1267" s="3">
        <f t="shared" si="159"/>
        <v>643.73000000000047</v>
      </c>
      <c r="V1267" t="s">
        <v>36</v>
      </c>
      <c r="W1267" t="s">
        <v>46</v>
      </c>
    </row>
    <row r="1268" spans="1:23">
      <c r="A1268" t="s">
        <v>1327</v>
      </c>
      <c r="B1268" s="2">
        <v>46294</v>
      </c>
      <c r="C1268">
        <f t="shared" si="152"/>
        <v>2026</v>
      </c>
      <c r="D1268" t="str">
        <f t="shared" si="153"/>
        <v>Sep</v>
      </c>
      <c r="E1268" t="str">
        <f t="shared" si="154"/>
        <v>Q3</v>
      </c>
      <c r="F1268" t="s">
        <v>38</v>
      </c>
      <c r="G1268" t="s">
        <v>25</v>
      </c>
      <c r="H1268" t="s">
        <v>34</v>
      </c>
      <c r="I1268" t="s">
        <v>27</v>
      </c>
      <c r="J1268" t="s">
        <v>28</v>
      </c>
      <c r="K1268">
        <v>16</v>
      </c>
      <c r="L1268" s="3">
        <v>131.72</v>
      </c>
      <c r="M1268" s="4">
        <v>0.2</v>
      </c>
      <c r="N1268" s="3">
        <v>77.78</v>
      </c>
      <c r="O1268" s="3">
        <f t="shared" si="155"/>
        <v>1686.0160000000001</v>
      </c>
      <c r="P1268" s="3">
        <f t="shared" si="156"/>
        <v>1244.48</v>
      </c>
      <c r="Q1268" s="3">
        <v>1058.68</v>
      </c>
      <c r="R1268" s="3">
        <f t="shared" si="157"/>
        <v>-617.14400000000001</v>
      </c>
      <c r="S1268" s="5">
        <f t="shared" si="158"/>
        <v>-0.36603685848770118</v>
      </c>
      <c r="T1268" s="3">
        <v>1843.48</v>
      </c>
      <c r="U1268" s="3">
        <f t="shared" si="159"/>
        <v>-157.46399999999994</v>
      </c>
      <c r="V1268" t="s">
        <v>29</v>
      </c>
      <c r="W1268" t="s">
        <v>46</v>
      </c>
    </row>
    <row r="1269" spans="1:23">
      <c r="A1269" t="s">
        <v>1328</v>
      </c>
      <c r="B1269" s="2">
        <v>45364</v>
      </c>
      <c r="C1269">
        <f t="shared" si="152"/>
        <v>2024</v>
      </c>
      <c r="D1269" t="str">
        <f t="shared" si="153"/>
        <v>Mar</v>
      </c>
      <c r="E1269" t="str">
        <f t="shared" si="154"/>
        <v>Q1</v>
      </c>
      <c r="F1269" t="s">
        <v>51</v>
      </c>
      <c r="G1269" t="s">
        <v>88</v>
      </c>
      <c r="H1269" t="s">
        <v>44</v>
      </c>
      <c r="I1269" t="s">
        <v>39</v>
      </c>
      <c r="J1269" t="s">
        <v>45</v>
      </c>
      <c r="K1269">
        <v>20</v>
      </c>
      <c r="L1269" s="3">
        <v>1382.77</v>
      </c>
      <c r="M1269" s="4">
        <v>0.12</v>
      </c>
      <c r="N1269" s="3">
        <v>640.29</v>
      </c>
      <c r="O1269" s="3">
        <f t="shared" si="155"/>
        <v>24336.752</v>
      </c>
      <c r="P1269" s="3">
        <f t="shared" si="156"/>
        <v>12805.8</v>
      </c>
      <c r="Q1269" s="3">
        <v>1719.23</v>
      </c>
      <c r="R1269" s="3">
        <f t="shared" si="157"/>
        <v>9811.7220000000016</v>
      </c>
      <c r="S1269" s="5">
        <f t="shared" si="158"/>
        <v>0.40316481016036987</v>
      </c>
      <c r="T1269" s="3">
        <v>23876.78</v>
      </c>
      <c r="U1269" s="3">
        <f t="shared" si="159"/>
        <v>459.97200000000157</v>
      </c>
      <c r="V1269" t="s">
        <v>61</v>
      </c>
      <c r="W1269" t="s">
        <v>46</v>
      </c>
    </row>
    <row r="1270" spans="1:23">
      <c r="A1270" t="s">
        <v>1329</v>
      </c>
      <c r="B1270" s="2">
        <v>46018</v>
      </c>
      <c r="C1270">
        <f t="shared" si="152"/>
        <v>2025</v>
      </c>
      <c r="D1270" t="str">
        <f t="shared" si="153"/>
        <v>Dec</v>
      </c>
      <c r="E1270" t="str">
        <f t="shared" si="154"/>
        <v>Q4</v>
      </c>
      <c r="F1270" t="s">
        <v>68</v>
      </c>
      <c r="G1270" t="s">
        <v>25</v>
      </c>
      <c r="H1270" t="s">
        <v>44</v>
      </c>
      <c r="I1270" t="s">
        <v>53</v>
      </c>
      <c r="J1270" t="s">
        <v>130</v>
      </c>
      <c r="K1270">
        <v>4</v>
      </c>
      <c r="L1270" s="3">
        <v>1607.54</v>
      </c>
      <c r="M1270" s="4">
        <v>0.05</v>
      </c>
      <c r="N1270" s="3">
        <v>558.14</v>
      </c>
      <c r="O1270" s="3">
        <f t="shared" si="155"/>
        <v>6108.6519999999991</v>
      </c>
      <c r="P1270" s="3">
        <f t="shared" si="156"/>
        <v>2232.56</v>
      </c>
      <c r="Q1270" s="3">
        <v>1532.83</v>
      </c>
      <c r="R1270" s="3">
        <f t="shared" si="157"/>
        <v>2343.2619999999993</v>
      </c>
      <c r="S1270" s="5">
        <f t="shared" si="158"/>
        <v>0.38359723225353148</v>
      </c>
      <c r="T1270" s="3">
        <v>6337.45</v>
      </c>
      <c r="U1270" s="3">
        <f t="shared" si="159"/>
        <v>-228.79800000000068</v>
      </c>
      <c r="V1270" t="s">
        <v>36</v>
      </c>
      <c r="W1270" t="s">
        <v>80</v>
      </c>
    </row>
    <row r="1271" spans="1:23">
      <c r="A1271" t="s">
        <v>1330</v>
      </c>
      <c r="B1271" s="2">
        <v>45597</v>
      </c>
      <c r="C1271">
        <f t="shared" si="152"/>
        <v>2024</v>
      </c>
      <c r="D1271" t="str">
        <f t="shared" si="153"/>
        <v>Nov</v>
      </c>
      <c r="E1271" t="str">
        <f t="shared" si="154"/>
        <v>Q4</v>
      </c>
      <c r="F1271" t="s">
        <v>32</v>
      </c>
      <c r="G1271" t="s">
        <v>33</v>
      </c>
      <c r="H1271" t="s">
        <v>34</v>
      </c>
      <c r="I1271" t="s">
        <v>39</v>
      </c>
      <c r="J1271" t="s">
        <v>40</v>
      </c>
      <c r="K1271">
        <v>13</v>
      </c>
      <c r="L1271" s="3">
        <v>1144.3599999999999</v>
      </c>
      <c r="M1271" s="4">
        <v>0.1</v>
      </c>
      <c r="N1271" s="3">
        <v>467.59</v>
      </c>
      <c r="O1271" s="3">
        <f t="shared" si="155"/>
        <v>13389.011999999999</v>
      </c>
      <c r="P1271" s="3">
        <f t="shared" si="156"/>
        <v>6078.67</v>
      </c>
      <c r="Q1271" s="3">
        <v>1974.68</v>
      </c>
      <c r="R1271" s="3">
        <f t="shared" si="157"/>
        <v>5335.6619999999984</v>
      </c>
      <c r="S1271" s="5">
        <f t="shared" si="158"/>
        <v>0.39851050996145188</v>
      </c>
      <c r="T1271" s="3">
        <v>14550.85</v>
      </c>
      <c r="U1271" s="3">
        <f t="shared" si="159"/>
        <v>-1161.8380000000016</v>
      </c>
      <c r="V1271" t="s">
        <v>41</v>
      </c>
      <c r="W1271" t="s">
        <v>46</v>
      </c>
    </row>
    <row r="1272" spans="1:23">
      <c r="A1272" t="s">
        <v>1331</v>
      </c>
      <c r="B1272" s="2">
        <v>45712</v>
      </c>
      <c r="C1272">
        <f t="shared" si="152"/>
        <v>2025</v>
      </c>
      <c r="D1272" t="str">
        <f t="shared" si="153"/>
        <v>Feb</v>
      </c>
      <c r="E1272" t="str">
        <f t="shared" si="154"/>
        <v>Q1</v>
      </c>
      <c r="F1272" t="s">
        <v>24</v>
      </c>
      <c r="G1272" t="s">
        <v>66</v>
      </c>
      <c r="H1272" t="s">
        <v>26</v>
      </c>
      <c r="I1272" t="s">
        <v>53</v>
      </c>
      <c r="J1272" t="s">
        <v>54</v>
      </c>
      <c r="K1272">
        <v>58</v>
      </c>
      <c r="L1272" s="3">
        <v>1233.02</v>
      </c>
      <c r="M1272" s="4">
        <v>0.15</v>
      </c>
      <c r="N1272" s="3">
        <v>395.44</v>
      </c>
      <c r="O1272" s="3">
        <f t="shared" si="155"/>
        <v>60787.885999999999</v>
      </c>
      <c r="P1272" s="3">
        <f t="shared" si="156"/>
        <v>22935.52</v>
      </c>
      <c r="Q1272" s="3">
        <v>4628.8599999999997</v>
      </c>
      <c r="R1272" s="3">
        <f t="shared" si="157"/>
        <v>33223.505999999994</v>
      </c>
      <c r="S1272" s="5">
        <f t="shared" si="158"/>
        <v>0.54654813954214487</v>
      </c>
      <c r="T1272" s="3">
        <v>60642.42</v>
      </c>
      <c r="U1272" s="3">
        <f t="shared" si="159"/>
        <v>145.46600000000035</v>
      </c>
      <c r="V1272" t="s">
        <v>41</v>
      </c>
      <c r="W1272" t="s">
        <v>46</v>
      </c>
    </row>
    <row r="1273" spans="1:23">
      <c r="A1273" t="s">
        <v>1332</v>
      </c>
      <c r="B1273" s="2">
        <v>46205</v>
      </c>
      <c r="C1273">
        <f t="shared" si="152"/>
        <v>2026</v>
      </c>
      <c r="D1273" t="str">
        <f t="shared" si="153"/>
        <v>Jul</v>
      </c>
      <c r="E1273" t="str">
        <f t="shared" si="154"/>
        <v>Q3</v>
      </c>
      <c r="F1273" t="s">
        <v>24</v>
      </c>
      <c r="G1273" t="s">
        <v>66</v>
      </c>
      <c r="H1273" t="s">
        <v>26</v>
      </c>
      <c r="I1273" t="s">
        <v>53</v>
      </c>
      <c r="J1273" t="s">
        <v>130</v>
      </c>
      <c r="K1273">
        <v>20</v>
      </c>
      <c r="L1273" s="3">
        <v>2733.04</v>
      </c>
      <c r="M1273" s="4">
        <v>0.12</v>
      </c>
      <c r="N1273" s="3">
        <v>1070.93</v>
      </c>
      <c r="O1273" s="3">
        <f t="shared" si="155"/>
        <v>48101.504000000001</v>
      </c>
      <c r="P1273" s="3">
        <f t="shared" si="156"/>
        <v>21418.600000000002</v>
      </c>
      <c r="Q1273" s="3">
        <v>2190.25</v>
      </c>
      <c r="R1273" s="3">
        <f t="shared" si="157"/>
        <v>24492.653999999999</v>
      </c>
      <c r="S1273" s="5">
        <f t="shared" si="158"/>
        <v>0.50918686451051509</v>
      </c>
      <c r="T1273" s="3">
        <v>43839.97</v>
      </c>
      <c r="U1273" s="3">
        <f t="shared" si="159"/>
        <v>4261.5339999999997</v>
      </c>
      <c r="V1273" t="s">
        <v>36</v>
      </c>
      <c r="W1273" t="s">
        <v>30</v>
      </c>
    </row>
    <row r="1274" spans="1:23">
      <c r="A1274" t="s">
        <v>1333</v>
      </c>
      <c r="B1274" s="2">
        <v>45706</v>
      </c>
      <c r="C1274">
        <f t="shared" si="152"/>
        <v>2025</v>
      </c>
      <c r="D1274" t="str">
        <f t="shared" si="153"/>
        <v>Feb</v>
      </c>
      <c r="E1274" t="str">
        <f t="shared" si="154"/>
        <v>Q1</v>
      </c>
      <c r="F1274" t="s">
        <v>51</v>
      </c>
      <c r="G1274" t="s">
        <v>88</v>
      </c>
      <c r="H1274" t="s">
        <v>26</v>
      </c>
      <c r="I1274" t="s">
        <v>27</v>
      </c>
      <c r="J1274" t="s">
        <v>35</v>
      </c>
      <c r="K1274">
        <v>26</v>
      </c>
      <c r="L1274" s="3">
        <v>668.73</v>
      </c>
      <c r="M1274" s="4">
        <v>0</v>
      </c>
      <c r="N1274" s="3">
        <v>460.32</v>
      </c>
      <c r="O1274" s="3">
        <f t="shared" si="155"/>
        <v>17386.98</v>
      </c>
      <c r="P1274" s="3">
        <f t="shared" si="156"/>
        <v>11968.32</v>
      </c>
      <c r="Q1274" s="3">
        <v>1219.1500000000001</v>
      </c>
      <c r="R1274" s="3">
        <f t="shared" si="157"/>
        <v>4199.51</v>
      </c>
      <c r="S1274" s="5">
        <f t="shared" si="158"/>
        <v>0.24153188190243505</v>
      </c>
      <c r="T1274" s="3">
        <v>17838.650000000001</v>
      </c>
      <c r="U1274" s="3">
        <f t="shared" si="159"/>
        <v>-451.67000000000189</v>
      </c>
      <c r="V1274" t="s">
        <v>61</v>
      </c>
      <c r="W1274" t="s">
        <v>77</v>
      </c>
    </row>
    <row r="1275" spans="1:23">
      <c r="A1275" t="s">
        <v>1334</v>
      </c>
      <c r="B1275" s="2">
        <v>45301</v>
      </c>
      <c r="C1275">
        <f t="shared" si="152"/>
        <v>2024</v>
      </c>
      <c r="D1275" t="str">
        <f t="shared" si="153"/>
        <v>Jan</v>
      </c>
      <c r="E1275" t="str">
        <f t="shared" si="154"/>
        <v>Q1</v>
      </c>
      <c r="F1275" t="s">
        <v>51</v>
      </c>
      <c r="G1275" t="s">
        <v>88</v>
      </c>
      <c r="H1275" t="s">
        <v>26</v>
      </c>
      <c r="I1275" t="s">
        <v>39</v>
      </c>
      <c r="J1275" t="s">
        <v>45</v>
      </c>
      <c r="K1275">
        <v>19</v>
      </c>
      <c r="L1275" s="3">
        <v>906.51</v>
      </c>
      <c r="M1275" s="4">
        <v>0.2</v>
      </c>
      <c r="N1275" s="3">
        <v>431.92</v>
      </c>
      <c r="O1275" s="3">
        <f t="shared" si="155"/>
        <v>13778.951999999999</v>
      </c>
      <c r="P1275" s="3">
        <f t="shared" si="156"/>
        <v>8206.48</v>
      </c>
      <c r="Q1275" s="3">
        <v>2515.9299999999998</v>
      </c>
      <c r="R1275" s="3">
        <f t="shared" si="157"/>
        <v>3056.5419999999999</v>
      </c>
      <c r="S1275" s="5">
        <f t="shared" si="158"/>
        <v>0.22182688494741837</v>
      </c>
      <c r="T1275" s="3">
        <v>15040.07</v>
      </c>
      <c r="U1275" s="3">
        <f t="shared" si="159"/>
        <v>-1261.1180000000004</v>
      </c>
      <c r="V1275" t="s">
        <v>41</v>
      </c>
      <c r="W1275" t="s">
        <v>46</v>
      </c>
    </row>
    <row r="1276" spans="1:23">
      <c r="A1276" t="s">
        <v>1335</v>
      </c>
      <c r="B1276" s="2">
        <v>45429</v>
      </c>
      <c r="C1276">
        <f t="shared" si="152"/>
        <v>2024</v>
      </c>
      <c r="D1276" t="str">
        <f t="shared" si="153"/>
        <v>May</v>
      </c>
      <c r="E1276" t="str">
        <f t="shared" si="154"/>
        <v>Q2</v>
      </c>
      <c r="F1276" t="s">
        <v>38</v>
      </c>
      <c r="G1276" t="s">
        <v>25</v>
      </c>
      <c r="H1276" t="s">
        <v>44</v>
      </c>
      <c r="I1276" t="s">
        <v>39</v>
      </c>
      <c r="J1276" t="s">
        <v>45</v>
      </c>
      <c r="K1276">
        <v>25</v>
      </c>
      <c r="L1276" s="3">
        <v>923.81</v>
      </c>
      <c r="M1276" s="4">
        <v>0.2</v>
      </c>
      <c r="N1276" s="3">
        <v>404.16</v>
      </c>
      <c r="O1276" s="3">
        <f t="shared" si="155"/>
        <v>18476.2</v>
      </c>
      <c r="P1276" s="3">
        <f t="shared" si="156"/>
        <v>10104</v>
      </c>
      <c r="Q1276" s="3">
        <v>2513.1</v>
      </c>
      <c r="R1276" s="3">
        <f t="shared" si="157"/>
        <v>5859.1</v>
      </c>
      <c r="S1276" s="5">
        <f t="shared" si="158"/>
        <v>0.31711607365150846</v>
      </c>
      <c r="T1276" s="3">
        <v>20036.12</v>
      </c>
      <c r="U1276" s="3">
        <f t="shared" si="159"/>
        <v>-1559.9199999999983</v>
      </c>
      <c r="V1276" t="s">
        <v>36</v>
      </c>
      <c r="W1276" t="s">
        <v>46</v>
      </c>
    </row>
    <row r="1277" spans="1:23">
      <c r="A1277" t="s">
        <v>1336</v>
      </c>
      <c r="B1277" s="2">
        <v>45821</v>
      </c>
      <c r="C1277">
        <f t="shared" si="152"/>
        <v>2025</v>
      </c>
      <c r="D1277" t="str">
        <f t="shared" si="153"/>
        <v>Jun</v>
      </c>
      <c r="E1277" t="str">
        <f t="shared" si="154"/>
        <v>Q2</v>
      </c>
      <c r="F1277" t="s">
        <v>51</v>
      </c>
      <c r="G1277" t="s">
        <v>88</v>
      </c>
      <c r="H1277" t="s">
        <v>34</v>
      </c>
      <c r="I1277" t="s">
        <v>39</v>
      </c>
      <c r="J1277" t="s">
        <v>45</v>
      </c>
      <c r="K1277">
        <v>17</v>
      </c>
      <c r="L1277" s="3">
        <v>1132.21</v>
      </c>
      <c r="M1277" s="4">
        <v>0.2</v>
      </c>
      <c r="N1277" s="3">
        <v>532.63</v>
      </c>
      <c r="O1277" s="3">
        <f t="shared" si="155"/>
        <v>15398.056</v>
      </c>
      <c r="P1277" s="3">
        <f t="shared" si="156"/>
        <v>9054.7099999999991</v>
      </c>
      <c r="Q1277" s="3">
        <v>1478.36</v>
      </c>
      <c r="R1277" s="3">
        <f t="shared" si="157"/>
        <v>4864.9860000000017</v>
      </c>
      <c r="S1277" s="5">
        <f t="shared" si="158"/>
        <v>0.31594806513237783</v>
      </c>
      <c r="T1277" s="3">
        <v>15615.46</v>
      </c>
      <c r="U1277" s="3">
        <f t="shared" si="159"/>
        <v>-217.40399999999863</v>
      </c>
      <c r="V1277" t="s">
        <v>61</v>
      </c>
      <c r="W1277" t="s">
        <v>77</v>
      </c>
    </row>
    <row r="1278" spans="1:23">
      <c r="A1278" t="s">
        <v>1337</v>
      </c>
      <c r="B1278" s="2">
        <v>45469</v>
      </c>
      <c r="C1278">
        <f t="shared" si="152"/>
        <v>2024</v>
      </c>
      <c r="D1278" t="str">
        <f t="shared" si="153"/>
        <v>Jun</v>
      </c>
      <c r="E1278" t="str">
        <f t="shared" si="154"/>
        <v>Q2</v>
      </c>
      <c r="F1278" t="s">
        <v>32</v>
      </c>
      <c r="G1278" t="s">
        <v>33</v>
      </c>
      <c r="H1278" t="s">
        <v>60</v>
      </c>
      <c r="I1278" t="s">
        <v>53</v>
      </c>
      <c r="J1278" t="s">
        <v>130</v>
      </c>
      <c r="K1278">
        <v>13</v>
      </c>
      <c r="L1278" s="3">
        <v>2668.38</v>
      </c>
      <c r="M1278" s="4">
        <v>0.15</v>
      </c>
      <c r="N1278" s="3">
        <v>934.47</v>
      </c>
      <c r="O1278" s="3">
        <f t="shared" si="155"/>
        <v>29485.599000000002</v>
      </c>
      <c r="P1278" s="3">
        <f t="shared" si="156"/>
        <v>12148.11</v>
      </c>
      <c r="Q1278" s="3">
        <v>2684.54</v>
      </c>
      <c r="R1278" s="3">
        <f t="shared" si="157"/>
        <v>14652.949000000001</v>
      </c>
      <c r="S1278" s="5">
        <f t="shared" si="158"/>
        <v>0.49695273275608204</v>
      </c>
      <c r="T1278" s="3">
        <v>31030.26</v>
      </c>
      <c r="U1278" s="3">
        <f t="shared" si="159"/>
        <v>-1544.6609999999964</v>
      </c>
      <c r="V1278" t="s">
        <v>36</v>
      </c>
      <c r="W1278" t="s">
        <v>77</v>
      </c>
    </row>
    <row r="1279" spans="1:23">
      <c r="A1279" t="s">
        <v>1338</v>
      </c>
      <c r="B1279" s="2">
        <v>45945</v>
      </c>
      <c r="C1279">
        <f t="shared" si="152"/>
        <v>2025</v>
      </c>
      <c r="D1279" t="str">
        <f t="shared" si="153"/>
        <v>Oct</v>
      </c>
      <c r="E1279" t="str">
        <f t="shared" si="154"/>
        <v>Q4</v>
      </c>
      <c r="F1279" t="s">
        <v>51</v>
      </c>
      <c r="G1279" t="s">
        <v>88</v>
      </c>
      <c r="H1279" t="s">
        <v>34</v>
      </c>
      <c r="I1279" t="s">
        <v>39</v>
      </c>
      <c r="J1279" t="s">
        <v>45</v>
      </c>
      <c r="K1279">
        <v>17</v>
      </c>
      <c r="L1279" s="3">
        <v>837.43</v>
      </c>
      <c r="M1279" s="4">
        <v>0.05</v>
      </c>
      <c r="N1279" s="3">
        <v>406</v>
      </c>
      <c r="O1279" s="3">
        <f t="shared" si="155"/>
        <v>13524.494499999999</v>
      </c>
      <c r="P1279" s="3">
        <f t="shared" si="156"/>
        <v>6902</v>
      </c>
      <c r="Q1279" s="3">
        <v>1952.17</v>
      </c>
      <c r="R1279" s="3">
        <f t="shared" si="157"/>
        <v>4670.3244999999988</v>
      </c>
      <c r="S1279" s="5">
        <f t="shared" si="158"/>
        <v>0.34532340561785868</v>
      </c>
      <c r="T1279" s="3">
        <v>13012.13</v>
      </c>
      <c r="U1279" s="3">
        <f t="shared" si="159"/>
        <v>512.36449999999968</v>
      </c>
      <c r="V1279" t="s">
        <v>41</v>
      </c>
      <c r="W1279" t="s">
        <v>46</v>
      </c>
    </row>
    <row r="1280" spans="1:23">
      <c r="A1280" t="s">
        <v>1339</v>
      </c>
      <c r="B1280" s="2">
        <v>45894</v>
      </c>
      <c r="C1280">
        <f t="shared" si="152"/>
        <v>2025</v>
      </c>
      <c r="D1280" t="str">
        <f t="shared" si="153"/>
        <v>Aug</v>
      </c>
      <c r="E1280" t="str">
        <f t="shared" si="154"/>
        <v>Q3</v>
      </c>
      <c r="F1280" t="s">
        <v>51</v>
      </c>
      <c r="G1280" t="s">
        <v>52</v>
      </c>
      <c r="H1280" t="s">
        <v>34</v>
      </c>
      <c r="I1280" t="s">
        <v>53</v>
      </c>
      <c r="J1280" t="s">
        <v>54</v>
      </c>
      <c r="K1280">
        <v>9</v>
      </c>
      <c r="L1280" s="3">
        <v>2047.54</v>
      </c>
      <c r="M1280" s="4">
        <v>0.15</v>
      </c>
      <c r="N1280" s="3">
        <v>645.39</v>
      </c>
      <c r="O1280" s="3">
        <f t="shared" si="155"/>
        <v>15663.681</v>
      </c>
      <c r="P1280" s="3">
        <f t="shared" si="156"/>
        <v>5808.51</v>
      </c>
      <c r="Q1280" s="3">
        <v>1377.23</v>
      </c>
      <c r="R1280" s="3">
        <f t="shared" si="157"/>
        <v>8477.9410000000007</v>
      </c>
      <c r="S1280" s="5">
        <f t="shared" si="158"/>
        <v>0.54124831832313236</v>
      </c>
      <c r="T1280" s="3">
        <v>16309.33</v>
      </c>
      <c r="U1280" s="3">
        <f t="shared" si="159"/>
        <v>-645.64899999999943</v>
      </c>
      <c r="V1280" t="s">
        <v>61</v>
      </c>
      <c r="W1280" t="s">
        <v>46</v>
      </c>
    </row>
    <row r="1281" spans="1:23">
      <c r="A1281" t="s">
        <v>1340</v>
      </c>
      <c r="B1281" s="2">
        <v>46191</v>
      </c>
      <c r="C1281">
        <f t="shared" si="152"/>
        <v>2026</v>
      </c>
      <c r="D1281" t="str">
        <f t="shared" si="153"/>
        <v>Jun</v>
      </c>
      <c r="E1281" t="str">
        <f t="shared" si="154"/>
        <v>Q2</v>
      </c>
      <c r="F1281" t="s">
        <v>38</v>
      </c>
      <c r="G1281" t="s">
        <v>66</v>
      </c>
      <c r="H1281" t="s">
        <v>26</v>
      </c>
      <c r="I1281" t="s">
        <v>53</v>
      </c>
      <c r="J1281" t="s">
        <v>54</v>
      </c>
      <c r="K1281">
        <v>35</v>
      </c>
      <c r="L1281" s="3">
        <v>1272.3</v>
      </c>
      <c r="M1281" s="4">
        <v>0.05</v>
      </c>
      <c r="N1281" s="3">
        <v>435.33</v>
      </c>
      <c r="O1281" s="3">
        <f t="shared" si="155"/>
        <v>42303.974999999999</v>
      </c>
      <c r="P1281" s="3">
        <f t="shared" si="156"/>
        <v>15236.55</v>
      </c>
      <c r="Q1281" s="3">
        <v>2937.66</v>
      </c>
      <c r="R1281" s="3">
        <f t="shared" si="157"/>
        <v>24129.764999999999</v>
      </c>
      <c r="S1281" s="5">
        <f t="shared" si="158"/>
        <v>0.57039001654099886</v>
      </c>
      <c r="T1281" s="3">
        <v>41971.199999999997</v>
      </c>
      <c r="U1281" s="3">
        <f t="shared" si="159"/>
        <v>332.77500000000146</v>
      </c>
      <c r="V1281" t="s">
        <v>61</v>
      </c>
      <c r="W1281" t="s">
        <v>77</v>
      </c>
    </row>
    <row r="1282" spans="1:23">
      <c r="A1282" t="s">
        <v>1341</v>
      </c>
      <c r="B1282" s="2">
        <v>46157</v>
      </c>
      <c r="C1282">
        <f t="shared" ref="C1282:C1345" si="160">YEAR(B1282)</f>
        <v>2026</v>
      </c>
      <c r="D1282" t="str">
        <f t="shared" ref="D1282:D1345" si="161">TEXT(B1282,"mmm")</f>
        <v>May</v>
      </c>
      <c r="E1282" t="str">
        <f t="shared" ref="E1282:E1345" si="162">"Q"&amp;ROUNDUP(MONTH(B1282)/3,0)</f>
        <v>Q2</v>
      </c>
      <c r="F1282" t="s">
        <v>24</v>
      </c>
      <c r="G1282" t="s">
        <v>25</v>
      </c>
      <c r="H1282" t="s">
        <v>34</v>
      </c>
      <c r="I1282" t="s">
        <v>27</v>
      </c>
      <c r="J1282" t="s">
        <v>28</v>
      </c>
      <c r="K1282">
        <v>15</v>
      </c>
      <c r="L1282" s="3">
        <v>306.93</v>
      </c>
      <c r="M1282" s="4">
        <v>0.05</v>
      </c>
      <c r="N1282" s="3">
        <v>187.76</v>
      </c>
      <c r="O1282" s="3">
        <f t="shared" ref="O1282:O1345" si="163">K1282*L1282*(1-M1282)</f>
        <v>4373.7524999999996</v>
      </c>
      <c r="P1282" s="3">
        <f t="shared" ref="P1282:P1345" si="164">K1282*N1282</f>
        <v>2816.3999999999996</v>
      </c>
      <c r="Q1282" s="3">
        <v>953.91</v>
      </c>
      <c r="R1282" s="3">
        <f t="shared" ref="R1282:R1345" si="165">O1282-P1282-Q1282</f>
        <v>603.4425</v>
      </c>
      <c r="S1282" s="5">
        <f t="shared" ref="S1282:S1345" si="166">IFERROR(R1282/O1282,0)</f>
        <v>0.13796905517630456</v>
      </c>
      <c r="T1282" s="3">
        <v>4616.2</v>
      </c>
      <c r="U1282" s="3">
        <f t="shared" ref="U1282:U1345" si="167">O1282-T1282</f>
        <v>-242.44750000000022</v>
      </c>
      <c r="V1282" t="s">
        <v>41</v>
      </c>
      <c r="W1282" t="s">
        <v>80</v>
      </c>
    </row>
    <row r="1283" spans="1:23">
      <c r="A1283" t="s">
        <v>1342</v>
      </c>
      <c r="B1283" s="2">
        <v>45927</v>
      </c>
      <c r="C1283">
        <f t="shared" si="160"/>
        <v>2025</v>
      </c>
      <c r="D1283" t="str">
        <f t="shared" si="161"/>
        <v>Sep</v>
      </c>
      <c r="E1283" t="str">
        <f t="shared" si="162"/>
        <v>Q3</v>
      </c>
      <c r="F1283" t="s">
        <v>24</v>
      </c>
      <c r="G1283" t="s">
        <v>66</v>
      </c>
      <c r="H1283" t="s">
        <v>44</v>
      </c>
      <c r="I1283" t="s">
        <v>63</v>
      </c>
      <c r="J1283" t="s">
        <v>64</v>
      </c>
      <c r="K1283">
        <v>12</v>
      </c>
      <c r="L1283" s="3">
        <v>359.3</v>
      </c>
      <c r="M1283" s="4">
        <v>0.1</v>
      </c>
      <c r="N1283" s="3">
        <v>105.33</v>
      </c>
      <c r="O1283" s="3">
        <f t="shared" si="163"/>
        <v>3880.4400000000005</v>
      </c>
      <c r="P1283" s="3">
        <f t="shared" si="164"/>
        <v>1263.96</v>
      </c>
      <c r="Q1283" s="3">
        <v>911.68</v>
      </c>
      <c r="R1283" s="3">
        <f t="shared" si="165"/>
        <v>1704.8000000000006</v>
      </c>
      <c r="S1283" s="5">
        <f t="shared" si="166"/>
        <v>0.43933162218717475</v>
      </c>
      <c r="T1283" s="3">
        <v>3572.85</v>
      </c>
      <c r="U1283" s="3">
        <f t="shared" si="167"/>
        <v>307.5900000000006</v>
      </c>
      <c r="V1283" t="s">
        <v>61</v>
      </c>
      <c r="W1283" t="s">
        <v>77</v>
      </c>
    </row>
    <row r="1284" spans="1:23">
      <c r="A1284" t="s">
        <v>1343</v>
      </c>
      <c r="B1284" s="2">
        <v>45860</v>
      </c>
      <c r="C1284">
        <f t="shared" si="160"/>
        <v>2025</v>
      </c>
      <c r="D1284" t="str">
        <f t="shared" si="161"/>
        <v>Jul</v>
      </c>
      <c r="E1284" t="str">
        <f t="shared" si="162"/>
        <v>Q3</v>
      </c>
      <c r="F1284" t="s">
        <v>32</v>
      </c>
      <c r="G1284" t="s">
        <v>43</v>
      </c>
      <c r="H1284" t="s">
        <v>26</v>
      </c>
      <c r="I1284" t="s">
        <v>39</v>
      </c>
      <c r="J1284" t="s">
        <v>40</v>
      </c>
      <c r="K1284">
        <v>8</v>
      </c>
      <c r="L1284" s="3">
        <v>747.54</v>
      </c>
      <c r="M1284" s="4">
        <v>0.1</v>
      </c>
      <c r="N1284" s="3">
        <v>304.85000000000002</v>
      </c>
      <c r="O1284" s="3">
        <f t="shared" si="163"/>
        <v>5382.2879999999996</v>
      </c>
      <c r="P1284" s="3">
        <f t="shared" si="164"/>
        <v>2438.8000000000002</v>
      </c>
      <c r="Q1284" s="3">
        <v>3431.44</v>
      </c>
      <c r="R1284" s="3">
        <f t="shared" si="165"/>
        <v>-487.95200000000068</v>
      </c>
      <c r="S1284" s="5">
        <f t="shared" si="166"/>
        <v>-9.0658842484831859E-2</v>
      </c>
      <c r="T1284" s="3">
        <v>5520.17</v>
      </c>
      <c r="U1284" s="3">
        <f t="shared" si="167"/>
        <v>-137.88200000000052</v>
      </c>
      <c r="V1284" t="s">
        <v>41</v>
      </c>
      <c r="W1284" t="s">
        <v>77</v>
      </c>
    </row>
    <row r="1285" spans="1:23">
      <c r="A1285" t="s">
        <v>1344</v>
      </c>
      <c r="B1285" s="2">
        <v>46138</v>
      </c>
      <c r="C1285">
        <f t="shared" si="160"/>
        <v>2026</v>
      </c>
      <c r="D1285" t="str">
        <f t="shared" si="161"/>
        <v>Apr</v>
      </c>
      <c r="E1285" t="str">
        <f t="shared" si="162"/>
        <v>Q2</v>
      </c>
      <c r="F1285" t="s">
        <v>24</v>
      </c>
      <c r="G1285" t="s">
        <v>66</v>
      </c>
      <c r="H1285" t="s">
        <v>34</v>
      </c>
      <c r="I1285" t="s">
        <v>27</v>
      </c>
      <c r="J1285" t="s">
        <v>28</v>
      </c>
      <c r="K1285">
        <v>8</v>
      </c>
      <c r="L1285" s="3">
        <v>197.32</v>
      </c>
      <c r="M1285" s="4">
        <v>0.05</v>
      </c>
      <c r="N1285" s="3">
        <v>120.82</v>
      </c>
      <c r="O1285" s="3">
        <f t="shared" si="163"/>
        <v>1499.6319999999998</v>
      </c>
      <c r="P1285" s="3">
        <f t="shared" si="164"/>
        <v>966.56</v>
      </c>
      <c r="Q1285" s="3">
        <v>995.2</v>
      </c>
      <c r="R1285" s="3">
        <f t="shared" si="165"/>
        <v>-462.12800000000016</v>
      </c>
      <c r="S1285" s="5">
        <f t="shared" si="166"/>
        <v>-0.30816093548283857</v>
      </c>
      <c r="T1285" s="3">
        <v>1415.69</v>
      </c>
      <c r="U1285" s="3">
        <f t="shared" si="167"/>
        <v>83.94199999999978</v>
      </c>
      <c r="V1285" t="s">
        <v>61</v>
      </c>
      <c r="W1285" t="s">
        <v>46</v>
      </c>
    </row>
    <row r="1286" spans="1:23">
      <c r="A1286" t="s">
        <v>1345</v>
      </c>
      <c r="B1286" s="2">
        <v>45527</v>
      </c>
      <c r="C1286">
        <f t="shared" si="160"/>
        <v>2024</v>
      </c>
      <c r="D1286" t="str">
        <f t="shared" si="161"/>
        <v>Aug</v>
      </c>
      <c r="E1286" t="str">
        <f t="shared" si="162"/>
        <v>Q3</v>
      </c>
      <c r="F1286" t="s">
        <v>38</v>
      </c>
      <c r="G1286" t="s">
        <v>25</v>
      </c>
      <c r="H1286" t="s">
        <v>34</v>
      </c>
      <c r="I1286" t="s">
        <v>39</v>
      </c>
      <c r="J1286" t="s">
        <v>57</v>
      </c>
      <c r="K1286">
        <v>13</v>
      </c>
      <c r="L1286" s="3">
        <v>341.47</v>
      </c>
      <c r="M1286" s="4">
        <v>0.08</v>
      </c>
      <c r="N1286" s="3">
        <v>164.01</v>
      </c>
      <c r="O1286" s="3">
        <f t="shared" si="163"/>
        <v>4083.9812000000006</v>
      </c>
      <c r="P1286" s="3">
        <f t="shared" si="164"/>
        <v>2132.13</v>
      </c>
      <c r="Q1286" s="3">
        <v>1502.24</v>
      </c>
      <c r="R1286" s="3">
        <f t="shared" si="165"/>
        <v>449.61120000000051</v>
      </c>
      <c r="S1286" s="5">
        <f t="shared" si="166"/>
        <v>0.11009139807009896</v>
      </c>
      <c r="T1286" s="3">
        <v>3659.54</v>
      </c>
      <c r="U1286" s="3">
        <f t="shared" si="167"/>
        <v>424.44120000000066</v>
      </c>
      <c r="V1286" t="s">
        <v>41</v>
      </c>
      <c r="W1286" t="s">
        <v>46</v>
      </c>
    </row>
    <row r="1287" spans="1:23">
      <c r="A1287" t="s">
        <v>1346</v>
      </c>
      <c r="B1287" s="2">
        <v>45468</v>
      </c>
      <c r="C1287">
        <f t="shared" si="160"/>
        <v>2024</v>
      </c>
      <c r="D1287" t="str">
        <f t="shared" si="161"/>
        <v>Jun</v>
      </c>
      <c r="E1287" t="str">
        <f t="shared" si="162"/>
        <v>Q2</v>
      </c>
      <c r="F1287" t="s">
        <v>38</v>
      </c>
      <c r="G1287" t="s">
        <v>66</v>
      </c>
      <c r="H1287" t="s">
        <v>34</v>
      </c>
      <c r="I1287" t="s">
        <v>53</v>
      </c>
      <c r="J1287" t="s">
        <v>130</v>
      </c>
      <c r="K1287">
        <v>2</v>
      </c>
      <c r="L1287" s="3">
        <v>1397.59</v>
      </c>
      <c r="M1287" s="4">
        <v>0.12</v>
      </c>
      <c r="N1287" s="3">
        <v>485.64</v>
      </c>
      <c r="O1287" s="3">
        <f t="shared" si="163"/>
        <v>2459.7583999999997</v>
      </c>
      <c r="P1287" s="3">
        <f t="shared" si="164"/>
        <v>971.28</v>
      </c>
      <c r="Q1287" s="3">
        <v>2036.83</v>
      </c>
      <c r="R1287" s="3">
        <f t="shared" si="165"/>
        <v>-548.35160000000019</v>
      </c>
      <c r="S1287" s="5">
        <f t="shared" si="166"/>
        <v>-0.22292904864152521</v>
      </c>
      <c r="T1287" s="3">
        <v>2378.0700000000002</v>
      </c>
      <c r="U1287" s="3">
        <f t="shared" si="167"/>
        <v>81.688399999999547</v>
      </c>
      <c r="V1287" t="s">
        <v>29</v>
      </c>
      <c r="W1287" t="s">
        <v>46</v>
      </c>
    </row>
    <row r="1288" spans="1:23">
      <c r="A1288" t="s">
        <v>1347</v>
      </c>
      <c r="B1288" s="2">
        <v>45926</v>
      </c>
      <c r="C1288">
        <f t="shared" si="160"/>
        <v>2025</v>
      </c>
      <c r="D1288" t="str">
        <f t="shared" si="161"/>
        <v>Sep</v>
      </c>
      <c r="E1288" t="str">
        <f t="shared" si="162"/>
        <v>Q3</v>
      </c>
      <c r="F1288" t="s">
        <v>68</v>
      </c>
      <c r="G1288" t="s">
        <v>66</v>
      </c>
      <c r="H1288" t="s">
        <v>26</v>
      </c>
      <c r="I1288" t="s">
        <v>39</v>
      </c>
      <c r="J1288" t="s">
        <v>45</v>
      </c>
      <c r="K1288">
        <v>49</v>
      </c>
      <c r="L1288" s="3">
        <v>1249.25</v>
      </c>
      <c r="M1288" s="4">
        <v>0.12</v>
      </c>
      <c r="N1288" s="3">
        <v>610.26</v>
      </c>
      <c r="O1288" s="3">
        <f t="shared" si="163"/>
        <v>53867.66</v>
      </c>
      <c r="P1288" s="3">
        <f t="shared" si="164"/>
        <v>29902.739999999998</v>
      </c>
      <c r="Q1288" s="3">
        <v>3043.74</v>
      </c>
      <c r="R1288" s="3">
        <f t="shared" si="165"/>
        <v>20921.180000000008</v>
      </c>
      <c r="S1288" s="5">
        <f t="shared" si="166"/>
        <v>0.38838108059640991</v>
      </c>
      <c r="T1288" s="3">
        <v>50518.26</v>
      </c>
      <c r="U1288" s="3">
        <f t="shared" si="167"/>
        <v>3349.4000000000015</v>
      </c>
      <c r="V1288" t="s">
        <v>29</v>
      </c>
      <c r="W1288" t="s">
        <v>30</v>
      </c>
    </row>
    <row r="1289" spans="1:23">
      <c r="A1289" t="s">
        <v>1348</v>
      </c>
      <c r="B1289" s="2">
        <v>45759</v>
      </c>
      <c r="C1289">
        <f t="shared" si="160"/>
        <v>2025</v>
      </c>
      <c r="D1289" t="str">
        <f t="shared" si="161"/>
        <v>Apr</v>
      </c>
      <c r="E1289" t="str">
        <f t="shared" si="162"/>
        <v>Q2</v>
      </c>
      <c r="F1289" t="s">
        <v>32</v>
      </c>
      <c r="G1289" t="s">
        <v>33</v>
      </c>
      <c r="H1289" t="s">
        <v>26</v>
      </c>
      <c r="I1289" t="s">
        <v>63</v>
      </c>
      <c r="J1289" t="s">
        <v>73</v>
      </c>
      <c r="K1289">
        <v>41</v>
      </c>
      <c r="L1289" s="3">
        <v>347.04</v>
      </c>
      <c r="M1289" s="4">
        <v>0.08</v>
      </c>
      <c r="N1289" s="3">
        <v>85.25</v>
      </c>
      <c r="O1289" s="3">
        <f t="shared" si="163"/>
        <v>13090.348800000002</v>
      </c>
      <c r="P1289" s="3">
        <f t="shared" si="164"/>
        <v>3495.25</v>
      </c>
      <c r="Q1289" s="3">
        <v>2345.84</v>
      </c>
      <c r="R1289" s="3">
        <f t="shared" si="165"/>
        <v>7249.2588000000014</v>
      </c>
      <c r="S1289" s="5">
        <f t="shared" si="166"/>
        <v>0.5537865270633584</v>
      </c>
      <c r="T1289" s="3">
        <v>13689.15</v>
      </c>
      <c r="U1289" s="3">
        <f t="shared" si="167"/>
        <v>-598.80119999999806</v>
      </c>
      <c r="V1289" t="s">
        <v>29</v>
      </c>
      <c r="W1289" t="s">
        <v>46</v>
      </c>
    </row>
    <row r="1290" spans="1:23">
      <c r="A1290" t="s">
        <v>1349</v>
      </c>
      <c r="B1290" s="2">
        <v>45614</v>
      </c>
      <c r="C1290">
        <f t="shared" si="160"/>
        <v>2024</v>
      </c>
      <c r="D1290" t="str">
        <f t="shared" si="161"/>
        <v>Nov</v>
      </c>
      <c r="E1290" t="str">
        <f t="shared" si="162"/>
        <v>Q4</v>
      </c>
      <c r="F1290" t="s">
        <v>51</v>
      </c>
      <c r="G1290" t="s">
        <v>52</v>
      </c>
      <c r="H1290" t="s">
        <v>26</v>
      </c>
      <c r="I1290" t="s">
        <v>63</v>
      </c>
      <c r="J1290" t="s">
        <v>64</v>
      </c>
      <c r="K1290">
        <v>36</v>
      </c>
      <c r="L1290" s="3">
        <v>373.41</v>
      </c>
      <c r="M1290" s="4">
        <v>0.1</v>
      </c>
      <c r="N1290" s="3">
        <v>101.47</v>
      </c>
      <c r="O1290" s="3">
        <f t="shared" si="163"/>
        <v>12098.484</v>
      </c>
      <c r="P1290" s="3">
        <f t="shared" si="164"/>
        <v>3652.92</v>
      </c>
      <c r="Q1290" s="3">
        <v>1392.06</v>
      </c>
      <c r="R1290" s="3">
        <f t="shared" si="165"/>
        <v>7053.5040000000008</v>
      </c>
      <c r="S1290" s="5">
        <f t="shared" si="166"/>
        <v>0.58300725942192433</v>
      </c>
      <c r="T1290" s="3">
        <v>12999.26</v>
      </c>
      <c r="U1290" s="3">
        <f t="shared" si="167"/>
        <v>-900.77599999999984</v>
      </c>
      <c r="V1290" t="s">
        <v>41</v>
      </c>
      <c r="W1290" t="s">
        <v>80</v>
      </c>
    </row>
    <row r="1291" spans="1:23">
      <c r="A1291" t="s">
        <v>1350</v>
      </c>
      <c r="B1291" s="2">
        <v>45471</v>
      </c>
      <c r="C1291">
        <f t="shared" si="160"/>
        <v>2024</v>
      </c>
      <c r="D1291" t="str">
        <f t="shared" si="161"/>
        <v>Jun</v>
      </c>
      <c r="E1291" t="str">
        <f t="shared" si="162"/>
        <v>Q2</v>
      </c>
      <c r="F1291" t="s">
        <v>38</v>
      </c>
      <c r="G1291" t="s">
        <v>25</v>
      </c>
      <c r="H1291" t="s">
        <v>60</v>
      </c>
      <c r="I1291" t="s">
        <v>27</v>
      </c>
      <c r="J1291" t="s">
        <v>35</v>
      </c>
      <c r="K1291">
        <v>42</v>
      </c>
      <c r="L1291" s="3">
        <v>555.78</v>
      </c>
      <c r="M1291" s="4">
        <v>0.05</v>
      </c>
      <c r="N1291" s="3">
        <v>391.19</v>
      </c>
      <c r="O1291" s="3">
        <f t="shared" si="163"/>
        <v>22175.621999999996</v>
      </c>
      <c r="P1291" s="3">
        <f t="shared" si="164"/>
        <v>16429.98</v>
      </c>
      <c r="Q1291" s="3">
        <v>1082.51</v>
      </c>
      <c r="R1291" s="3">
        <f t="shared" si="165"/>
        <v>4663.131999999996</v>
      </c>
      <c r="S1291" s="5">
        <f t="shared" si="166"/>
        <v>0.21028190325394241</v>
      </c>
      <c r="T1291" s="3">
        <v>20114.509999999998</v>
      </c>
      <c r="U1291" s="3">
        <f t="shared" si="167"/>
        <v>2061.1119999999974</v>
      </c>
      <c r="V1291" t="s">
        <v>41</v>
      </c>
      <c r="W1291" t="s">
        <v>30</v>
      </c>
    </row>
    <row r="1292" spans="1:23">
      <c r="A1292" t="s">
        <v>1351</v>
      </c>
      <c r="B1292" s="2">
        <v>46234</v>
      </c>
      <c r="C1292">
        <f t="shared" si="160"/>
        <v>2026</v>
      </c>
      <c r="D1292" t="str">
        <f t="shared" si="161"/>
        <v>Jul</v>
      </c>
      <c r="E1292" t="str">
        <f t="shared" si="162"/>
        <v>Q3</v>
      </c>
      <c r="F1292" t="s">
        <v>68</v>
      </c>
      <c r="G1292" t="s">
        <v>25</v>
      </c>
      <c r="H1292" t="s">
        <v>60</v>
      </c>
      <c r="I1292" t="s">
        <v>39</v>
      </c>
      <c r="J1292" t="s">
        <v>57</v>
      </c>
      <c r="K1292">
        <v>39</v>
      </c>
      <c r="L1292" s="3">
        <v>646.84</v>
      </c>
      <c r="M1292" s="4">
        <v>0.03</v>
      </c>
      <c r="N1292" s="3">
        <v>311.19</v>
      </c>
      <c r="O1292" s="3">
        <f t="shared" si="163"/>
        <v>24469.957200000001</v>
      </c>
      <c r="P1292" s="3">
        <f t="shared" si="164"/>
        <v>12136.41</v>
      </c>
      <c r="Q1292" s="3">
        <v>3613.79</v>
      </c>
      <c r="R1292" s="3">
        <f t="shared" si="165"/>
        <v>8719.7572</v>
      </c>
      <c r="S1292" s="5">
        <f t="shared" si="166"/>
        <v>0.35634542098831296</v>
      </c>
      <c r="T1292" s="3">
        <v>21621.08</v>
      </c>
      <c r="U1292" s="3">
        <f t="shared" si="167"/>
        <v>2848.877199999999</v>
      </c>
      <c r="V1292" t="s">
        <v>61</v>
      </c>
      <c r="W1292" t="s">
        <v>30</v>
      </c>
    </row>
    <row r="1293" spans="1:23">
      <c r="A1293" t="s">
        <v>1352</v>
      </c>
      <c r="B1293" s="2">
        <v>45294</v>
      </c>
      <c r="C1293">
        <f t="shared" si="160"/>
        <v>2024</v>
      </c>
      <c r="D1293" t="str">
        <f t="shared" si="161"/>
        <v>Jan</v>
      </c>
      <c r="E1293" t="str">
        <f t="shared" si="162"/>
        <v>Q1</v>
      </c>
      <c r="F1293" t="s">
        <v>24</v>
      </c>
      <c r="G1293" t="s">
        <v>25</v>
      </c>
      <c r="H1293" t="s">
        <v>26</v>
      </c>
      <c r="I1293" t="s">
        <v>63</v>
      </c>
      <c r="J1293" t="s">
        <v>73</v>
      </c>
      <c r="K1293">
        <v>15</v>
      </c>
      <c r="L1293" s="3">
        <v>208.49</v>
      </c>
      <c r="M1293" s="4">
        <v>0</v>
      </c>
      <c r="N1293" s="3">
        <v>49.18</v>
      </c>
      <c r="O1293" s="3">
        <f t="shared" si="163"/>
        <v>3127.3500000000004</v>
      </c>
      <c r="P1293" s="3">
        <f t="shared" si="164"/>
        <v>737.7</v>
      </c>
      <c r="Q1293" s="3">
        <v>2279.58</v>
      </c>
      <c r="R1293" s="3">
        <f t="shared" si="165"/>
        <v>110.07000000000062</v>
      </c>
      <c r="S1293" s="5">
        <f t="shared" si="166"/>
        <v>3.5195932658640898E-2</v>
      </c>
      <c r="T1293" s="3">
        <v>3200.05</v>
      </c>
      <c r="U1293" s="3">
        <f t="shared" si="167"/>
        <v>-72.699999999999818</v>
      </c>
      <c r="V1293" t="s">
        <v>41</v>
      </c>
      <c r="W1293" t="s">
        <v>80</v>
      </c>
    </row>
    <row r="1294" spans="1:23">
      <c r="A1294" t="s">
        <v>1353</v>
      </c>
      <c r="B1294" s="2">
        <v>45416</v>
      </c>
      <c r="C1294">
        <f t="shared" si="160"/>
        <v>2024</v>
      </c>
      <c r="D1294" t="str">
        <f t="shared" si="161"/>
        <v>May</v>
      </c>
      <c r="E1294" t="str">
        <f t="shared" si="162"/>
        <v>Q2</v>
      </c>
      <c r="F1294" t="s">
        <v>24</v>
      </c>
      <c r="G1294" t="s">
        <v>25</v>
      </c>
      <c r="H1294" t="s">
        <v>26</v>
      </c>
      <c r="I1294" t="s">
        <v>27</v>
      </c>
      <c r="J1294" t="s">
        <v>35</v>
      </c>
      <c r="K1294">
        <v>13</v>
      </c>
      <c r="L1294" s="3">
        <v>699.42</v>
      </c>
      <c r="M1294" s="4">
        <v>0.05</v>
      </c>
      <c r="N1294" s="3">
        <v>499.42</v>
      </c>
      <c r="O1294" s="3">
        <f t="shared" si="163"/>
        <v>8637.8369999999995</v>
      </c>
      <c r="P1294" s="3">
        <f t="shared" si="164"/>
        <v>6492.46</v>
      </c>
      <c r="Q1294" s="3">
        <v>1105.1400000000001</v>
      </c>
      <c r="R1294" s="3">
        <f t="shared" si="165"/>
        <v>1040.2369999999994</v>
      </c>
      <c r="S1294" s="5">
        <f t="shared" si="166"/>
        <v>0.12042794972861834</v>
      </c>
      <c r="T1294" s="3">
        <v>8747.7800000000007</v>
      </c>
      <c r="U1294" s="3">
        <f t="shared" si="167"/>
        <v>-109.94300000000112</v>
      </c>
      <c r="V1294" t="s">
        <v>36</v>
      </c>
      <c r="W1294" t="s">
        <v>80</v>
      </c>
    </row>
    <row r="1295" spans="1:23">
      <c r="A1295" t="s">
        <v>1354</v>
      </c>
      <c r="B1295" s="2">
        <v>45948</v>
      </c>
      <c r="C1295">
        <f t="shared" si="160"/>
        <v>2025</v>
      </c>
      <c r="D1295" t="str">
        <f t="shared" si="161"/>
        <v>Oct</v>
      </c>
      <c r="E1295" t="str">
        <f t="shared" si="162"/>
        <v>Q4</v>
      </c>
      <c r="F1295" t="s">
        <v>24</v>
      </c>
      <c r="G1295" t="s">
        <v>25</v>
      </c>
      <c r="H1295" t="s">
        <v>26</v>
      </c>
      <c r="I1295" t="s">
        <v>53</v>
      </c>
      <c r="J1295" t="s">
        <v>130</v>
      </c>
      <c r="K1295">
        <v>57</v>
      </c>
      <c r="L1295" s="3">
        <v>2387.77</v>
      </c>
      <c r="M1295" s="4">
        <v>0.12</v>
      </c>
      <c r="N1295" s="3">
        <v>896.05</v>
      </c>
      <c r="O1295" s="3">
        <f t="shared" si="163"/>
        <v>119770.54319999999</v>
      </c>
      <c r="P1295" s="3">
        <f t="shared" si="164"/>
        <v>51074.85</v>
      </c>
      <c r="Q1295" s="3">
        <v>2674.58</v>
      </c>
      <c r="R1295" s="3">
        <f t="shared" si="165"/>
        <v>66021.113199999978</v>
      </c>
      <c r="S1295" s="5">
        <f t="shared" si="166"/>
        <v>0.55122997221239944</v>
      </c>
      <c r="T1295" s="3">
        <v>114289.75</v>
      </c>
      <c r="U1295" s="3">
        <f t="shared" si="167"/>
        <v>5480.7931999999855</v>
      </c>
      <c r="V1295" t="s">
        <v>36</v>
      </c>
      <c r="W1295" t="s">
        <v>80</v>
      </c>
    </row>
    <row r="1296" spans="1:23">
      <c r="A1296" t="s">
        <v>1355</v>
      </c>
      <c r="B1296" s="2">
        <v>46101</v>
      </c>
      <c r="C1296">
        <f t="shared" si="160"/>
        <v>2026</v>
      </c>
      <c r="D1296" t="str">
        <f t="shared" si="161"/>
        <v>Mar</v>
      </c>
      <c r="E1296" t="str">
        <f t="shared" si="162"/>
        <v>Q1</v>
      </c>
      <c r="F1296" t="s">
        <v>24</v>
      </c>
      <c r="G1296" t="s">
        <v>25</v>
      </c>
      <c r="H1296" t="s">
        <v>34</v>
      </c>
      <c r="I1296" t="s">
        <v>39</v>
      </c>
      <c r="J1296" t="s">
        <v>40</v>
      </c>
      <c r="K1296">
        <v>13</v>
      </c>
      <c r="L1296" s="3">
        <v>1084.71</v>
      </c>
      <c r="M1296" s="4">
        <v>0.15</v>
      </c>
      <c r="N1296" s="3">
        <v>449.86</v>
      </c>
      <c r="O1296" s="3">
        <f t="shared" si="163"/>
        <v>11986.0455</v>
      </c>
      <c r="P1296" s="3">
        <f t="shared" si="164"/>
        <v>5848.18</v>
      </c>
      <c r="Q1296" s="3">
        <v>1870.6</v>
      </c>
      <c r="R1296" s="3">
        <f t="shared" si="165"/>
        <v>4267.2654999999995</v>
      </c>
      <c r="S1296" s="5">
        <f t="shared" si="166"/>
        <v>0.35601946446807659</v>
      </c>
      <c r="T1296" s="3">
        <v>11350.16</v>
      </c>
      <c r="U1296" s="3">
        <f t="shared" si="167"/>
        <v>635.88550000000032</v>
      </c>
      <c r="V1296" t="s">
        <v>36</v>
      </c>
      <c r="W1296" t="s">
        <v>77</v>
      </c>
    </row>
    <row r="1297" spans="1:23">
      <c r="A1297" t="s">
        <v>1356</v>
      </c>
      <c r="B1297" s="2">
        <v>45894</v>
      </c>
      <c r="C1297">
        <f t="shared" si="160"/>
        <v>2025</v>
      </c>
      <c r="D1297" t="str">
        <f t="shared" si="161"/>
        <v>Aug</v>
      </c>
      <c r="E1297" t="str">
        <f t="shared" si="162"/>
        <v>Q3</v>
      </c>
      <c r="F1297" t="s">
        <v>51</v>
      </c>
      <c r="G1297" t="s">
        <v>72</v>
      </c>
      <c r="H1297" t="s">
        <v>26</v>
      </c>
      <c r="I1297" t="s">
        <v>53</v>
      </c>
      <c r="J1297" t="s">
        <v>54</v>
      </c>
      <c r="K1297">
        <v>10</v>
      </c>
      <c r="L1297" s="3">
        <v>3276.76</v>
      </c>
      <c r="M1297" s="4">
        <v>0.08</v>
      </c>
      <c r="N1297" s="3">
        <v>1135.71</v>
      </c>
      <c r="O1297" s="3">
        <f t="shared" si="163"/>
        <v>30146.192000000003</v>
      </c>
      <c r="P1297" s="3">
        <f t="shared" si="164"/>
        <v>11357.1</v>
      </c>
      <c r="Q1297" s="3">
        <v>4055.18</v>
      </c>
      <c r="R1297" s="3">
        <f t="shared" si="165"/>
        <v>14733.912000000004</v>
      </c>
      <c r="S1297" s="5">
        <f t="shared" si="166"/>
        <v>0.48874869502589258</v>
      </c>
      <c r="T1297" s="3">
        <v>29582.45</v>
      </c>
      <c r="U1297" s="3">
        <f t="shared" si="167"/>
        <v>563.74200000000201</v>
      </c>
      <c r="V1297" t="s">
        <v>29</v>
      </c>
      <c r="W1297" t="s">
        <v>30</v>
      </c>
    </row>
    <row r="1298" spans="1:23">
      <c r="A1298" t="s">
        <v>1357</v>
      </c>
      <c r="B1298" s="2">
        <v>46218</v>
      </c>
      <c r="C1298">
        <f t="shared" si="160"/>
        <v>2026</v>
      </c>
      <c r="D1298" t="str">
        <f t="shared" si="161"/>
        <v>Jul</v>
      </c>
      <c r="E1298" t="str">
        <f t="shared" si="162"/>
        <v>Q3</v>
      </c>
      <c r="F1298" t="s">
        <v>51</v>
      </c>
      <c r="G1298" t="s">
        <v>72</v>
      </c>
      <c r="H1298" t="s">
        <v>34</v>
      </c>
      <c r="I1298" t="s">
        <v>39</v>
      </c>
      <c r="J1298" t="s">
        <v>57</v>
      </c>
      <c r="K1298">
        <v>8</v>
      </c>
      <c r="L1298" s="3">
        <v>354.18</v>
      </c>
      <c r="M1298" s="4">
        <v>0.2</v>
      </c>
      <c r="N1298" s="3">
        <v>167.83</v>
      </c>
      <c r="O1298" s="3">
        <f t="shared" si="163"/>
        <v>2266.752</v>
      </c>
      <c r="P1298" s="3">
        <f t="shared" si="164"/>
        <v>1342.64</v>
      </c>
      <c r="Q1298" s="3">
        <v>1420.63</v>
      </c>
      <c r="R1298" s="3">
        <f t="shared" si="165"/>
        <v>-496.51800000000026</v>
      </c>
      <c r="S1298" s="5">
        <f t="shared" si="166"/>
        <v>-0.21904381246823662</v>
      </c>
      <c r="T1298" s="3">
        <v>2170.9699999999998</v>
      </c>
      <c r="U1298" s="3">
        <f t="shared" si="167"/>
        <v>95.782000000000153</v>
      </c>
      <c r="V1298" t="s">
        <v>41</v>
      </c>
      <c r="W1298" t="s">
        <v>46</v>
      </c>
    </row>
    <row r="1299" spans="1:23">
      <c r="A1299" t="s">
        <v>1358</v>
      </c>
      <c r="B1299" s="2">
        <v>46236</v>
      </c>
      <c r="C1299">
        <f t="shared" si="160"/>
        <v>2026</v>
      </c>
      <c r="D1299" t="str">
        <f t="shared" si="161"/>
        <v>Aug</v>
      </c>
      <c r="E1299" t="str">
        <f t="shared" si="162"/>
        <v>Q3</v>
      </c>
      <c r="F1299" t="s">
        <v>32</v>
      </c>
      <c r="G1299" t="s">
        <v>43</v>
      </c>
      <c r="H1299" t="s">
        <v>26</v>
      </c>
      <c r="I1299" t="s">
        <v>63</v>
      </c>
      <c r="J1299" t="s">
        <v>64</v>
      </c>
      <c r="K1299">
        <v>8</v>
      </c>
      <c r="L1299" s="3">
        <v>485.26</v>
      </c>
      <c r="M1299" s="4">
        <v>0.05</v>
      </c>
      <c r="N1299" s="3">
        <v>143.72</v>
      </c>
      <c r="O1299" s="3">
        <f t="shared" si="163"/>
        <v>3687.9759999999997</v>
      </c>
      <c r="P1299" s="3">
        <f t="shared" si="164"/>
        <v>1149.76</v>
      </c>
      <c r="Q1299" s="3">
        <v>1336.8</v>
      </c>
      <c r="R1299" s="3">
        <f t="shared" si="165"/>
        <v>1201.4159999999995</v>
      </c>
      <c r="S1299" s="5">
        <f t="shared" si="166"/>
        <v>0.32576567743390944</v>
      </c>
      <c r="T1299" s="3">
        <v>3616.89</v>
      </c>
      <c r="U1299" s="3">
        <f t="shared" si="167"/>
        <v>71.085999999999785</v>
      </c>
      <c r="V1299" t="s">
        <v>61</v>
      </c>
      <c r="W1299" t="s">
        <v>46</v>
      </c>
    </row>
    <row r="1300" spans="1:23">
      <c r="A1300" t="s">
        <v>1359</v>
      </c>
      <c r="B1300" s="2">
        <v>45436</v>
      </c>
      <c r="C1300">
        <f t="shared" si="160"/>
        <v>2024</v>
      </c>
      <c r="D1300" t="str">
        <f t="shared" si="161"/>
        <v>May</v>
      </c>
      <c r="E1300" t="str">
        <f t="shared" si="162"/>
        <v>Q2</v>
      </c>
      <c r="F1300" t="s">
        <v>51</v>
      </c>
      <c r="G1300" t="s">
        <v>52</v>
      </c>
      <c r="H1300" t="s">
        <v>26</v>
      </c>
      <c r="I1300" t="s">
        <v>63</v>
      </c>
      <c r="J1300" t="s">
        <v>64</v>
      </c>
      <c r="K1300">
        <v>37</v>
      </c>
      <c r="L1300" s="3">
        <v>424.79</v>
      </c>
      <c r="M1300" s="4">
        <v>0.12</v>
      </c>
      <c r="N1300" s="3">
        <v>119.34</v>
      </c>
      <c r="O1300" s="3">
        <f t="shared" si="163"/>
        <v>13831.162400000001</v>
      </c>
      <c r="P1300" s="3">
        <f t="shared" si="164"/>
        <v>4415.58</v>
      </c>
      <c r="Q1300" s="3">
        <v>1840.23</v>
      </c>
      <c r="R1300" s="3">
        <f t="shared" si="165"/>
        <v>7575.3524000000016</v>
      </c>
      <c r="S1300" s="5">
        <f t="shared" si="166"/>
        <v>0.5477017896919496</v>
      </c>
      <c r="T1300" s="3">
        <v>14023.79</v>
      </c>
      <c r="U1300" s="3">
        <f t="shared" si="167"/>
        <v>-192.6275999999998</v>
      </c>
      <c r="V1300" t="s">
        <v>29</v>
      </c>
      <c r="W1300" t="s">
        <v>46</v>
      </c>
    </row>
    <row r="1301" spans="1:23">
      <c r="A1301" t="s">
        <v>1360</v>
      </c>
      <c r="B1301" s="2">
        <v>45990</v>
      </c>
      <c r="C1301">
        <f t="shared" si="160"/>
        <v>2025</v>
      </c>
      <c r="D1301" t="str">
        <f t="shared" si="161"/>
        <v>Nov</v>
      </c>
      <c r="E1301" t="str">
        <f t="shared" si="162"/>
        <v>Q4</v>
      </c>
      <c r="F1301" t="s">
        <v>51</v>
      </c>
      <c r="G1301" t="s">
        <v>52</v>
      </c>
      <c r="H1301" t="s">
        <v>34</v>
      </c>
      <c r="I1301" t="s">
        <v>39</v>
      </c>
      <c r="J1301" t="s">
        <v>40</v>
      </c>
      <c r="K1301">
        <v>14</v>
      </c>
      <c r="L1301" s="3">
        <v>1062</v>
      </c>
      <c r="M1301" s="4">
        <v>0.03</v>
      </c>
      <c r="N1301" s="3">
        <v>454.64</v>
      </c>
      <c r="O1301" s="3">
        <f t="shared" si="163"/>
        <v>14421.96</v>
      </c>
      <c r="P1301" s="3">
        <f t="shared" si="164"/>
        <v>6364.96</v>
      </c>
      <c r="Q1301" s="3">
        <v>971.7</v>
      </c>
      <c r="R1301" s="3">
        <f t="shared" si="165"/>
        <v>7085.2999999999993</v>
      </c>
      <c r="S1301" s="5">
        <f t="shared" si="166"/>
        <v>0.49128551181670171</v>
      </c>
      <c r="T1301" s="3">
        <v>14264.37</v>
      </c>
      <c r="U1301" s="3">
        <f t="shared" si="167"/>
        <v>157.58999999999833</v>
      </c>
      <c r="V1301" t="s">
        <v>41</v>
      </c>
      <c r="W1301" t="s">
        <v>30</v>
      </c>
    </row>
    <row r="1302" spans="1:23">
      <c r="A1302" t="s">
        <v>1361</v>
      </c>
      <c r="B1302" s="2">
        <v>45900</v>
      </c>
      <c r="C1302">
        <f t="shared" si="160"/>
        <v>2025</v>
      </c>
      <c r="D1302" t="str">
        <f t="shared" si="161"/>
        <v>Aug</v>
      </c>
      <c r="E1302" t="str">
        <f t="shared" si="162"/>
        <v>Q3</v>
      </c>
      <c r="F1302" t="s">
        <v>68</v>
      </c>
      <c r="G1302" t="s">
        <v>25</v>
      </c>
      <c r="H1302" t="s">
        <v>34</v>
      </c>
      <c r="I1302" t="s">
        <v>39</v>
      </c>
      <c r="J1302" t="s">
        <v>45</v>
      </c>
      <c r="K1302">
        <v>12</v>
      </c>
      <c r="L1302" s="3">
        <v>1102.1300000000001</v>
      </c>
      <c r="M1302" s="4">
        <v>0.08</v>
      </c>
      <c r="N1302" s="3">
        <v>548.54999999999995</v>
      </c>
      <c r="O1302" s="3">
        <f t="shared" si="163"/>
        <v>12167.515200000002</v>
      </c>
      <c r="P1302" s="3">
        <f t="shared" si="164"/>
        <v>6582.5999999999995</v>
      </c>
      <c r="Q1302" s="3">
        <v>1511.7</v>
      </c>
      <c r="R1302" s="3">
        <f t="shared" si="165"/>
        <v>4073.2152000000024</v>
      </c>
      <c r="S1302" s="5">
        <f t="shared" si="166"/>
        <v>0.33476146386897482</v>
      </c>
      <c r="T1302" s="3">
        <v>12340.01</v>
      </c>
      <c r="U1302" s="3">
        <f t="shared" si="167"/>
        <v>-172.49479999999858</v>
      </c>
      <c r="V1302" t="s">
        <v>61</v>
      </c>
      <c r="W1302" t="s">
        <v>46</v>
      </c>
    </row>
    <row r="1303" spans="1:23">
      <c r="A1303" t="s">
        <v>1362</v>
      </c>
      <c r="B1303" s="2">
        <v>45601</v>
      </c>
      <c r="C1303">
        <f t="shared" si="160"/>
        <v>2024</v>
      </c>
      <c r="D1303" t="str">
        <f t="shared" si="161"/>
        <v>Nov</v>
      </c>
      <c r="E1303" t="str">
        <f t="shared" si="162"/>
        <v>Q4</v>
      </c>
      <c r="F1303" t="s">
        <v>24</v>
      </c>
      <c r="G1303" t="s">
        <v>25</v>
      </c>
      <c r="H1303" t="s">
        <v>26</v>
      </c>
      <c r="I1303" t="s">
        <v>53</v>
      </c>
      <c r="J1303" t="s">
        <v>54</v>
      </c>
      <c r="K1303">
        <v>58</v>
      </c>
      <c r="L1303" s="3">
        <v>3363.71</v>
      </c>
      <c r="M1303" s="4">
        <v>0.08</v>
      </c>
      <c r="N1303" s="3">
        <v>1055.1500000000001</v>
      </c>
      <c r="O1303" s="3">
        <f t="shared" si="163"/>
        <v>179487.5656</v>
      </c>
      <c r="P1303" s="3">
        <f t="shared" si="164"/>
        <v>61198.700000000004</v>
      </c>
      <c r="Q1303" s="3">
        <v>3022.66</v>
      </c>
      <c r="R1303" s="3">
        <f t="shared" si="165"/>
        <v>115266.20559999999</v>
      </c>
      <c r="S1303" s="5">
        <f t="shared" si="166"/>
        <v>0.64219604970785782</v>
      </c>
      <c r="T1303" s="3">
        <v>199188.27</v>
      </c>
      <c r="U1303" s="3">
        <f t="shared" si="167"/>
        <v>-19700.704399999988</v>
      </c>
      <c r="V1303" t="s">
        <v>41</v>
      </c>
      <c r="W1303" t="s">
        <v>46</v>
      </c>
    </row>
    <row r="1304" spans="1:23">
      <c r="A1304" t="s">
        <v>1363</v>
      </c>
      <c r="B1304" s="2">
        <v>45589</v>
      </c>
      <c r="C1304">
        <f t="shared" si="160"/>
        <v>2024</v>
      </c>
      <c r="D1304" t="str">
        <f t="shared" si="161"/>
        <v>Oct</v>
      </c>
      <c r="E1304" t="str">
        <f t="shared" si="162"/>
        <v>Q4</v>
      </c>
      <c r="F1304" t="s">
        <v>24</v>
      </c>
      <c r="G1304" t="s">
        <v>25</v>
      </c>
      <c r="H1304" t="s">
        <v>44</v>
      </c>
      <c r="I1304" t="s">
        <v>63</v>
      </c>
      <c r="J1304" t="s">
        <v>64</v>
      </c>
      <c r="K1304">
        <v>6</v>
      </c>
      <c r="L1304" s="3">
        <v>602.83000000000004</v>
      </c>
      <c r="M1304" s="4">
        <v>0.08</v>
      </c>
      <c r="N1304" s="3">
        <v>174.81</v>
      </c>
      <c r="O1304" s="3">
        <f t="shared" si="163"/>
        <v>3327.6216000000004</v>
      </c>
      <c r="P1304" s="3">
        <f t="shared" si="164"/>
        <v>1048.8600000000001</v>
      </c>
      <c r="Q1304" s="3">
        <v>1402.75</v>
      </c>
      <c r="R1304" s="3">
        <f t="shared" si="165"/>
        <v>876.01160000000027</v>
      </c>
      <c r="S1304" s="5">
        <f t="shared" si="166"/>
        <v>0.26325457197416924</v>
      </c>
      <c r="T1304" s="3">
        <v>3043.83</v>
      </c>
      <c r="U1304" s="3">
        <f t="shared" si="167"/>
        <v>283.79160000000047</v>
      </c>
      <c r="V1304" t="s">
        <v>29</v>
      </c>
      <c r="W1304" t="s">
        <v>46</v>
      </c>
    </row>
    <row r="1305" spans="1:23">
      <c r="A1305" t="s">
        <v>1364</v>
      </c>
      <c r="B1305" s="2">
        <v>45898</v>
      </c>
      <c r="C1305">
        <f t="shared" si="160"/>
        <v>2025</v>
      </c>
      <c r="D1305" t="str">
        <f t="shared" si="161"/>
        <v>Aug</v>
      </c>
      <c r="E1305" t="str">
        <f t="shared" si="162"/>
        <v>Q3</v>
      </c>
      <c r="F1305" t="s">
        <v>51</v>
      </c>
      <c r="G1305" t="s">
        <v>88</v>
      </c>
      <c r="H1305" t="s">
        <v>44</v>
      </c>
      <c r="I1305" t="s">
        <v>27</v>
      </c>
      <c r="J1305" t="s">
        <v>28</v>
      </c>
      <c r="K1305">
        <v>18</v>
      </c>
      <c r="L1305" s="3">
        <v>148.18</v>
      </c>
      <c r="M1305" s="4">
        <v>0.05</v>
      </c>
      <c r="N1305" s="3">
        <v>89.02</v>
      </c>
      <c r="O1305" s="3">
        <f t="shared" si="163"/>
        <v>2533.8780000000002</v>
      </c>
      <c r="P1305" s="3">
        <f t="shared" si="164"/>
        <v>1602.36</v>
      </c>
      <c r="Q1305" s="3">
        <v>951.55</v>
      </c>
      <c r="R1305" s="3">
        <f t="shared" si="165"/>
        <v>-20.031999999999698</v>
      </c>
      <c r="S1305" s="5">
        <f t="shared" si="166"/>
        <v>-7.9056687022815205E-3</v>
      </c>
      <c r="T1305" s="3">
        <v>2723.11</v>
      </c>
      <c r="U1305" s="3">
        <f t="shared" si="167"/>
        <v>-189.23199999999997</v>
      </c>
      <c r="V1305" t="s">
        <v>36</v>
      </c>
      <c r="W1305" t="s">
        <v>80</v>
      </c>
    </row>
    <row r="1306" spans="1:23">
      <c r="A1306" t="s">
        <v>1365</v>
      </c>
      <c r="B1306" s="2">
        <v>45667</v>
      </c>
      <c r="C1306">
        <f t="shared" si="160"/>
        <v>2025</v>
      </c>
      <c r="D1306" t="str">
        <f t="shared" si="161"/>
        <v>Jan</v>
      </c>
      <c r="E1306" t="str">
        <f t="shared" si="162"/>
        <v>Q1</v>
      </c>
      <c r="F1306" t="s">
        <v>38</v>
      </c>
      <c r="G1306" t="s">
        <v>25</v>
      </c>
      <c r="H1306" t="s">
        <v>34</v>
      </c>
      <c r="I1306" t="s">
        <v>53</v>
      </c>
      <c r="J1306" t="s">
        <v>130</v>
      </c>
      <c r="K1306">
        <v>2</v>
      </c>
      <c r="L1306" s="3">
        <v>1608.41</v>
      </c>
      <c r="M1306" s="4">
        <v>0.05</v>
      </c>
      <c r="N1306" s="3">
        <v>613.41</v>
      </c>
      <c r="O1306" s="3">
        <f t="shared" si="163"/>
        <v>3055.9789999999998</v>
      </c>
      <c r="P1306" s="3">
        <f t="shared" si="164"/>
        <v>1226.82</v>
      </c>
      <c r="Q1306" s="3">
        <v>1374.8</v>
      </c>
      <c r="R1306" s="3">
        <f t="shared" si="165"/>
        <v>454.35899999999992</v>
      </c>
      <c r="S1306" s="5">
        <f t="shared" si="166"/>
        <v>0.14867870492565555</v>
      </c>
      <c r="T1306" s="3">
        <v>3308.96</v>
      </c>
      <c r="U1306" s="3">
        <f t="shared" si="167"/>
        <v>-252.98100000000022</v>
      </c>
      <c r="V1306" t="s">
        <v>61</v>
      </c>
      <c r="W1306" t="s">
        <v>30</v>
      </c>
    </row>
    <row r="1307" spans="1:23">
      <c r="A1307" t="s">
        <v>1366</v>
      </c>
      <c r="B1307" s="2">
        <v>46182</v>
      </c>
      <c r="C1307">
        <f t="shared" si="160"/>
        <v>2026</v>
      </c>
      <c r="D1307" t="str">
        <f t="shared" si="161"/>
        <v>Jun</v>
      </c>
      <c r="E1307" t="str">
        <f t="shared" si="162"/>
        <v>Q2</v>
      </c>
      <c r="F1307" t="s">
        <v>38</v>
      </c>
      <c r="G1307" t="s">
        <v>66</v>
      </c>
      <c r="H1307" t="s">
        <v>26</v>
      </c>
      <c r="I1307" t="s">
        <v>39</v>
      </c>
      <c r="J1307" t="s">
        <v>57</v>
      </c>
      <c r="K1307">
        <v>48</v>
      </c>
      <c r="L1307" s="3">
        <v>329.87</v>
      </c>
      <c r="M1307" s="4">
        <v>0.08</v>
      </c>
      <c r="N1307" s="3">
        <v>174.74</v>
      </c>
      <c r="O1307" s="3">
        <f t="shared" si="163"/>
        <v>14567.059200000002</v>
      </c>
      <c r="P1307" s="3">
        <f t="shared" si="164"/>
        <v>8387.52</v>
      </c>
      <c r="Q1307" s="3">
        <v>3544.47</v>
      </c>
      <c r="R1307" s="3">
        <f t="shared" si="165"/>
        <v>2635.0692000000013</v>
      </c>
      <c r="S1307" s="5">
        <f t="shared" si="166"/>
        <v>0.18089232451255507</v>
      </c>
      <c r="T1307" s="3">
        <v>14252.44</v>
      </c>
      <c r="U1307" s="3">
        <f t="shared" si="167"/>
        <v>314.619200000001</v>
      </c>
      <c r="V1307" t="s">
        <v>29</v>
      </c>
      <c r="W1307" t="s">
        <v>46</v>
      </c>
    </row>
    <row r="1308" spans="1:23">
      <c r="A1308" t="s">
        <v>1367</v>
      </c>
      <c r="B1308" s="2">
        <v>45508</v>
      </c>
      <c r="C1308">
        <f t="shared" si="160"/>
        <v>2024</v>
      </c>
      <c r="D1308" t="str">
        <f t="shared" si="161"/>
        <v>Aug</v>
      </c>
      <c r="E1308" t="str">
        <f t="shared" si="162"/>
        <v>Q3</v>
      </c>
      <c r="F1308" t="s">
        <v>68</v>
      </c>
      <c r="G1308" t="s">
        <v>66</v>
      </c>
      <c r="H1308" t="s">
        <v>26</v>
      </c>
      <c r="I1308" t="s">
        <v>63</v>
      </c>
      <c r="J1308" t="s">
        <v>64</v>
      </c>
      <c r="K1308">
        <v>43</v>
      </c>
      <c r="L1308" s="3">
        <v>476.39</v>
      </c>
      <c r="M1308" s="4">
        <v>0.1</v>
      </c>
      <c r="N1308" s="3">
        <v>139.59</v>
      </c>
      <c r="O1308" s="3">
        <f t="shared" si="163"/>
        <v>18436.293000000001</v>
      </c>
      <c r="P1308" s="3">
        <f t="shared" si="164"/>
        <v>6002.37</v>
      </c>
      <c r="Q1308" s="3">
        <v>2344.0300000000002</v>
      </c>
      <c r="R1308" s="3">
        <f t="shared" si="165"/>
        <v>10089.893000000002</v>
      </c>
      <c r="S1308" s="5">
        <f t="shared" si="166"/>
        <v>0.54728426153782661</v>
      </c>
      <c r="T1308" s="3">
        <v>17462.849999999999</v>
      </c>
      <c r="U1308" s="3">
        <f t="shared" si="167"/>
        <v>973.44300000000294</v>
      </c>
      <c r="V1308" t="s">
        <v>29</v>
      </c>
      <c r="W1308" t="s">
        <v>30</v>
      </c>
    </row>
    <row r="1309" spans="1:23">
      <c r="A1309" t="s">
        <v>1368</v>
      </c>
      <c r="B1309" s="2">
        <v>45824</v>
      </c>
      <c r="C1309">
        <f t="shared" si="160"/>
        <v>2025</v>
      </c>
      <c r="D1309" t="str">
        <f t="shared" si="161"/>
        <v>Jun</v>
      </c>
      <c r="E1309" t="str">
        <f t="shared" si="162"/>
        <v>Q2</v>
      </c>
      <c r="F1309" t="s">
        <v>32</v>
      </c>
      <c r="G1309" t="s">
        <v>49</v>
      </c>
      <c r="H1309" t="s">
        <v>34</v>
      </c>
      <c r="I1309" t="s">
        <v>53</v>
      </c>
      <c r="J1309" t="s">
        <v>130</v>
      </c>
      <c r="K1309">
        <v>5</v>
      </c>
      <c r="L1309" s="3">
        <v>1356.7</v>
      </c>
      <c r="M1309" s="4">
        <v>0.2</v>
      </c>
      <c r="N1309" s="3">
        <v>474.94</v>
      </c>
      <c r="O1309" s="3">
        <f t="shared" si="163"/>
        <v>5426.8</v>
      </c>
      <c r="P1309" s="3">
        <f t="shared" si="164"/>
        <v>2374.6999999999998</v>
      </c>
      <c r="Q1309" s="3">
        <v>2695.39</v>
      </c>
      <c r="R1309" s="3">
        <f t="shared" si="165"/>
        <v>356.71000000000049</v>
      </c>
      <c r="S1309" s="5">
        <f t="shared" si="166"/>
        <v>6.5731185965946876E-2</v>
      </c>
      <c r="T1309" s="3">
        <v>5481.82</v>
      </c>
      <c r="U1309" s="3">
        <f t="shared" si="167"/>
        <v>-55.019999999999527</v>
      </c>
      <c r="V1309" t="s">
        <v>36</v>
      </c>
      <c r="W1309" t="s">
        <v>30</v>
      </c>
    </row>
    <row r="1310" spans="1:23">
      <c r="A1310" t="s">
        <v>1369</v>
      </c>
      <c r="B1310" s="2">
        <v>45359</v>
      </c>
      <c r="C1310">
        <f t="shared" si="160"/>
        <v>2024</v>
      </c>
      <c r="D1310" t="str">
        <f t="shared" si="161"/>
        <v>Mar</v>
      </c>
      <c r="E1310" t="str">
        <f t="shared" si="162"/>
        <v>Q1</v>
      </c>
      <c r="F1310" t="s">
        <v>24</v>
      </c>
      <c r="G1310" t="s">
        <v>66</v>
      </c>
      <c r="H1310" t="s">
        <v>60</v>
      </c>
      <c r="I1310" t="s">
        <v>39</v>
      </c>
      <c r="J1310" t="s">
        <v>45</v>
      </c>
      <c r="K1310">
        <v>59</v>
      </c>
      <c r="L1310" s="3">
        <v>881.32</v>
      </c>
      <c r="M1310" s="4">
        <v>0.2</v>
      </c>
      <c r="N1310" s="3">
        <v>410.78</v>
      </c>
      <c r="O1310" s="3">
        <f t="shared" si="163"/>
        <v>41598.304000000004</v>
      </c>
      <c r="P1310" s="3">
        <f t="shared" si="164"/>
        <v>24236.019999999997</v>
      </c>
      <c r="Q1310" s="3">
        <v>3678.68</v>
      </c>
      <c r="R1310" s="3">
        <f t="shared" si="165"/>
        <v>13683.604000000007</v>
      </c>
      <c r="S1310" s="5">
        <f t="shared" si="166"/>
        <v>0.32894619934505037</v>
      </c>
      <c r="T1310" s="3">
        <v>45451.06</v>
      </c>
      <c r="U1310" s="3">
        <f t="shared" si="167"/>
        <v>-3852.7559999999939</v>
      </c>
      <c r="V1310" t="s">
        <v>29</v>
      </c>
      <c r="W1310" t="s">
        <v>77</v>
      </c>
    </row>
    <row r="1311" spans="1:23">
      <c r="A1311" t="s">
        <v>1370</v>
      </c>
      <c r="B1311" s="2">
        <v>45964</v>
      </c>
      <c r="C1311">
        <f t="shared" si="160"/>
        <v>2025</v>
      </c>
      <c r="D1311" t="str">
        <f t="shared" si="161"/>
        <v>Nov</v>
      </c>
      <c r="E1311" t="str">
        <f t="shared" si="162"/>
        <v>Q4</v>
      </c>
      <c r="F1311" t="s">
        <v>24</v>
      </c>
      <c r="G1311" t="s">
        <v>66</v>
      </c>
      <c r="H1311" t="s">
        <v>34</v>
      </c>
      <c r="I1311" t="s">
        <v>39</v>
      </c>
      <c r="J1311" t="s">
        <v>57</v>
      </c>
      <c r="K1311">
        <v>12</v>
      </c>
      <c r="L1311" s="3">
        <v>828.07</v>
      </c>
      <c r="M1311" s="4">
        <v>0.05</v>
      </c>
      <c r="N1311" s="3">
        <v>422.91</v>
      </c>
      <c r="O1311" s="3">
        <f t="shared" si="163"/>
        <v>9439.9979999999996</v>
      </c>
      <c r="P1311" s="3">
        <f t="shared" si="164"/>
        <v>5074.92</v>
      </c>
      <c r="Q1311" s="3">
        <v>1842.14</v>
      </c>
      <c r="R1311" s="3">
        <f t="shared" si="165"/>
        <v>2522.9379999999992</v>
      </c>
      <c r="S1311" s="5">
        <f t="shared" si="166"/>
        <v>0.26726043797890625</v>
      </c>
      <c r="T1311" s="3">
        <v>8427.82</v>
      </c>
      <c r="U1311" s="3">
        <f t="shared" si="167"/>
        <v>1012.1779999999999</v>
      </c>
      <c r="V1311" t="s">
        <v>61</v>
      </c>
      <c r="W1311" t="s">
        <v>30</v>
      </c>
    </row>
    <row r="1312" spans="1:23">
      <c r="A1312" t="s">
        <v>1371</v>
      </c>
      <c r="B1312" s="2">
        <v>45325</v>
      </c>
      <c r="C1312">
        <f t="shared" si="160"/>
        <v>2024</v>
      </c>
      <c r="D1312" t="str">
        <f t="shared" si="161"/>
        <v>Feb</v>
      </c>
      <c r="E1312" t="str">
        <f t="shared" si="162"/>
        <v>Q1</v>
      </c>
      <c r="F1312" t="s">
        <v>51</v>
      </c>
      <c r="G1312" t="s">
        <v>88</v>
      </c>
      <c r="H1312" t="s">
        <v>26</v>
      </c>
      <c r="I1312" t="s">
        <v>53</v>
      </c>
      <c r="J1312" t="s">
        <v>54</v>
      </c>
      <c r="K1312">
        <v>38</v>
      </c>
      <c r="L1312" s="3">
        <v>1210.5899999999999</v>
      </c>
      <c r="M1312" s="4">
        <v>0.05</v>
      </c>
      <c r="N1312" s="3">
        <v>396.72</v>
      </c>
      <c r="O1312" s="3">
        <f t="shared" si="163"/>
        <v>43702.298999999999</v>
      </c>
      <c r="P1312" s="3">
        <f t="shared" si="164"/>
        <v>15075.36</v>
      </c>
      <c r="Q1312" s="3">
        <v>4986.93</v>
      </c>
      <c r="R1312" s="3">
        <f t="shared" si="165"/>
        <v>23640.008999999998</v>
      </c>
      <c r="S1312" s="5">
        <f t="shared" si="166"/>
        <v>0.54093284657633223</v>
      </c>
      <c r="T1312" s="3">
        <v>39366.58</v>
      </c>
      <c r="U1312" s="3">
        <f t="shared" si="167"/>
        <v>4335.7189999999973</v>
      </c>
      <c r="V1312" t="s">
        <v>36</v>
      </c>
      <c r="W1312" t="s">
        <v>46</v>
      </c>
    </row>
    <row r="1313" spans="1:23">
      <c r="A1313" t="s">
        <v>1372</v>
      </c>
      <c r="B1313" s="2">
        <v>45627</v>
      </c>
      <c r="C1313">
        <f t="shared" si="160"/>
        <v>2024</v>
      </c>
      <c r="D1313" t="str">
        <f t="shared" si="161"/>
        <v>Dec</v>
      </c>
      <c r="E1313" t="str">
        <f t="shared" si="162"/>
        <v>Q4</v>
      </c>
      <c r="F1313" t="s">
        <v>38</v>
      </c>
      <c r="G1313" t="s">
        <v>25</v>
      </c>
      <c r="H1313" t="s">
        <v>26</v>
      </c>
      <c r="I1313" t="s">
        <v>27</v>
      </c>
      <c r="J1313" t="s">
        <v>35</v>
      </c>
      <c r="K1313">
        <v>43</v>
      </c>
      <c r="L1313" s="3">
        <v>718.58</v>
      </c>
      <c r="M1313" s="4">
        <v>0.1</v>
      </c>
      <c r="N1313" s="3">
        <v>510.05</v>
      </c>
      <c r="O1313" s="3">
        <f t="shared" si="163"/>
        <v>27809.046000000002</v>
      </c>
      <c r="P1313" s="3">
        <f t="shared" si="164"/>
        <v>21932.15</v>
      </c>
      <c r="Q1313" s="3">
        <v>1309.32</v>
      </c>
      <c r="R1313" s="3">
        <f t="shared" si="165"/>
        <v>4567.5760000000009</v>
      </c>
      <c r="S1313" s="5">
        <f t="shared" si="166"/>
        <v>0.16424784942281015</v>
      </c>
      <c r="T1313" s="3">
        <v>25349.65</v>
      </c>
      <c r="U1313" s="3">
        <f t="shared" si="167"/>
        <v>2459.3960000000006</v>
      </c>
      <c r="V1313" t="s">
        <v>36</v>
      </c>
      <c r="W1313" t="s">
        <v>30</v>
      </c>
    </row>
    <row r="1314" spans="1:23">
      <c r="A1314" t="s">
        <v>1373</v>
      </c>
      <c r="B1314" s="2">
        <v>45775</v>
      </c>
      <c r="C1314">
        <f t="shared" si="160"/>
        <v>2025</v>
      </c>
      <c r="D1314" t="str">
        <f t="shared" si="161"/>
        <v>Apr</v>
      </c>
      <c r="E1314" t="str">
        <f t="shared" si="162"/>
        <v>Q2</v>
      </c>
      <c r="F1314" t="s">
        <v>24</v>
      </c>
      <c r="G1314" t="s">
        <v>66</v>
      </c>
      <c r="H1314" t="s">
        <v>26</v>
      </c>
      <c r="I1314" t="s">
        <v>39</v>
      </c>
      <c r="J1314" t="s">
        <v>57</v>
      </c>
      <c r="K1314">
        <v>40</v>
      </c>
      <c r="L1314" s="3">
        <v>775.82</v>
      </c>
      <c r="M1314" s="4">
        <v>0.15</v>
      </c>
      <c r="N1314" s="3">
        <v>403.57</v>
      </c>
      <c r="O1314" s="3">
        <f t="shared" si="163"/>
        <v>26377.88</v>
      </c>
      <c r="P1314" s="3">
        <f t="shared" si="164"/>
        <v>16142.8</v>
      </c>
      <c r="Q1314" s="3">
        <v>2021.68</v>
      </c>
      <c r="R1314" s="3">
        <f t="shared" si="165"/>
        <v>8213.4000000000015</v>
      </c>
      <c r="S1314" s="5">
        <f t="shared" si="166"/>
        <v>0.3113745304778095</v>
      </c>
      <c r="T1314" s="3">
        <v>25180.46</v>
      </c>
      <c r="U1314" s="3">
        <f t="shared" si="167"/>
        <v>1197.4200000000019</v>
      </c>
      <c r="V1314" t="s">
        <v>29</v>
      </c>
      <c r="W1314" t="s">
        <v>30</v>
      </c>
    </row>
    <row r="1315" spans="1:23">
      <c r="A1315" t="s">
        <v>1374</v>
      </c>
      <c r="B1315" s="2">
        <v>46081</v>
      </c>
      <c r="C1315">
        <f t="shared" si="160"/>
        <v>2026</v>
      </c>
      <c r="D1315" t="str">
        <f t="shared" si="161"/>
        <v>Feb</v>
      </c>
      <c r="E1315" t="str">
        <f t="shared" si="162"/>
        <v>Q1</v>
      </c>
      <c r="F1315" t="s">
        <v>24</v>
      </c>
      <c r="G1315" t="s">
        <v>25</v>
      </c>
      <c r="H1315" t="s">
        <v>34</v>
      </c>
      <c r="I1315" t="s">
        <v>39</v>
      </c>
      <c r="J1315" t="s">
        <v>45</v>
      </c>
      <c r="K1315">
        <v>18</v>
      </c>
      <c r="L1315" s="3">
        <v>1046.26</v>
      </c>
      <c r="M1315" s="4">
        <v>0.1</v>
      </c>
      <c r="N1315" s="3">
        <v>499.48</v>
      </c>
      <c r="O1315" s="3">
        <f t="shared" si="163"/>
        <v>16949.412</v>
      </c>
      <c r="P1315" s="3">
        <f t="shared" si="164"/>
        <v>8990.64</v>
      </c>
      <c r="Q1315" s="3">
        <v>1709.29</v>
      </c>
      <c r="R1315" s="3">
        <f t="shared" si="165"/>
        <v>6249.4820000000009</v>
      </c>
      <c r="S1315" s="5">
        <f t="shared" si="166"/>
        <v>0.36871379372924562</v>
      </c>
      <c r="T1315" s="3">
        <v>15195.03</v>
      </c>
      <c r="U1315" s="3">
        <f t="shared" si="167"/>
        <v>1754.3819999999996</v>
      </c>
      <c r="V1315" t="s">
        <v>36</v>
      </c>
      <c r="W1315" t="s">
        <v>30</v>
      </c>
    </row>
    <row r="1316" spans="1:23">
      <c r="A1316" t="s">
        <v>1375</v>
      </c>
      <c r="B1316" s="2">
        <v>46194</v>
      </c>
      <c r="C1316">
        <f t="shared" si="160"/>
        <v>2026</v>
      </c>
      <c r="D1316" t="str">
        <f t="shared" si="161"/>
        <v>Jun</v>
      </c>
      <c r="E1316" t="str">
        <f t="shared" si="162"/>
        <v>Q2</v>
      </c>
      <c r="F1316" t="s">
        <v>38</v>
      </c>
      <c r="G1316" t="s">
        <v>66</v>
      </c>
      <c r="H1316" t="s">
        <v>34</v>
      </c>
      <c r="I1316" t="s">
        <v>27</v>
      </c>
      <c r="J1316" t="s">
        <v>35</v>
      </c>
      <c r="K1316">
        <v>5</v>
      </c>
      <c r="L1316" s="3">
        <v>1016.38</v>
      </c>
      <c r="M1316" s="4">
        <v>0.08</v>
      </c>
      <c r="N1316" s="3">
        <v>687.42</v>
      </c>
      <c r="O1316" s="3">
        <f t="shared" si="163"/>
        <v>4675.348</v>
      </c>
      <c r="P1316" s="3">
        <f t="shared" si="164"/>
        <v>3437.1</v>
      </c>
      <c r="Q1316" s="3">
        <v>1015.91</v>
      </c>
      <c r="R1316" s="3">
        <f t="shared" si="165"/>
        <v>222.33800000000008</v>
      </c>
      <c r="S1316" s="5">
        <f t="shared" si="166"/>
        <v>4.755539052921838E-2</v>
      </c>
      <c r="T1316" s="3">
        <v>5212.84</v>
      </c>
      <c r="U1316" s="3">
        <f t="shared" si="167"/>
        <v>-537.49200000000019</v>
      </c>
      <c r="V1316" t="s">
        <v>41</v>
      </c>
      <c r="W1316" t="s">
        <v>30</v>
      </c>
    </row>
    <row r="1317" spans="1:23">
      <c r="A1317" t="s">
        <v>1376</v>
      </c>
      <c r="B1317" s="2">
        <v>45731</v>
      </c>
      <c r="C1317">
        <f t="shared" si="160"/>
        <v>2025</v>
      </c>
      <c r="D1317" t="str">
        <f t="shared" si="161"/>
        <v>Mar</v>
      </c>
      <c r="E1317" t="str">
        <f t="shared" si="162"/>
        <v>Q1</v>
      </c>
      <c r="F1317" t="s">
        <v>51</v>
      </c>
      <c r="G1317" t="s">
        <v>88</v>
      </c>
      <c r="H1317" t="s">
        <v>44</v>
      </c>
      <c r="I1317" t="s">
        <v>27</v>
      </c>
      <c r="J1317" t="s">
        <v>35</v>
      </c>
      <c r="K1317">
        <v>20</v>
      </c>
      <c r="L1317" s="3">
        <v>1029.1500000000001</v>
      </c>
      <c r="M1317" s="4">
        <v>0.08</v>
      </c>
      <c r="N1317" s="3">
        <v>721.38</v>
      </c>
      <c r="O1317" s="3">
        <f t="shared" si="163"/>
        <v>18936.36</v>
      </c>
      <c r="P1317" s="3">
        <f t="shared" si="164"/>
        <v>14427.6</v>
      </c>
      <c r="Q1317" s="3">
        <v>1372.62</v>
      </c>
      <c r="R1317" s="3">
        <f t="shared" si="165"/>
        <v>3136.1400000000003</v>
      </c>
      <c r="S1317" s="5">
        <f t="shared" si="166"/>
        <v>0.16561472215357123</v>
      </c>
      <c r="T1317" s="3">
        <v>18108.849999999999</v>
      </c>
      <c r="U1317" s="3">
        <f t="shared" si="167"/>
        <v>827.51000000000204</v>
      </c>
      <c r="V1317" t="s">
        <v>61</v>
      </c>
      <c r="W1317" t="s">
        <v>46</v>
      </c>
    </row>
    <row r="1318" spans="1:23">
      <c r="A1318" t="s">
        <v>1377</v>
      </c>
      <c r="B1318" s="2">
        <v>46108</v>
      </c>
      <c r="C1318">
        <f t="shared" si="160"/>
        <v>2026</v>
      </c>
      <c r="D1318" t="str">
        <f t="shared" si="161"/>
        <v>Mar</v>
      </c>
      <c r="E1318" t="str">
        <f t="shared" si="162"/>
        <v>Q1</v>
      </c>
      <c r="F1318" t="s">
        <v>38</v>
      </c>
      <c r="G1318" t="s">
        <v>66</v>
      </c>
      <c r="H1318" t="s">
        <v>60</v>
      </c>
      <c r="I1318" t="s">
        <v>39</v>
      </c>
      <c r="J1318" t="s">
        <v>40</v>
      </c>
      <c r="K1318">
        <v>69</v>
      </c>
      <c r="L1318" s="3">
        <v>733.79</v>
      </c>
      <c r="M1318" s="4">
        <v>0.12</v>
      </c>
      <c r="N1318" s="3">
        <v>340.18</v>
      </c>
      <c r="O1318" s="3">
        <f t="shared" si="163"/>
        <v>44555.728799999997</v>
      </c>
      <c r="P1318" s="3">
        <f t="shared" si="164"/>
        <v>23472.420000000002</v>
      </c>
      <c r="Q1318" s="3">
        <v>3351.81</v>
      </c>
      <c r="R1318" s="3">
        <f t="shared" si="165"/>
        <v>17731.498799999994</v>
      </c>
      <c r="S1318" s="5">
        <f t="shared" si="166"/>
        <v>0.39796226607789198</v>
      </c>
      <c r="T1318" s="3">
        <v>43416.6</v>
      </c>
      <c r="U1318" s="3">
        <f t="shared" si="167"/>
        <v>1139.1287999999986</v>
      </c>
      <c r="V1318" t="s">
        <v>41</v>
      </c>
      <c r="W1318" t="s">
        <v>46</v>
      </c>
    </row>
    <row r="1319" spans="1:23">
      <c r="A1319" t="s">
        <v>1378</v>
      </c>
      <c r="B1319" s="2">
        <v>45652</v>
      </c>
      <c r="C1319">
        <f t="shared" si="160"/>
        <v>2024</v>
      </c>
      <c r="D1319" t="str">
        <f t="shared" si="161"/>
        <v>Dec</v>
      </c>
      <c r="E1319" t="str">
        <f t="shared" si="162"/>
        <v>Q4</v>
      </c>
      <c r="F1319" t="s">
        <v>24</v>
      </c>
      <c r="G1319" t="s">
        <v>66</v>
      </c>
      <c r="H1319" t="s">
        <v>60</v>
      </c>
      <c r="I1319" t="s">
        <v>27</v>
      </c>
      <c r="J1319" t="s">
        <v>28</v>
      </c>
      <c r="K1319">
        <v>13</v>
      </c>
      <c r="L1319" s="3">
        <v>232.91</v>
      </c>
      <c r="M1319" s="4">
        <v>0.1</v>
      </c>
      <c r="N1319" s="3">
        <v>135.75</v>
      </c>
      <c r="O1319" s="3">
        <f t="shared" si="163"/>
        <v>2725.047</v>
      </c>
      <c r="P1319" s="3">
        <f t="shared" si="164"/>
        <v>1764.75</v>
      </c>
      <c r="Q1319" s="3">
        <v>1308.5899999999999</v>
      </c>
      <c r="R1319" s="3">
        <f t="shared" si="165"/>
        <v>-348.29299999999989</v>
      </c>
      <c r="S1319" s="5">
        <f t="shared" si="166"/>
        <v>-0.12781174049475105</v>
      </c>
      <c r="T1319" s="3">
        <v>2898.79</v>
      </c>
      <c r="U1319" s="3">
        <f t="shared" si="167"/>
        <v>-173.74299999999994</v>
      </c>
      <c r="V1319" t="s">
        <v>29</v>
      </c>
      <c r="W1319" t="s">
        <v>30</v>
      </c>
    </row>
    <row r="1320" spans="1:23">
      <c r="A1320" t="s">
        <v>1379</v>
      </c>
      <c r="B1320" s="2">
        <v>45936</v>
      </c>
      <c r="C1320">
        <f t="shared" si="160"/>
        <v>2025</v>
      </c>
      <c r="D1320" t="str">
        <f t="shared" si="161"/>
        <v>Oct</v>
      </c>
      <c r="E1320" t="str">
        <f t="shared" si="162"/>
        <v>Q4</v>
      </c>
      <c r="F1320" t="s">
        <v>38</v>
      </c>
      <c r="G1320" t="s">
        <v>25</v>
      </c>
      <c r="H1320" t="s">
        <v>26</v>
      </c>
      <c r="I1320" t="s">
        <v>39</v>
      </c>
      <c r="J1320" t="s">
        <v>45</v>
      </c>
      <c r="K1320">
        <v>13</v>
      </c>
      <c r="L1320" s="3">
        <v>869.81</v>
      </c>
      <c r="M1320" s="4">
        <v>0.2</v>
      </c>
      <c r="N1320" s="3">
        <v>408.28</v>
      </c>
      <c r="O1320" s="3">
        <f t="shared" si="163"/>
        <v>9046.0239999999994</v>
      </c>
      <c r="P1320" s="3">
        <f t="shared" si="164"/>
        <v>5307.6399999999994</v>
      </c>
      <c r="Q1320" s="3">
        <v>2689.43</v>
      </c>
      <c r="R1320" s="3">
        <f t="shared" si="165"/>
        <v>1048.9540000000002</v>
      </c>
      <c r="S1320" s="5">
        <f t="shared" si="166"/>
        <v>0.11595746374318709</v>
      </c>
      <c r="T1320" s="3">
        <v>8802.65</v>
      </c>
      <c r="U1320" s="3">
        <f t="shared" si="167"/>
        <v>243.3739999999998</v>
      </c>
      <c r="V1320" t="s">
        <v>29</v>
      </c>
      <c r="W1320" t="s">
        <v>30</v>
      </c>
    </row>
    <row r="1321" spans="1:23">
      <c r="A1321" t="s">
        <v>1380</v>
      </c>
      <c r="B1321" s="2">
        <v>46116</v>
      </c>
      <c r="C1321">
        <f t="shared" si="160"/>
        <v>2026</v>
      </c>
      <c r="D1321" t="str">
        <f t="shared" si="161"/>
        <v>Apr</v>
      </c>
      <c r="E1321" t="str">
        <f t="shared" si="162"/>
        <v>Q2</v>
      </c>
      <c r="F1321" t="s">
        <v>38</v>
      </c>
      <c r="G1321" t="s">
        <v>66</v>
      </c>
      <c r="H1321" t="s">
        <v>26</v>
      </c>
      <c r="I1321" t="s">
        <v>39</v>
      </c>
      <c r="J1321" t="s">
        <v>57</v>
      </c>
      <c r="K1321">
        <v>18</v>
      </c>
      <c r="L1321" s="3">
        <v>721.62</v>
      </c>
      <c r="M1321" s="4">
        <v>0.1</v>
      </c>
      <c r="N1321" s="3">
        <v>359.6</v>
      </c>
      <c r="O1321" s="3">
        <f t="shared" si="163"/>
        <v>11690.244000000001</v>
      </c>
      <c r="P1321" s="3">
        <f t="shared" si="164"/>
        <v>6472.8</v>
      </c>
      <c r="Q1321" s="3">
        <v>2937.59</v>
      </c>
      <c r="R1321" s="3">
        <f t="shared" si="165"/>
        <v>2279.8540000000003</v>
      </c>
      <c r="S1321" s="5">
        <f t="shared" si="166"/>
        <v>0.19502193452933919</v>
      </c>
      <c r="T1321" s="3">
        <v>12866.87</v>
      </c>
      <c r="U1321" s="3">
        <f t="shared" si="167"/>
        <v>-1176.6260000000002</v>
      </c>
      <c r="V1321" t="s">
        <v>36</v>
      </c>
      <c r="W1321" t="s">
        <v>80</v>
      </c>
    </row>
    <row r="1322" spans="1:23">
      <c r="A1322" t="s">
        <v>1381</v>
      </c>
      <c r="B1322" s="2">
        <v>46246</v>
      </c>
      <c r="C1322">
        <f t="shared" si="160"/>
        <v>2026</v>
      </c>
      <c r="D1322" t="str">
        <f t="shared" si="161"/>
        <v>Aug</v>
      </c>
      <c r="E1322" t="str">
        <f t="shared" si="162"/>
        <v>Q3</v>
      </c>
      <c r="F1322" t="s">
        <v>38</v>
      </c>
      <c r="G1322" t="s">
        <v>25</v>
      </c>
      <c r="H1322" t="s">
        <v>26</v>
      </c>
      <c r="I1322" t="s">
        <v>39</v>
      </c>
      <c r="J1322" t="s">
        <v>45</v>
      </c>
      <c r="K1322">
        <v>19</v>
      </c>
      <c r="L1322" s="3">
        <v>1266.8</v>
      </c>
      <c r="M1322" s="4">
        <v>0.08</v>
      </c>
      <c r="N1322" s="3">
        <v>598.19000000000005</v>
      </c>
      <c r="O1322" s="3">
        <f t="shared" si="163"/>
        <v>22143.664000000001</v>
      </c>
      <c r="P1322" s="3">
        <f t="shared" si="164"/>
        <v>11365.61</v>
      </c>
      <c r="Q1322" s="3">
        <v>3315.73</v>
      </c>
      <c r="R1322" s="3">
        <f t="shared" si="165"/>
        <v>7462.3240000000005</v>
      </c>
      <c r="S1322" s="5">
        <f t="shared" si="166"/>
        <v>0.3369959009493641</v>
      </c>
      <c r="T1322" s="3">
        <v>22493.84</v>
      </c>
      <c r="U1322" s="3">
        <f t="shared" si="167"/>
        <v>-350.17599999999948</v>
      </c>
      <c r="V1322" t="s">
        <v>29</v>
      </c>
      <c r="W1322" t="s">
        <v>30</v>
      </c>
    </row>
    <row r="1323" spans="1:23">
      <c r="A1323" t="s">
        <v>1382</v>
      </c>
      <c r="B1323" s="2">
        <v>46172</v>
      </c>
      <c r="C1323">
        <f t="shared" si="160"/>
        <v>2026</v>
      </c>
      <c r="D1323" t="str">
        <f t="shared" si="161"/>
        <v>May</v>
      </c>
      <c r="E1323" t="str">
        <f t="shared" si="162"/>
        <v>Q2</v>
      </c>
      <c r="F1323" t="s">
        <v>51</v>
      </c>
      <c r="G1323" t="s">
        <v>52</v>
      </c>
      <c r="H1323" t="s">
        <v>60</v>
      </c>
      <c r="I1323" t="s">
        <v>39</v>
      </c>
      <c r="J1323" t="s">
        <v>40</v>
      </c>
      <c r="K1323">
        <v>39</v>
      </c>
      <c r="L1323" s="3">
        <v>577.70000000000005</v>
      </c>
      <c r="M1323" s="4">
        <v>0.15</v>
      </c>
      <c r="N1323" s="3">
        <v>267.93</v>
      </c>
      <c r="O1323" s="3">
        <f t="shared" si="163"/>
        <v>19150.755000000001</v>
      </c>
      <c r="P1323" s="3">
        <f t="shared" si="164"/>
        <v>10449.27</v>
      </c>
      <c r="Q1323" s="3">
        <v>3825.88</v>
      </c>
      <c r="R1323" s="3">
        <f t="shared" si="165"/>
        <v>4875.6050000000005</v>
      </c>
      <c r="S1323" s="5">
        <f t="shared" si="166"/>
        <v>0.25459074590009639</v>
      </c>
      <c r="T1323" s="3">
        <v>18447.650000000001</v>
      </c>
      <c r="U1323" s="3">
        <f t="shared" si="167"/>
        <v>703.10499999999956</v>
      </c>
      <c r="V1323" t="s">
        <v>36</v>
      </c>
      <c r="W1323" t="s">
        <v>46</v>
      </c>
    </row>
    <row r="1324" spans="1:23">
      <c r="A1324" t="s">
        <v>1383</v>
      </c>
      <c r="B1324" s="2">
        <v>46203</v>
      </c>
      <c r="C1324">
        <f t="shared" si="160"/>
        <v>2026</v>
      </c>
      <c r="D1324" t="str">
        <f t="shared" si="161"/>
        <v>Jun</v>
      </c>
      <c r="E1324" t="str">
        <f t="shared" si="162"/>
        <v>Q2</v>
      </c>
      <c r="F1324" t="s">
        <v>32</v>
      </c>
      <c r="G1324" t="s">
        <v>43</v>
      </c>
      <c r="H1324" t="s">
        <v>34</v>
      </c>
      <c r="I1324" t="s">
        <v>53</v>
      </c>
      <c r="J1324" t="s">
        <v>54</v>
      </c>
      <c r="K1324">
        <v>16</v>
      </c>
      <c r="L1324" s="3">
        <v>3398.48</v>
      </c>
      <c r="M1324" s="4">
        <v>0</v>
      </c>
      <c r="N1324" s="3">
        <v>1134.07</v>
      </c>
      <c r="O1324" s="3">
        <f t="shared" si="163"/>
        <v>54375.68</v>
      </c>
      <c r="P1324" s="3">
        <f t="shared" si="164"/>
        <v>18145.12</v>
      </c>
      <c r="Q1324" s="3">
        <v>1479.85</v>
      </c>
      <c r="R1324" s="3">
        <f t="shared" si="165"/>
        <v>34750.71</v>
      </c>
      <c r="S1324" s="5">
        <f t="shared" si="166"/>
        <v>0.63908552499941151</v>
      </c>
      <c r="T1324" s="3">
        <v>49535.83</v>
      </c>
      <c r="U1324" s="3">
        <f t="shared" si="167"/>
        <v>4839.8499999999985</v>
      </c>
      <c r="V1324" t="s">
        <v>29</v>
      </c>
      <c r="W1324" t="s">
        <v>77</v>
      </c>
    </row>
    <row r="1325" spans="1:23">
      <c r="A1325" t="s">
        <v>1384</v>
      </c>
      <c r="B1325" s="2">
        <v>46017</v>
      </c>
      <c r="C1325">
        <f t="shared" si="160"/>
        <v>2025</v>
      </c>
      <c r="D1325" t="str">
        <f t="shared" si="161"/>
        <v>Dec</v>
      </c>
      <c r="E1325" t="str">
        <f t="shared" si="162"/>
        <v>Q4</v>
      </c>
      <c r="F1325" t="s">
        <v>32</v>
      </c>
      <c r="G1325" t="s">
        <v>33</v>
      </c>
      <c r="H1325" t="s">
        <v>34</v>
      </c>
      <c r="I1325" t="s">
        <v>39</v>
      </c>
      <c r="J1325" t="s">
        <v>45</v>
      </c>
      <c r="K1325">
        <v>3</v>
      </c>
      <c r="L1325" s="3">
        <v>1266.5</v>
      </c>
      <c r="M1325" s="4">
        <v>0</v>
      </c>
      <c r="N1325" s="3">
        <v>631.73</v>
      </c>
      <c r="O1325" s="3">
        <f t="shared" si="163"/>
        <v>3799.5</v>
      </c>
      <c r="P1325" s="3">
        <f t="shared" si="164"/>
        <v>1895.19</v>
      </c>
      <c r="Q1325" s="3">
        <v>1227.23</v>
      </c>
      <c r="R1325" s="3">
        <f t="shared" si="165"/>
        <v>677.07999999999993</v>
      </c>
      <c r="S1325" s="5">
        <f t="shared" si="166"/>
        <v>0.17820239505198052</v>
      </c>
      <c r="T1325" s="3">
        <v>3961.39</v>
      </c>
      <c r="U1325" s="3">
        <f t="shared" si="167"/>
        <v>-161.88999999999987</v>
      </c>
      <c r="V1325" t="s">
        <v>61</v>
      </c>
      <c r="W1325" t="s">
        <v>77</v>
      </c>
    </row>
    <row r="1326" spans="1:23">
      <c r="A1326" t="s">
        <v>1385</v>
      </c>
      <c r="B1326" s="2">
        <v>46083</v>
      </c>
      <c r="C1326">
        <f t="shared" si="160"/>
        <v>2026</v>
      </c>
      <c r="D1326" t="str">
        <f t="shared" si="161"/>
        <v>Mar</v>
      </c>
      <c r="E1326" t="str">
        <f t="shared" si="162"/>
        <v>Q1</v>
      </c>
      <c r="F1326" t="s">
        <v>24</v>
      </c>
      <c r="G1326" t="s">
        <v>25</v>
      </c>
      <c r="H1326" t="s">
        <v>26</v>
      </c>
      <c r="I1326" t="s">
        <v>39</v>
      </c>
      <c r="J1326" t="s">
        <v>45</v>
      </c>
      <c r="K1326">
        <v>16</v>
      </c>
      <c r="L1326" s="3">
        <v>994.2</v>
      </c>
      <c r="M1326" s="4">
        <v>0.15</v>
      </c>
      <c r="N1326" s="3">
        <v>502</v>
      </c>
      <c r="O1326" s="3">
        <f t="shared" si="163"/>
        <v>13521.12</v>
      </c>
      <c r="P1326" s="3">
        <f t="shared" si="164"/>
        <v>8032</v>
      </c>
      <c r="Q1326" s="3">
        <v>2516.4299999999998</v>
      </c>
      <c r="R1326" s="3">
        <f t="shared" si="165"/>
        <v>2972.690000000001</v>
      </c>
      <c r="S1326" s="5">
        <f t="shared" si="166"/>
        <v>0.21985530784432064</v>
      </c>
      <c r="T1326" s="3">
        <v>13542.16</v>
      </c>
      <c r="U1326" s="3">
        <f t="shared" si="167"/>
        <v>-21.039999999999054</v>
      </c>
      <c r="V1326" t="s">
        <v>36</v>
      </c>
      <c r="W1326" t="s">
        <v>30</v>
      </c>
    </row>
    <row r="1327" spans="1:23">
      <c r="A1327" t="s">
        <v>1386</v>
      </c>
      <c r="B1327" s="2">
        <v>45847</v>
      </c>
      <c r="C1327">
        <f t="shared" si="160"/>
        <v>2025</v>
      </c>
      <c r="D1327" t="str">
        <f t="shared" si="161"/>
        <v>Jul</v>
      </c>
      <c r="E1327" t="str">
        <f t="shared" si="162"/>
        <v>Q3</v>
      </c>
      <c r="F1327" t="s">
        <v>38</v>
      </c>
      <c r="G1327" t="s">
        <v>25</v>
      </c>
      <c r="H1327" t="s">
        <v>60</v>
      </c>
      <c r="I1327" t="s">
        <v>53</v>
      </c>
      <c r="J1327" t="s">
        <v>54</v>
      </c>
      <c r="K1327">
        <v>57</v>
      </c>
      <c r="L1327" s="3">
        <v>3407.64</v>
      </c>
      <c r="M1327" s="4">
        <v>0.05</v>
      </c>
      <c r="N1327" s="3">
        <v>1151.24</v>
      </c>
      <c r="O1327" s="3">
        <f t="shared" si="163"/>
        <v>184523.70599999998</v>
      </c>
      <c r="P1327" s="3">
        <f t="shared" si="164"/>
        <v>65620.680000000008</v>
      </c>
      <c r="Q1327" s="3">
        <v>5109.9399999999996</v>
      </c>
      <c r="R1327" s="3">
        <f t="shared" si="165"/>
        <v>113793.08599999997</v>
      </c>
      <c r="S1327" s="5">
        <f t="shared" si="166"/>
        <v>0.61668545720624091</v>
      </c>
      <c r="T1327" s="3">
        <v>192761.94</v>
      </c>
      <c r="U1327" s="3">
        <f t="shared" si="167"/>
        <v>-8238.2340000000258</v>
      </c>
      <c r="V1327" t="s">
        <v>36</v>
      </c>
      <c r="W1327" t="s">
        <v>30</v>
      </c>
    </row>
    <row r="1328" spans="1:23">
      <c r="A1328" t="s">
        <v>1387</v>
      </c>
      <c r="B1328" s="2">
        <v>45662</v>
      </c>
      <c r="C1328">
        <f t="shared" si="160"/>
        <v>2025</v>
      </c>
      <c r="D1328" t="str">
        <f t="shared" si="161"/>
        <v>Jan</v>
      </c>
      <c r="E1328" t="str">
        <f t="shared" si="162"/>
        <v>Q1</v>
      </c>
      <c r="F1328" t="s">
        <v>51</v>
      </c>
      <c r="G1328" t="s">
        <v>88</v>
      </c>
      <c r="H1328" t="s">
        <v>34</v>
      </c>
      <c r="I1328" t="s">
        <v>63</v>
      </c>
      <c r="J1328" t="s">
        <v>73</v>
      </c>
      <c r="K1328">
        <v>1</v>
      </c>
      <c r="L1328" s="3">
        <v>242.35</v>
      </c>
      <c r="M1328" s="4">
        <v>0.1</v>
      </c>
      <c r="N1328" s="3">
        <v>61.34</v>
      </c>
      <c r="O1328" s="3">
        <f t="shared" si="163"/>
        <v>218.11500000000001</v>
      </c>
      <c r="P1328" s="3">
        <f t="shared" si="164"/>
        <v>61.34</v>
      </c>
      <c r="Q1328" s="3">
        <v>932.06</v>
      </c>
      <c r="R1328" s="3">
        <f t="shared" si="165"/>
        <v>-775.28499999999997</v>
      </c>
      <c r="S1328" s="5">
        <f t="shared" si="166"/>
        <v>-3.5544781422644016</v>
      </c>
      <c r="T1328" s="3">
        <v>239.79</v>
      </c>
      <c r="U1328" s="3">
        <f t="shared" si="167"/>
        <v>-21.674999999999983</v>
      </c>
      <c r="V1328" t="s">
        <v>29</v>
      </c>
      <c r="W1328" t="s">
        <v>30</v>
      </c>
    </row>
    <row r="1329" spans="1:23">
      <c r="A1329" t="s">
        <v>1388</v>
      </c>
      <c r="B1329" s="2">
        <v>45688</v>
      </c>
      <c r="C1329">
        <f t="shared" si="160"/>
        <v>2025</v>
      </c>
      <c r="D1329" t="str">
        <f t="shared" si="161"/>
        <v>Jan</v>
      </c>
      <c r="E1329" t="str">
        <f t="shared" si="162"/>
        <v>Q1</v>
      </c>
      <c r="F1329" t="s">
        <v>51</v>
      </c>
      <c r="G1329" t="s">
        <v>72</v>
      </c>
      <c r="H1329" t="s">
        <v>34</v>
      </c>
      <c r="I1329" t="s">
        <v>27</v>
      </c>
      <c r="J1329" t="s">
        <v>35</v>
      </c>
      <c r="K1329">
        <v>5</v>
      </c>
      <c r="L1329" s="3">
        <v>775.62</v>
      </c>
      <c r="M1329" s="4">
        <v>0.1</v>
      </c>
      <c r="N1329" s="3">
        <v>570.22</v>
      </c>
      <c r="O1329" s="3">
        <f t="shared" si="163"/>
        <v>3490.29</v>
      </c>
      <c r="P1329" s="3">
        <f t="shared" si="164"/>
        <v>2851.1000000000004</v>
      </c>
      <c r="Q1329" s="3">
        <v>887.77</v>
      </c>
      <c r="R1329" s="3">
        <f t="shared" si="165"/>
        <v>-248.58000000000038</v>
      </c>
      <c r="S1329" s="5">
        <f t="shared" si="166"/>
        <v>-7.1220443000438463E-2</v>
      </c>
      <c r="T1329" s="3">
        <v>3549.16</v>
      </c>
      <c r="U1329" s="3">
        <f t="shared" si="167"/>
        <v>-58.869999999999891</v>
      </c>
      <c r="V1329" t="s">
        <v>36</v>
      </c>
      <c r="W1329" t="s">
        <v>46</v>
      </c>
    </row>
    <row r="1330" spans="1:23">
      <c r="A1330" t="s">
        <v>1389</v>
      </c>
      <c r="B1330" s="2">
        <v>46007</v>
      </c>
      <c r="C1330">
        <f t="shared" si="160"/>
        <v>2025</v>
      </c>
      <c r="D1330" t="str">
        <f t="shared" si="161"/>
        <v>Dec</v>
      </c>
      <c r="E1330" t="str">
        <f t="shared" si="162"/>
        <v>Q4</v>
      </c>
      <c r="F1330" t="s">
        <v>38</v>
      </c>
      <c r="G1330" t="s">
        <v>25</v>
      </c>
      <c r="H1330" t="s">
        <v>34</v>
      </c>
      <c r="I1330" t="s">
        <v>63</v>
      </c>
      <c r="J1330" t="s">
        <v>73</v>
      </c>
      <c r="K1330">
        <v>6</v>
      </c>
      <c r="L1330" s="3">
        <v>214.62</v>
      </c>
      <c r="M1330" s="4">
        <v>0.05</v>
      </c>
      <c r="N1330" s="3">
        <v>51.75</v>
      </c>
      <c r="O1330" s="3">
        <f t="shared" si="163"/>
        <v>1223.3340000000001</v>
      </c>
      <c r="P1330" s="3">
        <f t="shared" si="164"/>
        <v>310.5</v>
      </c>
      <c r="Q1330" s="3">
        <v>715.15</v>
      </c>
      <c r="R1330" s="3">
        <f t="shared" si="165"/>
        <v>197.68400000000008</v>
      </c>
      <c r="S1330" s="5">
        <f t="shared" si="166"/>
        <v>0.16159446234634212</v>
      </c>
      <c r="T1330" s="3">
        <v>1178.69</v>
      </c>
      <c r="U1330" s="3">
        <f t="shared" si="167"/>
        <v>44.644000000000005</v>
      </c>
      <c r="V1330" t="s">
        <v>29</v>
      </c>
      <c r="W1330" t="s">
        <v>30</v>
      </c>
    </row>
    <row r="1331" spans="1:23">
      <c r="A1331" t="s">
        <v>1390</v>
      </c>
      <c r="B1331" s="2">
        <v>45509</v>
      </c>
      <c r="C1331">
        <f t="shared" si="160"/>
        <v>2024</v>
      </c>
      <c r="D1331" t="str">
        <f t="shared" si="161"/>
        <v>Aug</v>
      </c>
      <c r="E1331" t="str">
        <f t="shared" si="162"/>
        <v>Q3</v>
      </c>
      <c r="F1331" t="s">
        <v>51</v>
      </c>
      <c r="G1331" t="s">
        <v>72</v>
      </c>
      <c r="H1331" t="s">
        <v>34</v>
      </c>
      <c r="I1331" t="s">
        <v>63</v>
      </c>
      <c r="J1331" t="s">
        <v>64</v>
      </c>
      <c r="K1331">
        <v>15</v>
      </c>
      <c r="L1331" s="3">
        <v>378.64</v>
      </c>
      <c r="M1331" s="4">
        <v>0.08</v>
      </c>
      <c r="N1331" s="3">
        <v>102</v>
      </c>
      <c r="O1331" s="3">
        <f t="shared" si="163"/>
        <v>5225.232</v>
      </c>
      <c r="P1331" s="3">
        <f t="shared" si="164"/>
        <v>1530</v>
      </c>
      <c r="Q1331" s="3">
        <v>634.53</v>
      </c>
      <c r="R1331" s="3">
        <f t="shared" si="165"/>
        <v>3060.7020000000002</v>
      </c>
      <c r="S1331" s="5">
        <f t="shared" si="166"/>
        <v>0.5857542784703148</v>
      </c>
      <c r="T1331" s="3">
        <v>4832.42</v>
      </c>
      <c r="U1331" s="3">
        <f t="shared" si="167"/>
        <v>392.8119999999999</v>
      </c>
      <c r="V1331" t="s">
        <v>61</v>
      </c>
      <c r="W1331" t="s">
        <v>30</v>
      </c>
    </row>
    <row r="1332" spans="1:23">
      <c r="A1332" t="s">
        <v>1391</v>
      </c>
      <c r="B1332" s="2">
        <v>45518</v>
      </c>
      <c r="C1332">
        <f t="shared" si="160"/>
        <v>2024</v>
      </c>
      <c r="D1332" t="str">
        <f t="shared" si="161"/>
        <v>Aug</v>
      </c>
      <c r="E1332" t="str">
        <f t="shared" si="162"/>
        <v>Q3</v>
      </c>
      <c r="F1332" t="s">
        <v>38</v>
      </c>
      <c r="G1332" t="s">
        <v>66</v>
      </c>
      <c r="H1332" t="s">
        <v>26</v>
      </c>
      <c r="I1332" t="s">
        <v>39</v>
      </c>
      <c r="J1332" t="s">
        <v>45</v>
      </c>
      <c r="K1332">
        <v>10</v>
      </c>
      <c r="L1332" s="3">
        <v>1316.06</v>
      </c>
      <c r="M1332" s="4">
        <v>0.1</v>
      </c>
      <c r="N1332" s="3">
        <v>615.79</v>
      </c>
      <c r="O1332" s="3">
        <f t="shared" si="163"/>
        <v>11844.539999999999</v>
      </c>
      <c r="P1332" s="3">
        <f t="shared" si="164"/>
        <v>6157.9</v>
      </c>
      <c r="Q1332" s="3">
        <v>3531.06</v>
      </c>
      <c r="R1332" s="3">
        <f t="shared" si="165"/>
        <v>2155.5799999999995</v>
      </c>
      <c r="S1332" s="5">
        <f t="shared" si="166"/>
        <v>0.18198933854755014</v>
      </c>
      <c r="T1332" s="3">
        <v>12808.01</v>
      </c>
      <c r="U1332" s="3">
        <f t="shared" si="167"/>
        <v>-963.47000000000116</v>
      </c>
      <c r="V1332" t="s">
        <v>29</v>
      </c>
      <c r="W1332" t="s">
        <v>46</v>
      </c>
    </row>
    <row r="1333" spans="1:23">
      <c r="A1333" t="s">
        <v>1392</v>
      </c>
      <c r="B1333" s="2">
        <v>45297</v>
      </c>
      <c r="C1333">
        <f t="shared" si="160"/>
        <v>2024</v>
      </c>
      <c r="D1333" t="str">
        <f t="shared" si="161"/>
        <v>Jan</v>
      </c>
      <c r="E1333" t="str">
        <f t="shared" si="162"/>
        <v>Q1</v>
      </c>
      <c r="F1333" t="s">
        <v>32</v>
      </c>
      <c r="G1333" t="s">
        <v>33</v>
      </c>
      <c r="H1333" t="s">
        <v>60</v>
      </c>
      <c r="I1333" t="s">
        <v>53</v>
      </c>
      <c r="J1333" t="s">
        <v>54</v>
      </c>
      <c r="K1333">
        <v>26</v>
      </c>
      <c r="L1333" s="3">
        <v>1232.07</v>
      </c>
      <c r="M1333" s="4">
        <v>0</v>
      </c>
      <c r="N1333" s="3">
        <v>389.18</v>
      </c>
      <c r="O1333" s="3">
        <f t="shared" si="163"/>
        <v>32033.82</v>
      </c>
      <c r="P1333" s="3">
        <f t="shared" si="164"/>
        <v>10118.68</v>
      </c>
      <c r="Q1333" s="3">
        <v>2950.86</v>
      </c>
      <c r="R1333" s="3">
        <f t="shared" si="165"/>
        <v>18964.28</v>
      </c>
      <c r="S1333" s="5">
        <f t="shared" si="166"/>
        <v>0.59200807146946566</v>
      </c>
      <c r="T1333" s="3">
        <v>29235.97</v>
      </c>
      <c r="U1333" s="3">
        <f t="shared" si="167"/>
        <v>2797.8499999999985</v>
      </c>
      <c r="V1333" t="s">
        <v>29</v>
      </c>
      <c r="W1333" t="s">
        <v>46</v>
      </c>
    </row>
    <row r="1334" spans="1:23">
      <c r="A1334" t="s">
        <v>1393</v>
      </c>
      <c r="B1334" s="2">
        <v>45986</v>
      </c>
      <c r="C1334">
        <f t="shared" si="160"/>
        <v>2025</v>
      </c>
      <c r="D1334" t="str">
        <f t="shared" si="161"/>
        <v>Nov</v>
      </c>
      <c r="E1334" t="str">
        <f t="shared" si="162"/>
        <v>Q4</v>
      </c>
      <c r="F1334" t="s">
        <v>38</v>
      </c>
      <c r="G1334" t="s">
        <v>66</v>
      </c>
      <c r="H1334" t="s">
        <v>34</v>
      </c>
      <c r="I1334" t="s">
        <v>63</v>
      </c>
      <c r="J1334" t="s">
        <v>73</v>
      </c>
      <c r="K1334">
        <v>6</v>
      </c>
      <c r="L1334" s="3">
        <v>314.3</v>
      </c>
      <c r="M1334" s="4">
        <v>0</v>
      </c>
      <c r="N1334" s="3">
        <v>81.44</v>
      </c>
      <c r="O1334" s="3">
        <f t="shared" si="163"/>
        <v>1885.8000000000002</v>
      </c>
      <c r="P1334" s="3">
        <f t="shared" si="164"/>
        <v>488.64</v>
      </c>
      <c r="Q1334" s="3">
        <v>1065.81</v>
      </c>
      <c r="R1334" s="3">
        <f t="shared" si="165"/>
        <v>331.35000000000036</v>
      </c>
      <c r="S1334" s="5">
        <f t="shared" si="166"/>
        <v>0.17570792236716531</v>
      </c>
      <c r="T1334" s="3">
        <v>1851.18</v>
      </c>
      <c r="U1334" s="3">
        <f t="shared" si="167"/>
        <v>34.620000000000118</v>
      </c>
      <c r="V1334" t="s">
        <v>61</v>
      </c>
      <c r="W1334" t="s">
        <v>46</v>
      </c>
    </row>
    <row r="1335" spans="1:23">
      <c r="A1335" t="s">
        <v>1394</v>
      </c>
      <c r="B1335" s="2">
        <v>45528</v>
      </c>
      <c r="C1335">
        <f t="shared" si="160"/>
        <v>2024</v>
      </c>
      <c r="D1335" t="str">
        <f t="shared" si="161"/>
        <v>Aug</v>
      </c>
      <c r="E1335" t="str">
        <f t="shared" si="162"/>
        <v>Q3</v>
      </c>
      <c r="F1335" t="s">
        <v>68</v>
      </c>
      <c r="G1335" t="s">
        <v>66</v>
      </c>
      <c r="H1335" t="s">
        <v>26</v>
      </c>
      <c r="I1335" t="s">
        <v>27</v>
      </c>
      <c r="J1335" t="s">
        <v>28</v>
      </c>
      <c r="K1335">
        <v>17</v>
      </c>
      <c r="L1335" s="3">
        <v>296.95</v>
      </c>
      <c r="M1335" s="4">
        <v>0.08</v>
      </c>
      <c r="N1335" s="3">
        <v>169.21</v>
      </c>
      <c r="O1335" s="3">
        <f t="shared" si="163"/>
        <v>4644.2979999999998</v>
      </c>
      <c r="P1335" s="3">
        <f t="shared" si="164"/>
        <v>2876.57</v>
      </c>
      <c r="Q1335" s="3">
        <v>1048.94</v>
      </c>
      <c r="R1335" s="3">
        <f t="shared" si="165"/>
        <v>718.78799999999956</v>
      </c>
      <c r="S1335" s="5">
        <f t="shared" si="166"/>
        <v>0.15476784650769601</v>
      </c>
      <c r="T1335" s="3">
        <v>4372.1400000000003</v>
      </c>
      <c r="U1335" s="3">
        <f t="shared" si="167"/>
        <v>272.15799999999945</v>
      </c>
      <c r="V1335" t="s">
        <v>41</v>
      </c>
      <c r="W1335" t="s">
        <v>77</v>
      </c>
    </row>
    <row r="1336" spans="1:23">
      <c r="A1336" t="s">
        <v>1395</v>
      </c>
      <c r="B1336" s="2">
        <v>46003</v>
      </c>
      <c r="C1336">
        <f t="shared" si="160"/>
        <v>2025</v>
      </c>
      <c r="D1336" t="str">
        <f t="shared" si="161"/>
        <v>Dec</v>
      </c>
      <c r="E1336" t="str">
        <f t="shared" si="162"/>
        <v>Q4</v>
      </c>
      <c r="F1336" t="s">
        <v>32</v>
      </c>
      <c r="G1336" t="s">
        <v>49</v>
      </c>
      <c r="H1336" t="s">
        <v>34</v>
      </c>
      <c r="I1336" t="s">
        <v>63</v>
      </c>
      <c r="J1336" t="s">
        <v>64</v>
      </c>
      <c r="K1336">
        <v>12</v>
      </c>
      <c r="L1336" s="3">
        <v>290.88</v>
      </c>
      <c r="M1336" s="4">
        <v>0.12</v>
      </c>
      <c r="N1336" s="3">
        <v>80.73</v>
      </c>
      <c r="O1336" s="3">
        <f t="shared" si="163"/>
        <v>3071.6927999999998</v>
      </c>
      <c r="P1336" s="3">
        <f t="shared" si="164"/>
        <v>968.76</v>
      </c>
      <c r="Q1336" s="3">
        <v>1194.07</v>
      </c>
      <c r="R1336" s="3">
        <f t="shared" si="165"/>
        <v>908.86279999999965</v>
      </c>
      <c r="S1336" s="5">
        <f t="shared" si="166"/>
        <v>0.29588336437810436</v>
      </c>
      <c r="T1336" s="3">
        <v>2707.6</v>
      </c>
      <c r="U1336" s="3">
        <f t="shared" si="167"/>
        <v>364.0927999999999</v>
      </c>
      <c r="V1336" t="s">
        <v>61</v>
      </c>
      <c r="W1336" t="s">
        <v>46</v>
      </c>
    </row>
    <row r="1337" spans="1:23">
      <c r="A1337" t="s">
        <v>1396</v>
      </c>
      <c r="B1337" s="2">
        <v>46272</v>
      </c>
      <c r="C1337">
        <f t="shared" si="160"/>
        <v>2026</v>
      </c>
      <c r="D1337" t="str">
        <f t="shared" si="161"/>
        <v>Sep</v>
      </c>
      <c r="E1337" t="str">
        <f t="shared" si="162"/>
        <v>Q3</v>
      </c>
      <c r="F1337" t="s">
        <v>68</v>
      </c>
      <c r="G1337" t="s">
        <v>25</v>
      </c>
      <c r="H1337" t="s">
        <v>44</v>
      </c>
      <c r="I1337" t="s">
        <v>27</v>
      </c>
      <c r="J1337" t="s">
        <v>28</v>
      </c>
      <c r="K1337">
        <v>19</v>
      </c>
      <c r="L1337" s="3">
        <v>190.51</v>
      </c>
      <c r="M1337" s="4">
        <v>0.12</v>
      </c>
      <c r="N1337" s="3">
        <v>116.33</v>
      </c>
      <c r="O1337" s="3">
        <f t="shared" si="163"/>
        <v>3185.3271999999997</v>
      </c>
      <c r="P1337" s="3">
        <f t="shared" si="164"/>
        <v>2210.27</v>
      </c>
      <c r="Q1337" s="3">
        <v>1325.66</v>
      </c>
      <c r="R1337" s="3">
        <f t="shared" si="165"/>
        <v>-350.60280000000034</v>
      </c>
      <c r="S1337" s="5">
        <f t="shared" si="166"/>
        <v>-0.11006806459317597</v>
      </c>
      <c r="T1337" s="3">
        <v>3355.64</v>
      </c>
      <c r="U1337" s="3">
        <f t="shared" si="167"/>
        <v>-170.31280000000015</v>
      </c>
      <c r="V1337" t="s">
        <v>36</v>
      </c>
      <c r="W1337" t="s">
        <v>46</v>
      </c>
    </row>
    <row r="1338" spans="1:23">
      <c r="A1338" t="s">
        <v>1397</v>
      </c>
      <c r="B1338" s="2">
        <v>45736</v>
      </c>
      <c r="C1338">
        <f t="shared" si="160"/>
        <v>2025</v>
      </c>
      <c r="D1338" t="str">
        <f t="shared" si="161"/>
        <v>Mar</v>
      </c>
      <c r="E1338" t="str">
        <f t="shared" si="162"/>
        <v>Q1</v>
      </c>
      <c r="F1338" t="s">
        <v>24</v>
      </c>
      <c r="G1338" t="s">
        <v>25</v>
      </c>
      <c r="H1338" t="s">
        <v>44</v>
      </c>
      <c r="I1338" t="s">
        <v>27</v>
      </c>
      <c r="J1338" t="s">
        <v>35</v>
      </c>
      <c r="K1338">
        <v>20</v>
      </c>
      <c r="L1338" s="3">
        <v>666.01</v>
      </c>
      <c r="M1338" s="4">
        <v>0</v>
      </c>
      <c r="N1338" s="3">
        <v>469.14</v>
      </c>
      <c r="O1338" s="3">
        <f t="shared" si="163"/>
        <v>13320.2</v>
      </c>
      <c r="P1338" s="3">
        <f t="shared" si="164"/>
        <v>9382.7999999999993</v>
      </c>
      <c r="Q1338" s="3">
        <v>840.82</v>
      </c>
      <c r="R1338" s="3">
        <f t="shared" si="165"/>
        <v>3096.5800000000013</v>
      </c>
      <c r="S1338" s="5">
        <f t="shared" si="166"/>
        <v>0.23247248539811724</v>
      </c>
      <c r="T1338" s="3">
        <v>14118.21</v>
      </c>
      <c r="U1338" s="3">
        <f t="shared" si="167"/>
        <v>-798.0099999999984</v>
      </c>
      <c r="V1338" t="s">
        <v>41</v>
      </c>
      <c r="W1338" t="s">
        <v>30</v>
      </c>
    </row>
    <row r="1339" spans="1:23">
      <c r="A1339" t="s">
        <v>1398</v>
      </c>
      <c r="B1339" s="2">
        <v>45999</v>
      </c>
      <c r="C1339">
        <f t="shared" si="160"/>
        <v>2025</v>
      </c>
      <c r="D1339" t="str">
        <f t="shared" si="161"/>
        <v>Dec</v>
      </c>
      <c r="E1339" t="str">
        <f t="shared" si="162"/>
        <v>Q4</v>
      </c>
      <c r="F1339" t="s">
        <v>24</v>
      </c>
      <c r="G1339" t="s">
        <v>66</v>
      </c>
      <c r="H1339" t="s">
        <v>44</v>
      </c>
      <c r="I1339" t="s">
        <v>39</v>
      </c>
      <c r="J1339" t="s">
        <v>57</v>
      </c>
      <c r="K1339">
        <v>27</v>
      </c>
      <c r="L1339" s="3">
        <v>330.21</v>
      </c>
      <c r="M1339" s="4">
        <v>0.05</v>
      </c>
      <c r="N1339" s="3">
        <v>157.32</v>
      </c>
      <c r="O1339" s="3">
        <f t="shared" si="163"/>
        <v>8469.8865000000005</v>
      </c>
      <c r="P1339" s="3">
        <f t="shared" si="164"/>
        <v>4247.6399999999994</v>
      </c>
      <c r="Q1339" s="3">
        <v>1934.83</v>
      </c>
      <c r="R1339" s="3">
        <f t="shared" si="165"/>
        <v>2287.4165000000012</v>
      </c>
      <c r="S1339" s="5">
        <f t="shared" si="166"/>
        <v>0.27006459885855627</v>
      </c>
      <c r="T1339" s="3">
        <v>9096.58</v>
      </c>
      <c r="U1339" s="3">
        <f t="shared" si="167"/>
        <v>-626.6934999999994</v>
      </c>
      <c r="V1339" t="s">
        <v>61</v>
      </c>
      <c r="W1339" t="s">
        <v>30</v>
      </c>
    </row>
    <row r="1340" spans="1:23">
      <c r="A1340" t="s">
        <v>1399</v>
      </c>
      <c r="B1340" s="2">
        <v>46294</v>
      </c>
      <c r="C1340">
        <f t="shared" si="160"/>
        <v>2026</v>
      </c>
      <c r="D1340" t="str">
        <f t="shared" si="161"/>
        <v>Sep</v>
      </c>
      <c r="E1340" t="str">
        <f t="shared" si="162"/>
        <v>Q3</v>
      </c>
      <c r="F1340" t="s">
        <v>51</v>
      </c>
      <c r="G1340" t="s">
        <v>52</v>
      </c>
      <c r="H1340" t="s">
        <v>60</v>
      </c>
      <c r="I1340" t="s">
        <v>63</v>
      </c>
      <c r="J1340" t="s">
        <v>64</v>
      </c>
      <c r="K1340">
        <v>47</v>
      </c>
      <c r="L1340" s="3">
        <v>611.66999999999996</v>
      </c>
      <c r="M1340" s="4">
        <v>0.05</v>
      </c>
      <c r="N1340" s="3">
        <v>188.08</v>
      </c>
      <c r="O1340" s="3">
        <f t="shared" si="163"/>
        <v>27311.065499999997</v>
      </c>
      <c r="P1340" s="3">
        <f t="shared" si="164"/>
        <v>8839.76</v>
      </c>
      <c r="Q1340" s="3">
        <v>2487.52</v>
      </c>
      <c r="R1340" s="3">
        <f t="shared" si="165"/>
        <v>15983.785499999994</v>
      </c>
      <c r="S1340" s="5">
        <f t="shared" si="166"/>
        <v>0.58524942939337155</v>
      </c>
      <c r="T1340" s="3">
        <v>28342.48</v>
      </c>
      <c r="U1340" s="3">
        <f t="shared" si="167"/>
        <v>-1031.4145000000026</v>
      </c>
      <c r="V1340" t="s">
        <v>61</v>
      </c>
      <c r="W1340" t="s">
        <v>30</v>
      </c>
    </row>
    <row r="1341" spans="1:23">
      <c r="A1341" t="s">
        <v>1400</v>
      </c>
      <c r="B1341" s="2">
        <v>46064</v>
      </c>
      <c r="C1341">
        <f t="shared" si="160"/>
        <v>2026</v>
      </c>
      <c r="D1341" t="str">
        <f t="shared" si="161"/>
        <v>Feb</v>
      </c>
      <c r="E1341" t="str">
        <f t="shared" si="162"/>
        <v>Q1</v>
      </c>
      <c r="F1341" t="s">
        <v>51</v>
      </c>
      <c r="G1341" t="s">
        <v>88</v>
      </c>
      <c r="H1341" t="s">
        <v>34</v>
      </c>
      <c r="I1341" t="s">
        <v>27</v>
      </c>
      <c r="J1341" t="s">
        <v>28</v>
      </c>
      <c r="K1341">
        <v>18</v>
      </c>
      <c r="L1341" s="3">
        <v>243.01</v>
      </c>
      <c r="M1341" s="4">
        <v>0.03</v>
      </c>
      <c r="N1341" s="3">
        <v>155.57</v>
      </c>
      <c r="O1341" s="3">
        <f t="shared" si="163"/>
        <v>4242.9546</v>
      </c>
      <c r="P1341" s="3">
        <f t="shared" si="164"/>
        <v>2800.2599999999998</v>
      </c>
      <c r="Q1341" s="3">
        <v>1091.1500000000001</v>
      </c>
      <c r="R1341" s="3">
        <f t="shared" si="165"/>
        <v>351.54460000000017</v>
      </c>
      <c r="S1341" s="5">
        <f t="shared" si="166"/>
        <v>8.2853726504639041E-2</v>
      </c>
      <c r="T1341" s="3">
        <v>3871.55</v>
      </c>
      <c r="U1341" s="3">
        <f t="shared" si="167"/>
        <v>371.40459999999985</v>
      </c>
      <c r="V1341" t="s">
        <v>61</v>
      </c>
      <c r="W1341" t="s">
        <v>30</v>
      </c>
    </row>
    <row r="1342" spans="1:23">
      <c r="A1342" t="s">
        <v>1401</v>
      </c>
      <c r="B1342" s="2">
        <v>45382</v>
      </c>
      <c r="C1342">
        <f t="shared" si="160"/>
        <v>2024</v>
      </c>
      <c r="D1342" t="str">
        <f t="shared" si="161"/>
        <v>Mar</v>
      </c>
      <c r="E1342" t="str">
        <f t="shared" si="162"/>
        <v>Q1</v>
      </c>
      <c r="F1342" t="s">
        <v>38</v>
      </c>
      <c r="G1342" t="s">
        <v>66</v>
      </c>
      <c r="H1342" t="s">
        <v>44</v>
      </c>
      <c r="I1342" t="s">
        <v>53</v>
      </c>
      <c r="J1342" t="s">
        <v>54</v>
      </c>
      <c r="K1342">
        <v>26</v>
      </c>
      <c r="L1342" s="3">
        <v>2881.63</v>
      </c>
      <c r="M1342" s="4">
        <v>0.15</v>
      </c>
      <c r="N1342" s="3">
        <v>949.54</v>
      </c>
      <c r="O1342" s="3">
        <f t="shared" si="163"/>
        <v>63684.023000000001</v>
      </c>
      <c r="P1342" s="3">
        <f t="shared" si="164"/>
        <v>24688.04</v>
      </c>
      <c r="Q1342" s="3">
        <v>1617.51</v>
      </c>
      <c r="R1342" s="3">
        <f t="shared" si="165"/>
        <v>37378.472999999998</v>
      </c>
      <c r="S1342" s="5">
        <f t="shared" si="166"/>
        <v>0.58693642830949921</v>
      </c>
      <c r="T1342" s="3">
        <v>70927.77</v>
      </c>
      <c r="U1342" s="3">
        <f t="shared" si="167"/>
        <v>-7243.747000000003</v>
      </c>
      <c r="V1342" t="s">
        <v>36</v>
      </c>
      <c r="W1342" t="s">
        <v>46</v>
      </c>
    </row>
    <row r="1343" spans="1:23">
      <c r="A1343" t="s">
        <v>1402</v>
      </c>
      <c r="B1343" s="2">
        <v>46019</v>
      </c>
      <c r="C1343">
        <f t="shared" si="160"/>
        <v>2025</v>
      </c>
      <c r="D1343" t="str">
        <f t="shared" si="161"/>
        <v>Dec</v>
      </c>
      <c r="E1343" t="str">
        <f t="shared" si="162"/>
        <v>Q4</v>
      </c>
      <c r="F1343" t="s">
        <v>68</v>
      </c>
      <c r="G1343" t="s">
        <v>25</v>
      </c>
      <c r="H1343" t="s">
        <v>26</v>
      </c>
      <c r="I1343" t="s">
        <v>39</v>
      </c>
      <c r="J1343" t="s">
        <v>45</v>
      </c>
      <c r="K1343">
        <v>21</v>
      </c>
      <c r="L1343" s="3">
        <v>825.28</v>
      </c>
      <c r="M1343" s="4">
        <v>0.2</v>
      </c>
      <c r="N1343" s="3">
        <v>378.71</v>
      </c>
      <c r="O1343" s="3">
        <f t="shared" si="163"/>
        <v>13864.704000000002</v>
      </c>
      <c r="P1343" s="3">
        <f t="shared" si="164"/>
        <v>7952.91</v>
      </c>
      <c r="Q1343" s="3">
        <v>3141.88</v>
      </c>
      <c r="R1343" s="3">
        <f t="shared" si="165"/>
        <v>2769.9140000000016</v>
      </c>
      <c r="S1343" s="5">
        <f t="shared" si="166"/>
        <v>0.19978169025462075</v>
      </c>
      <c r="T1343" s="3">
        <v>12697.63</v>
      </c>
      <c r="U1343" s="3">
        <f t="shared" si="167"/>
        <v>1167.0740000000023</v>
      </c>
      <c r="V1343" t="s">
        <v>61</v>
      </c>
      <c r="W1343" t="s">
        <v>30</v>
      </c>
    </row>
    <row r="1344" spans="1:23">
      <c r="A1344" t="s">
        <v>1403</v>
      </c>
      <c r="B1344" s="2">
        <v>45741</v>
      </c>
      <c r="C1344">
        <f t="shared" si="160"/>
        <v>2025</v>
      </c>
      <c r="D1344" t="str">
        <f t="shared" si="161"/>
        <v>Mar</v>
      </c>
      <c r="E1344" t="str">
        <f t="shared" si="162"/>
        <v>Q1</v>
      </c>
      <c r="F1344" t="s">
        <v>51</v>
      </c>
      <c r="G1344" t="s">
        <v>72</v>
      </c>
      <c r="H1344" t="s">
        <v>26</v>
      </c>
      <c r="I1344" t="s">
        <v>27</v>
      </c>
      <c r="J1344" t="s">
        <v>28</v>
      </c>
      <c r="K1344">
        <v>53</v>
      </c>
      <c r="L1344" s="3">
        <v>168.74</v>
      </c>
      <c r="M1344" s="4">
        <v>0.03</v>
      </c>
      <c r="N1344" s="3">
        <v>105.11</v>
      </c>
      <c r="O1344" s="3">
        <f t="shared" si="163"/>
        <v>8674.9234000000015</v>
      </c>
      <c r="P1344" s="3">
        <f t="shared" si="164"/>
        <v>5570.83</v>
      </c>
      <c r="Q1344" s="3">
        <v>1710.05</v>
      </c>
      <c r="R1344" s="3">
        <f t="shared" si="165"/>
        <v>1394.0434000000016</v>
      </c>
      <c r="S1344" s="5">
        <f t="shared" si="166"/>
        <v>0.16069806449241977</v>
      </c>
      <c r="T1344" s="3">
        <v>8681.8700000000008</v>
      </c>
      <c r="U1344" s="3">
        <f t="shared" si="167"/>
        <v>-6.9465999999993073</v>
      </c>
      <c r="V1344" t="s">
        <v>41</v>
      </c>
      <c r="W1344" t="s">
        <v>46</v>
      </c>
    </row>
    <row r="1345" spans="1:23">
      <c r="A1345" t="s">
        <v>1404</v>
      </c>
      <c r="B1345" s="2">
        <v>45340</v>
      </c>
      <c r="C1345">
        <f t="shared" si="160"/>
        <v>2024</v>
      </c>
      <c r="D1345" t="str">
        <f t="shared" si="161"/>
        <v>Feb</v>
      </c>
      <c r="E1345" t="str">
        <f t="shared" si="162"/>
        <v>Q1</v>
      </c>
      <c r="F1345" t="s">
        <v>51</v>
      </c>
      <c r="G1345" t="s">
        <v>72</v>
      </c>
      <c r="H1345" t="s">
        <v>44</v>
      </c>
      <c r="I1345" t="s">
        <v>39</v>
      </c>
      <c r="J1345" t="s">
        <v>57</v>
      </c>
      <c r="K1345">
        <v>4</v>
      </c>
      <c r="L1345" s="3">
        <v>890.62</v>
      </c>
      <c r="M1345" s="4">
        <v>0.05</v>
      </c>
      <c r="N1345" s="3">
        <v>442.53</v>
      </c>
      <c r="O1345" s="3">
        <f t="shared" si="163"/>
        <v>3384.3559999999998</v>
      </c>
      <c r="P1345" s="3">
        <f t="shared" si="164"/>
        <v>1770.12</v>
      </c>
      <c r="Q1345" s="3">
        <v>1466.72</v>
      </c>
      <c r="R1345" s="3">
        <f t="shared" si="165"/>
        <v>147.51599999999985</v>
      </c>
      <c r="S1345" s="5">
        <f t="shared" si="166"/>
        <v>4.3587613123442052E-2</v>
      </c>
      <c r="T1345" s="3">
        <v>3650.92</v>
      </c>
      <c r="U1345" s="3">
        <f t="shared" si="167"/>
        <v>-266.56400000000031</v>
      </c>
      <c r="V1345" t="s">
        <v>41</v>
      </c>
      <c r="W1345" t="s">
        <v>46</v>
      </c>
    </row>
    <row r="1346" spans="1:23">
      <c r="A1346" t="s">
        <v>1405</v>
      </c>
      <c r="B1346" s="2">
        <v>45699</v>
      </c>
      <c r="C1346">
        <f t="shared" ref="C1346:C1409" si="168">YEAR(B1346)</f>
        <v>2025</v>
      </c>
      <c r="D1346" t="str">
        <f t="shared" ref="D1346:D1409" si="169">TEXT(B1346,"mmm")</f>
        <v>Feb</v>
      </c>
      <c r="E1346" t="str">
        <f t="shared" ref="E1346:E1409" si="170">"Q"&amp;ROUNDUP(MONTH(B1346)/3,0)</f>
        <v>Q1</v>
      </c>
      <c r="F1346" t="s">
        <v>32</v>
      </c>
      <c r="G1346" t="s">
        <v>49</v>
      </c>
      <c r="H1346" t="s">
        <v>44</v>
      </c>
      <c r="I1346" t="s">
        <v>27</v>
      </c>
      <c r="J1346" t="s">
        <v>28</v>
      </c>
      <c r="K1346">
        <v>24</v>
      </c>
      <c r="L1346" s="3">
        <v>273.58</v>
      </c>
      <c r="M1346" s="4">
        <v>0</v>
      </c>
      <c r="N1346" s="3">
        <v>156.04</v>
      </c>
      <c r="O1346" s="3">
        <f t="shared" ref="O1346:O1409" si="171">K1346*L1346*(1-M1346)</f>
        <v>6565.92</v>
      </c>
      <c r="P1346" s="3">
        <f t="shared" ref="P1346:P1409" si="172">K1346*N1346</f>
        <v>3744.96</v>
      </c>
      <c r="Q1346" s="3">
        <v>1072.53</v>
      </c>
      <c r="R1346" s="3">
        <f t="shared" ref="R1346:R1409" si="173">O1346-P1346-Q1346</f>
        <v>1748.43</v>
      </c>
      <c r="S1346" s="5">
        <f t="shared" ref="S1346:S1409" si="174">IFERROR(R1346/O1346,0)</f>
        <v>0.26628865414138458</v>
      </c>
      <c r="T1346" s="3">
        <v>6433.09</v>
      </c>
      <c r="U1346" s="3">
        <f t="shared" ref="U1346:U1409" si="175">O1346-T1346</f>
        <v>132.82999999999993</v>
      </c>
      <c r="V1346" t="s">
        <v>29</v>
      </c>
      <c r="W1346" t="s">
        <v>46</v>
      </c>
    </row>
    <row r="1347" spans="1:23">
      <c r="A1347" t="s">
        <v>1406</v>
      </c>
      <c r="B1347" s="2">
        <v>45679</v>
      </c>
      <c r="C1347">
        <f t="shared" si="168"/>
        <v>2025</v>
      </c>
      <c r="D1347" t="str">
        <f t="shared" si="169"/>
        <v>Jan</v>
      </c>
      <c r="E1347" t="str">
        <f t="shared" si="170"/>
        <v>Q1</v>
      </c>
      <c r="F1347" t="s">
        <v>32</v>
      </c>
      <c r="G1347" t="s">
        <v>49</v>
      </c>
      <c r="H1347" t="s">
        <v>26</v>
      </c>
      <c r="I1347" t="s">
        <v>27</v>
      </c>
      <c r="J1347" t="s">
        <v>28</v>
      </c>
      <c r="K1347">
        <v>58</v>
      </c>
      <c r="L1347" s="3">
        <v>143.87</v>
      </c>
      <c r="M1347" s="4">
        <v>0</v>
      </c>
      <c r="N1347" s="3">
        <v>82.94</v>
      </c>
      <c r="O1347" s="3">
        <f t="shared" si="171"/>
        <v>8344.4600000000009</v>
      </c>
      <c r="P1347" s="3">
        <f t="shared" si="172"/>
        <v>4810.5199999999995</v>
      </c>
      <c r="Q1347" s="3">
        <v>1947.89</v>
      </c>
      <c r="R1347" s="3">
        <f t="shared" si="173"/>
        <v>1586.0500000000013</v>
      </c>
      <c r="S1347" s="5">
        <f t="shared" si="174"/>
        <v>0.19007221557776072</v>
      </c>
      <c r="T1347" s="3">
        <v>8426.99</v>
      </c>
      <c r="U1347" s="3">
        <f t="shared" si="175"/>
        <v>-82.529999999998836</v>
      </c>
      <c r="V1347" t="s">
        <v>36</v>
      </c>
      <c r="W1347" t="s">
        <v>30</v>
      </c>
    </row>
    <row r="1348" spans="1:23">
      <c r="A1348" t="s">
        <v>1407</v>
      </c>
      <c r="B1348" s="2">
        <v>45688</v>
      </c>
      <c r="C1348">
        <f t="shared" si="168"/>
        <v>2025</v>
      </c>
      <c r="D1348" t="str">
        <f t="shared" si="169"/>
        <v>Jan</v>
      </c>
      <c r="E1348" t="str">
        <f t="shared" si="170"/>
        <v>Q1</v>
      </c>
      <c r="F1348" t="s">
        <v>51</v>
      </c>
      <c r="G1348" t="s">
        <v>88</v>
      </c>
      <c r="H1348" t="s">
        <v>34</v>
      </c>
      <c r="I1348" t="s">
        <v>39</v>
      </c>
      <c r="J1348" t="s">
        <v>45</v>
      </c>
      <c r="K1348">
        <v>14</v>
      </c>
      <c r="L1348" s="3">
        <v>1457.22</v>
      </c>
      <c r="M1348" s="4">
        <v>0.08</v>
      </c>
      <c r="N1348" s="3">
        <v>687.17</v>
      </c>
      <c r="O1348" s="3">
        <f t="shared" si="171"/>
        <v>18768.993600000002</v>
      </c>
      <c r="P1348" s="3">
        <f t="shared" si="172"/>
        <v>9620.3799999999992</v>
      </c>
      <c r="Q1348" s="3">
        <v>1323.27</v>
      </c>
      <c r="R1348" s="3">
        <f t="shared" si="173"/>
        <v>7825.343600000002</v>
      </c>
      <c r="S1348" s="5">
        <f t="shared" si="174"/>
        <v>0.41692931260842891</v>
      </c>
      <c r="T1348" s="3">
        <v>19026.560000000001</v>
      </c>
      <c r="U1348" s="3">
        <f t="shared" si="175"/>
        <v>-257.5663999999997</v>
      </c>
      <c r="V1348" t="s">
        <v>36</v>
      </c>
      <c r="W1348" t="s">
        <v>77</v>
      </c>
    </row>
    <row r="1349" spans="1:23">
      <c r="A1349" t="s">
        <v>1408</v>
      </c>
      <c r="B1349" s="2">
        <v>45719</v>
      </c>
      <c r="C1349">
        <f t="shared" si="168"/>
        <v>2025</v>
      </c>
      <c r="D1349" t="str">
        <f t="shared" si="169"/>
        <v>Mar</v>
      </c>
      <c r="E1349" t="str">
        <f t="shared" si="170"/>
        <v>Q1</v>
      </c>
      <c r="F1349" t="s">
        <v>51</v>
      </c>
      <c r="G1349" t="s">
        <v>72</v>
      </c>
      <c r="H1349" t="s">
        <v>60</v>
      </c>
      <c r="I1349" t="s">
        <v>39</v>
      </c>
      <c r="J1349" t="s">
        <v>40</v>
      </c>
      <c r="K1349">
        <v>62</v>
      </c>
      <c r="L1349" s="3">
        <v>663.71</v>
      </c>
      <c r="M1349" s="4">
        <v>0.15</v>
      </c>
      <c r="N1349" s="3">
        <v>271.47000000000003</v>
      </c>
      <c r="O1349" s="3">
        <f t="shared" si="171"/>
        <v>34977.517</v>
      </c>
      <c r="P1349" s="3">
        <f t="shared" si="172"/>
        <v>16831.140000000003</v>
      </c>
      <c r="Q1349" s="3">
        <v>2899.53</v>
      </c>
      <c r="R1349" s="3">
        <f t="shared" si="173"/>
        <v>15246.846999999996</v>
      </c>
      <c r="S1349" s="5">
        <f t="shared" si="174"/>
        <v>0.43590421241164706</v>
      </c>
      <c r="T1349" s="3">
        <v>34085.31</v>
      </c>
      <c r="U1349" s="3">
        <f t="shared" si="175"/>
        <v>892.20700000000215</v>
      </c>
      <c r="V1349" t="s">
        <v>36</v>
      </c>
      <c r="W1349" t="s">
        <v>30</v>
      </c>
    </row>
    <row r="1350" spans="1:23">
      <c r="A1350" t="s">
        <v>1409</v>
      </c>
      <c r="B1350" s="2">
        <v>45887</v>
      </c>
      <c r="C1350">
        <f t="shared" si="168"/>
        <v>2025</v>
      </c>
      <c r="D1350" t="str">
        <f t="shared" si="169"/>
        <v>Aug</v>
      </c>
      <c r="E1350" t="str">
        <f t="shared" si="170"/>
        <v>Q3</v>
      </c>
      <c r="F1350" t="s">
        <v>38</v>
      </c>
      <c r="G1350" t="s">
        <v>66</v>
      </c>
      <c r="H1350" t="s">
        <v>34</v>
      </c>
      <c r="I1350" t="s">
        <v>39</v>
      </c>
      <c r="J1350" t="s">
        <v>40</v>
      </c>
      <c r="K1350">
        <v>13</v>
      </c>
      <c r="L1350" s="3">
        <v>1175.72</v>
      </c>
      <c r="M1350" s="4">
        <v>0.2</v>
      </c>
      <c r="N1350" s="3">
        <v>517.38</v>
      </c>
      <c r="O1350" s="3">
        <f t="shared" si="171"/>
        <v>12227.488000000001</v>
      </c>
      <c r="P1350" s="3">
        <f t="shared" si="172"/>
        <v>6725.94</v>
      </c>
      <c r="Q1350" s="3">
        <v>1612.16</v>
      </c>
      <c r="R1350" s="3">
        <f t="shared" si="173"/>
        <v>3889.3880000000017</v>
      </c>
      <c r="S1350" s="5">
        <f t="shared" si="174"/>
        <v>0.31808561169718597</v>
      </c>
      <c r="T1350" s="3">
        <v>11313.55</v>
      </c>
      <c r="U1350" s="3">
        <f t="shared" si="175"/>
        <v>913.93800000000192</v>
      </c>
      <c r="V1350" t="s">
        <v>61</v>
      </c>
      <c r="W1350" t="s">
        <v>46</v>
      </c>
    </row>
    <row r="1351" spans="1:23">
      <c r="A1351" t="s">
        <v>1410</v>
      </c>
      <c r="B1351" s="2">
        <v>45644</v>
      </c>
      <c r="C1351">
        <f t="shared" si="168"/>
        <v>2024</v>
      </c>
      <c r="D1351" t="str">
        <f t="shared" si="169"/>
        <v>Dec</v>
      </c>
      <c r="E1351" t="str">
        <f t="shared" si="170"/>
        <v>Q4</v>
      </c>
      <c r="F1351" t="s">
        <v>24</v>
      </c>
      <c r="G1351" t="s">
        <v>66</v>
      </c>
      <c r="H1351" t="s">
        <v>44</v>
      </c>
      <c r="I1351" t="s">
        <v>63</v>
      </c>
      <c r="J1351" t="s">
        <v>64</v>
      </c>
      <c r="K1351">
        <v>7</v>
      </c>
      <c r="L1351" s="3">
        <v>454.13</v>
      </c>
      <c r="M1351" s="4">
        <v>0.12</v>
      </c>
      <c r="N1351" s="3">
        <v>125.41</v>
      </c>
      <c r="O1351" s="3">
        <f t="shared" si="171"/>
        <v>2797.4407999999999</v>
      </c>
      <c r="P1351" s="3">
        <f t="shared" si="172"/>
        <v>877.87</v>
      </c>
      <c r="Q1351" s="3">
        <v>1186.1199999999999</v>
      </c>
      <c r="R1351" s="3">
        <f t="shared" si="173"/>
        <v>733.45080000000007</v>
      </c>
      <c r="S1351" s="5">
        <f t="shared" si="174"/>
        <v>0.26218635261200168</v>
      </c>
      <c r="T1351" s="3">
        <v>3021.7</v>
      </c>
      <c r="U1351" s="3">
        <f t="shared" si="175"/>
        <v>-224.25919999999996</v>
      </c>
      <c r="V1351" t="s">
        <v>29</v>
      </c>
      <c r="W1351" t="s">
        <v>46</v>
      </c>
    </row>
    <row r="1352" spans="1:23">
      <c r="A1352" t="s">
        <v>1411</v>
      </c>
      <c r="B1352" s="2">
        <v>45442</v>
      </c>
      <c r="C1352">
        <f t="shared" si="168"/>
        <v>2024</v>
      </c>
      <c r="D1352" t="str">
        <f t="shared" si="169"/>
        <v>May</v>
      </c>
      <c r="E1352" t="str">
        <f t="shared" si="170"/>
        <v>Q2</v>
      </c>
      <c r="F1352" t="s">
        <v>38</v>
      </c>
      <c r="G1352" t="s">
        <v>25</v>
      </c>
      <c r="H1352" t="s">
        <v>26</v>
      </c>
      <c r="I1352" t="s">
        <v>27</v>
      </c>
      <c r="J1352" t="s">
        <v>35</v>
      </c>
      <c r="K1352">
        <v>43</v>
      </c>
      <c r="L1352" s="3">
        <v>1061.54</v>
      </c>
      <c r="M1352" s="4">
        <v>0.1</v>
      </c>
      <c r="N1352" s="3">
        <v>701.63</v>
      </c>
      <c r="O1352" s="3">
        <f t="shared" si="171"/>
        <v>41081.598000000005</v>
      </c>
      <c r="P1352" s="3">
        <f t="shared" si="172"/>
        <v>30170.09</v>
      </c>
      <c r="Q1352" s="3">
        <v>1008.27</v>
      </c>
      <c r="R1352" s="3">
        <f t="shared" si="173"/>
        <v>9903.2380000000048</v>
      </c>
      <c r="S1352" s="5">
        <f t="shared" si="174"/>
        <v>0.24106262857642499</v>
      </c>
      <c r="T1352" s="3">
        <v>42848.22</v>
      </c>
      <c r="U1352" s="3">
        <f t="shared" si="175"/>
        <v>-1766.6219999999958</v>
      </c>
      <c r="V1352" t="s">
        <v>29</v>
      </c>
      <c r="W1352" t="s">
        <v>46</v>
      </c>
    </row>
    <row r="1353" spans="1:23">
      <c r="A1353" t="s">
        <v>1412</v>
      </c>
      <c r="B1353" s="2">
        <v>45796</v>
      </c>
      <c r="C1353">
        <f t="shared" si="168"/>
        <v>2025</v>
      </c>
      <c r="D1353" t="str">
        <f t="shared" si="169"/>
        <v>May</v>
      </c>
      <c r="E1353" t="str">
        <f t="shared" si="170"/>
        <v>Q2</v>
      </c>
      <c r="F1353" t="s">
        <v>32</v>
      </c>
      <c r="G1353" t="s">
        <v>33</v>
      </c>
      <c r="H1353" t="s">
        <v>44</v>
      </c>
      <c r="I1353" t="s">
        <v>63</v>
      </c>
      <c r="J1353" t="s">
        <v>64</v>
      </c>
      <c r="K1353">
        <v>26</v>
      </c>
      <c r="L1353" s="3">
        <v>537.76</v>
      </c>
      <c r="M1353" s="4">
        <v>0.05</v>
      </c>
      <c r="N1353" s="3">
        <v>160.28</v>
      </c>
      <c r="O1353" s="3">
        <f t="shared" si="171"/>
        <v>13282.672</v>
      </c>
      <c r="P1353" s="3">
        <f t="shared" si="172"/>
        <v>4167.28</v>
      </c>
      <c r="Q1353" s="3">
        <v>827.84</v>
      </c>
      <c r="R1353" s="3">
        <f t="shared" si="173"/>
        <v>8287.5519999999997</v>
      </c>
      <c r="S1353" s="5">
        <f t="shared" si="174"/>
        <v>0.62393711144866026</v>
      </c>
      <c r="T1353" s="3">
        <v>13603.96</v>
      </c>
      <c r="U1353" s="3">
        <f t="shared" si="175"/>
        <v>-321.28799999999865</v>
      </c>
      <c r="V1353" t="s">
        <v>41</v>
      </c>
      <c r="W1353" t="s">
        <v>30</v>
      </c>
    </row>
    <row r="1354" spans="1:23">
      <c r="A1354" t="s">
        <v>1413</v>
      </c>
      <c r="B1354" s="2">
        <v>45497</v>
      </c>
      <c r="C1354">
        <f t="shared" si="168"/>
        <v>2024</v>
      </c>
      <c r="D1354" t="str">
        <f t="shared" si="169"/>
        <v>Jul</v>
      </c>
      <c r="E1354" t="str">
        <f t="shared" si="170"/>
        <v>Q3</v>
      </c>
      <c r="F1354" t="s">
        <v>32</v>
      </c>
      <c r="G1354" t="s">
        <v>43</v>
      </c>
      <c r="H1354" t="s">
        <v>26</v>
      </c>
      <c r="I1354" t="s">
        <v>27</v>
      </c>
      <c r="J1354" t="s">
        <v>35</v>
      </c>
      <c r="K1354">
        <v>19</v>
      </c>
      <c r="L1354" s="3">
        <v>1065.7</v>
      </c>
      <c r="M1354" s="4">
        <v>0.15</v>
      </c>
      <c r="N1354" s="3">
        <v>739.17</v>
      </c>
      <c r="O1354" s="3">
        <f t="shared" si="171"/>
        <v>17211.055</v>
      </c>
      <c r="P1354" s="3">
        <f t="shared" si="172"/>
        <v>14044.23</v>
      </c>
      <c r="Q1354" s="3">
        <v>1254.55</v>
      </c>
      <c r="R1354" s="3">
        <f t="shared" si="173"/>
        <v>1912.2750000000008</v>
      </c>
      <c r="S1354" s="5">
        <f t="shared" si="174"/>
        <v>0.11110736674770959</v>
      </c>
      <c r="T1354" s="3">
        <v>16119.94</v>
      </c>
      <c r="U1354" s="3">
        <f t="shared" si="175"/>
        <v>1091.1149999999998</v>
      </c>
      <c r="V1354" t="s">
        <v>61</v>
      </c>
      <c r="W1354" t="s">
        <v>30</v>
      </c>
    </row>
    <row r="1355" spans="1:23">
      <c r="A1355" t="s">
        <v>1414</v>
      </c>
      <c r="B1355" s="2">
        <v>45499</v>
      </c>
      <c r="C1355">
        <f t="shared" si="168"/>
        <v>2024</v>
      </c>
      <c r="D1355" t="str">
        <f t="shared" si="169"/>
        <v>Jul</v>
      </c>
      <c r="E1355" t="str">
        <f t="shared" si="170"/>
        <v>Q3</v>
      </c>
      <c r="F1355" t="s">
        <v>24</v>
      </c>
      <c r="G1355" t="s">
        <v>25</v>
      </c>
      <c r="H1355" t="s">
        <v>34</v>
      </c>
      <c r="I1355" t="s">
        <v>53</v>
      </c>
      <c r="J1355" t="s">
        <v>130</v>
      </c>
      <c r="K1355">
        <v>12</v>
      </c>
      <c r="L1355" s="3">
        <v>1670.77</v>
      </c>
      <c r="M1355" s="4">
        <v>0.2</v>
      </c>
      <c r="N1355" s="3">
        <v>584.66999999999996</v>
      </c>
      <c r="O1355" s="3">
        <f t="shared" si="171"/>
        <v>16039.392</v>
      </c>
      <c r="P1355" s="3">
        <f t="shared" si="172"/>
        <v>7016.0399999999991</v>
      </c>
      <c r="Q1355" s="3">
        <v>2568.98</v>
      </c>
      <c r="R1355" s="3">
        <f t="shared" si="173"/>
        <v>6454.3720000000012</v>
      </c>
      <c r="S1355" s="5">
        <f t="shared" si="174"/>
        <v>0.40240752267916396</v>
      </c>
      <c r="T1355" s="3">
        <v>17110.93</v>
      </c>
      <c r="U1355" s="3">
        <f t="shared" si="175"/>
        <v>-1071.5380000000005</v>
      </c>
      <c r="V1355" t="s">
        <v>41</v>
      </c>
      <c r="W1355" t="s">
        <v>77</v>
      </c>
    </row>
    <row r="1356" spans="1:23">
      <c r="A1356" t="s">
        <v>1415</v>
      </c>
      <c r="B1356" s="2">
        <v>45869</v>
      </c>
      <c r="C1356">
        <f t="shared" si="168"/>
        <v>2025</v>
      </c>
      <c r="D1356" t="str">
        <f t="shared" si="169"/>
        <v>Jul</v>
      </c>
      <c r="E1356" t="str">
        <f t="shared" si="170"/>
        <v>Q3</v>
      </c>
      <c r="F1356" t="s">
        <v>38</v>
      </c>
      <c r="G1356" t="s">
        <v>66</v>
      </c>
      <c r="H1356" t="s">
        <v>34</v>
      </c>
      <c r="I1356" t="s">
        <v>63</v>
      </c>
      <c r="J1356" t="s">
        <v>73</v>
      </c>
      <c r="K1356">
        <v>9</v>
      </c>
      <c r="L1356" s="3">
        <v>246.71</v>
      </c>
      <c r="M1356" s="4">
        <v>0.1</v>
      </c>
      <c r="N1356" s="3">
        <v>66.58</v>
      </c>
      <c r="O1356" s="3">
        <f t="shared" si="171"/>
        <v>1998.3509999999999</v>
      </c>
      <c r="P1356" s="3">
        <f t="shared" si="172"/>
        <v>599.22</v>
      </c>
      <c r="Q1356" s="3">
        <v>1327.11</v>
      </c>
      <c r="R1356" s="3">
        <f t="shared" si="173"/>
        <v>72.020999999999958</v>
      </c>
      <c r="S1356" s="5">
        <f t="shared" si="174"/>
        <v>3.6040215157397255E-2</v>
      </c>
      <c r="T1356" s="3">
        <v>1919.46</v>
      </c>
      <c r="U1356" s="3">
        <f t="shared" si="175"/>
        <v>78.890999999999849</v>
      </c>
      <c r="V1356" t="s">
        <v>61</v>
      </c>
      <c r="W1356" t="s">
        <v>46</v>
      </c>
    </row>
    <row r="1357" spans="1:23">
      <c r="A1357" t="s">
        <v>1416</v>
      </c>
      <c r="B1357" s="2">
        <v>45537</v>
      </c>
      <c r="C1357">
        <f t="shared" si="168"/>
        <v>2024</v>
      </c>
      <c r="D1357" t="str">
        <f t="shared" si="169"/>
        <v>Sep</v>
      </c>
      <c r="E1357" t="str">
        <f t="shared" si="170"/>
        <v>Q3</v>
      </c>
      <c r="F1357" t="s">
        <v>51</v>
      </c>
      <c r="G1357" t="s">
        <v>72</v>
      </c>
      <c r="H1357" t="s">
        <v>44</v>
      </c>
      <c r="I1357" t="s">
        <v>53</v>
      </c>
      <c r="J1357" t="s">
        <v>130</v>
      </c>
      <c r="K1357">
        <v>26</v>
      </c>
      <c r="L1357" s="3">
        <v>1634.65</v>
      </c>
      <c r="M1357" s="4">
        <v>0.1</v>
      </c>
      <c r="N1357" s="3">
        <v>588.66999999999996</v>
      </c>
      <c r="O1357" s="3">
        <f t="shared" si="171"/>
        <v>38250.810000000005</v>
      </c>
      <c r="P1357" s="3">
        <f t="shared" si="172"/>
        <v>15305.419999999998</v>
      </c>
      <c r="Q1357" s="3">
        <v>3456.59</v>
      </c>
      <c r="R1357" s="3">
        <f t="shared" si="173"/>
        <v>19488.800000000007</v>
      </c>
      <c r="S1357" s="5">
        <f t="shared" si="174"/>
        <v>0.50950032169253423</v>
      </c>
      <c r="T1357" s="3">
        <v>34244.410000000003</v>
      </c>
      <c r="U1357" s="3">
        <f t="shared" si="175"/>
        <v>4006.4000000000015</v>
      </c>
      <c r="V1357" t="s">
        <v>61</v>
      </c>
      <c r="W1357" t="s">
        <v>77</v>
      </c>
    </row>
    <row r="1358" spans="1:23">
      <c r="A1358" t="s">
        <v>1417</v>
      </c>
      <c r="B1358" s="2">
        <v>45421</v>
      </c>
      <c r="C1358">
        <f t="shared" si="168"/>
        <v>2024</v>
      </c>
      <c r="D1358" t="str">
        <f t="shared" si="169"/>
        <v>May</v>
      </c>
      <c r="E1358" t="str">
        <f t="shared" si="170"/>
        <v>Q2</v>
      </c>
      <c r="F1358" t="s">
        <v>24</v>
      </c>
      <c r="G1358" t="s">
        <v>25</v>
      </c>
      <c r="H1358" t="s">
        <v>34</v>
      </c>
      <c r="I1358" t="s">
        <v>53</v>
      </c>
      <c r="J1358" t="s">
        <v>54</v>
      </c>
      <c r="K1358">
        <v>1</v>
      </c>
      <c r="L1358" s="3">
        <v>2431.62</v>
      </c>
      <c r="M1358" s="4">
        <v>0.1</v>
      </c>
      <c r="N1358" s="3">
        <v>817.83</v>
      </c>
      <c r="O1358" s="3">
        <f t="shared" si="171"/>
        <v>2188.4580000000001</v>
      </c>
      <c r="P1358" s="3">
        <f t="shared" si="172"/>
        <v>817.83</v>
      </c>
      <c r="Q1358" s="3">
        <v>2687.69</v>
      </c>
      <c r="R1358" s="3">
        <f t="shared" si="173"/>
        <v>-1317.0619999999999</v>
      </c>
      <c r="S1358" s="5">
        <f t="shared" si="174"/>
        <v>-0.60182192210222896</v>
      </c>
      <c r="T1358" s="3">
        <v>2407.5100000000002</v>
      </c>
      <c r="U1358" s="3">
        <f t="shared" si="175"/>
        <v>-219.05200000000013</v>
      </c>
      <c r="V1358" t="s">
        <v>36</v>
      </c>
      <c r="W1358" t="s">
        <v>46</v>
      </c>
    </row>
    <row r="1359" spans="1:23">
      <c r="A1359" t="s">
        <v>1418</v>
      </c>
      <c r="B1359" s="2">
        <v>46126</v>
      </c>
      <c r="C1359">
        <f t="shared" si="168"/>
        <v>2026</v>
      </c>
      <c r="D1359" t="str">
        <f t="shared" si="169"/>
        <v>Apr</v>
      </c>
      <c r="E1359" t="str">
        <f t="shared" si="170"/>
        <v>Q2</v>
      </c>
      <c r="F1359" t="s">
        <v>38</v>
      </c>
      <c r="G1359" t="s">
        <v>25</v>
      </c>
      <c r="H1359" t="s">
        <v>26</v>
      </c>
      <c r="I1359" t="s">
        <v>27</v>
      </c>
      <c r="J1359" t="s">
        <v>35</v>
      </c>
      <c r="K1359">
        <v>31</v>
      </c>
      <c r="L1359" s="3">
        <v>961.24</v>
      </c>
      <c r="M1359" s="4">
        <v>0.1</v>
      </c>
      <c r="N1359" s="3">
        <v>677.85</v>
      </c>
      <c r="O1359" s="3">
        <f t="shared" si="171"/>
        <v>26818.595999999998</v>
      </c>
      <c r="P1359" s="3">
        <f t="shared" si="172"/>
        <v>21013.350000000002</v>
      </c>
      <c r="Q1359" s="3">
        <v>1808.09</v>
      </c>
      <c r="R1359" s="3">
        <f t="shared" si="173"/>
        <v>3997.1559999999954</v>
      </c>
      <c r="S1359" s="5">
        <f t="shared" si="174"/>
        <v>0.14904419306663166</v>
      </c>
      <c r="T1359" s="3">
        <v>24770.02</v>
      </c>
      <c r="U1359" s="3">
        <f t="shared" si="175"/>
        <v>2048.5759999999973</v>
      </c>
      <c r="V1359" t="s">
        <v>61</v>
      </c>
      <c r="W1359" t="s">
        <v>30</v>
      </c>
    </row>
    <row r="1360" spans="1:23">
      <c r="A1360" t="s">
        <v>1419</v>
      </c>
      <c r="B1360" s="2">
        <v>46182</v>
      </c>
      <c r="C1360">
        <f t="shared" si="168"/>
        <v>2026</v>
      </c>
      <c r="D1360" t="str">
        <f t="shared" si="169"/>
        <v>Jun</v>
      </c>
      <c r="E1360" t="str">
        <f t="shared" si="170"/>
        <v>Q2</v>
      </c>
      <c r="F1360" t="s">
        <v>38</v>
      </c>
      <c r="G1360" t="s">
        <v>25</v>
      </c>
      <c r="H1360" t="s">
        <v>34</v>
      </c>
      <c r="I1360" t="s">
        <v>39</v>
      </c>
      <c r="J1360" t="s">
        <v>40</v>
      </c>
      <c r="K1360">
        <v>4</v>
      </c>
      <c r="L1360" s="3">
        <v>627.11</v>
      </c>
      <c r="M1360" s="4">
        <v>0.15</v>
      </c>
      <c r="N1360" s="3">
        <v>269.45</v>
      </c>
      <c r="O1360" s="3">
        <f t="shared" si="171"/>
        <v>2132.174</v>
      </c>
      <c r="P1360" s="3">
        <f t="shared" si="172"/>
        <v>1077.8</v>
      </c>
      <c r="Q1360" s="3">
        <v>2089.6999999999998</v>
      </c>
      <c r="R1360" s="3">
        <f t="shared" si="173"/>
        <v>-1035.3259999999998</v>
      </c>
      <c r="S1360" s="5">
        <f t="shared" si="174"/>
        <v>-0.48557294104514914</v>
      </c>
      <c r="T1360" s="3">
        <v>2364.3200000000002</v>
      </c>
      <c r="U1360" s="3">
        <f t="shared" si="175"/>
        <v>-232.14600000000019</v>
      </c>
      <c r="V1360" t="s">
        <v>61</v>
      </c>
      <c r="W1360" t="s">
        <v>30</v>
      </c>
    </row>
    <row r="1361" spans="1:23">
      <c r="A1361" t="s">
        <v>1420</v>
      </c>
      <c r="B1361" s="2">
        <v>46210</v>
      </c>
      <c r="C1361">
        <f t="shared" si="168"/>
        <v>2026</v>
      </c>
      <c r="D1361" t="str">
        <f t="shared" si="169"/>
        <v>Jul</v>
      </c>
      <c r="E1361" t="str">
        <f t="shared" si="170"/>
        <v>Q3</v>
      </c>
      <c r="F1361" t="s">
        <v>68</v>
      </c>
      <c r="G1361" t="s">
        <v>66</v>
      </c>
      <c r="H1361" t="s">
        <v>26</v>
      </c>
      <c r="I1361" t="s">
        <v>53</v>
      </c>
      <c r="J1361" t="s">
        <v>130</v>
      </c>
      <c r="K1361">
        <v>21</v>
      </c>
      <c r="L1361" s="3">
        <v>2583.65</v>
      </c>
      <c r="M1361" s="4">
        <v>0.1</v>
      </c>
      <c r="N1361" s="3">
        <v>924.57</v>
      </c>
      <c r="O1361" s="3">
        <f t="shared" si="171"/>
        <v>48830.985000000001</v>
      </c>
      <c r="P1361" s="3">
        <f t="shared" si="172"/>
        <v>19415.97</v>
      </c>
      <c r="Q1361" s="3">
        <v>3758.12</v>
      </c>
      <c r="R1361" s="3">
        <f t="shared" si="173"/>
        <v>25656.895</v>
      </c>
      <c r="S1361" s="5">
        <f t="shared" si="174"/>
        <v>0.52542243413684975</v>
      </c>
      <c r="T1361" s="3">
        <v>45549.67</v>
      </c>
      <c r="U1361" s="3">
        <f t="shared" si="175"/>
        <v>3281.3150000000023</v>
      </c>
      <c r="V1361" t="s">
        <v>41</v>
      </c>
      <c r="W1361" t="s">
        <v>30</v>
      </c>
    </row>
    <row r="1362" spans="1:23">
      <c r="A1362" t="s">
        <v>1421</v>
      </c>
      <c r="B1362" s="2">
        <v>46276</v>
      </c>
      <c r="C1362">
        <f t="shared" si="168"/>
        <v>2026</v>
      </c>
      <c r="D1362" t="str">
        <f t="shared" si="169"/>
        <v>Sep</v>
      </c>
      <c r="E1362" t="str">
        <f t="shared" si="170"/>
        <v>Q3</v>
      </c>
      <c r="F1362" t="s">
        <v>24</v>
      </c>
      <c r="G1362" t="s">
        <v>25</v>
      </c>
      <c r="H1362" t="s">
        <v>44</v>
      </c>
      <c r="I1362" t="s">
        <v>39</v>
      </c>
      <c r="J1362" t="s">
        <v>40</v>
      </c>
      <c r="K1362">
        <v>29</v>
      </c>
      <c r="L1362" s="3">
        <v>1158.0999999999999</v>
      </c>
      <c r="M1362" s="4">
        <v>0.05</v>
      </c>
      <c r="N1362" s="3">
        <v>490.31</v>
      </c>
      <c r="O1362" s="3">
        <f t="shared" si="171"/>
        <v>31905.654999999992</v>
      </c>
      <c r="P1362" s="3">
        <f t="shared" si="172"/>
        <v>14218.99</v>
      </c>
      <c r="Q1362" s="3">
        <v>2545.73</v>
      </c>
      <c r="R1362" s="3">
        <f t="shared" si="173"/>
        <v>15140.934999999994</v>
      </c>
      <c r="S1362" s="5">
        <f t="shared" si="174"/>
        <v>0.47455333545103517</v>
      </c>
      <c r="T1362" s="3">
        <v>28684.98</v>
      </c>
      <c r="U1362" s="3">
        <f t="shared" si="175"/>
        <v>3220.674999999992</v>
      </c>
      <c r="V1362" t="s">
        <v>41</v>
      </c>
      <c r="W1362" t="s">
        <v>30</v>
      </c>
    </row>
    <row r="1363" spans="1:23">
      <c r="A1363" t="s">
        <v>1422</v>
      </c>
      <c r="B1363" s="2">
        <v>46246</v>
      </c>
      <c r="C1363">
        <f t="shared" si="168"/>
        <v>2026</v>
      </c>
      <c r="D1363" t="str">
        <f t="shared" si="169"/>
        <v>Aug</v>
      </c>
      <c r="E1363" t="str">
        <f t="shared" si="170"/>
        <v>Q3</v>
      </c>
      <c r="F1363" t="s">
        <v>32</v>
      </c>
      <c r="G1363" t="s">
        <v>43</v>
      </c>
      <c r="H1363" t="s">
        <v>34</v>
      </c>
      <c r="I1363" t="s">
        <v>27</v>
      </c>
      <c r="J1363" t="s">
        <v>35</v>
      </c>
      <c r="K1363">
        <v>9</v>
      </c>
      <c r="L1363" s="3">
        <v>980.17</v>
      </c>
      <c r="M1363" s="4">
        <v>0.12</v>
      </c>
      <c r="N1363" s="3">
        <v>672.65</v>
      </c>
      <c r="O1363" s="3">
        <f t="shared" si="171"/>
        <v>7762.9463999999989</v>
      </c>
      <c r="P1363" s="3">
        <f t="shared" si="172"/>
        <v>6053.8499999999995</v>
      </c>
      <c r="Q1363" s="3">
        <v>1033.31</v>
      </c>
      <c r="R1363" s="3">
        <f t="shared" si="173"/>
        <v>675.7863999999995</v>
      </c>
      <c r="S1363" s="5">
        <f t="shared" si="174"/>
        <v>8.705282313942031E-2</v>
      </c>
      <c r="T1363" s="3">
        <v>7773.17</v>
      </c>
      <c r="U1363" s="3">
        <f t="shared" si="175"/>
        <v>-10.22360000000117</v>
      </c>
      <c r="V1363" t="s">
        <v>41</v>
      </c>
      <c r="W1363" t="s">
        <v>30</v>
      </c>
    </row>
    <row r="1364" spans="1:23">
      <c r="A1364" t="s">
        <v>1423</v>
      </c>
      <c r="B1364" s="2">
        <v>46156</v>
      </c>
      <c r="C1364">
        <f t="shared" si="168"/>
        <v>2026</v>
      </c>
      <c r="D1364" t="str">
        <f t="shared" si="169"/>
        <v>May</v>
      </c>
      <c r="E1364" t="str">
        <f t="shared" si="170"/>
        <v>Q2</v>
      </c>
      <c r="F1364" t="s">
        <v>51</v>
      </c>
      <c r="G1364" t="s">
        <v>88</v>
      </c>
      <c r="H1364" t="s">
        <v>34</v>
      </c>
      <c r="I1364" t="s">
        <v>27</v>
      </c>
      <c r="J1364" t="s">
        <v>28</v>
      </c>
      <c r="K1364">
        <v>1</v>
      </c>
      <c r="L1364" s="3">
        <v>293.94</v>
      </c>
      <c r="M1364" s="4">
        <v>0.1</v>
      </c>
      <c r="N1364" s="3">
        <v>177.1</v>
      </c>
      <c r="O1364" s="3">
        <f t="shared" si="171"/>
        <v>264.54599999999999</v>
      </c>
      <c r="P1364" s="3">
        <f t="shared" si="172"/>
        <v>177.1</v>
      </c>
      <c r="Q1364" s="3">
        <v>682.07</v>
      </c>
      <c r="R1364" s="3">
        <f t="shared" si="173"/>
        <v>-594.62400000000002</v>
      </c>
      <c r="S1364" s="5">
        <f t="shared" si="174"/>
        <v>-2.2477149531650453</v>
      </c>
      <c r="T1364" s="3">
        <v>279.91000000000003</v>
      </c>
      <c r="U1364" s="3">
        <f t="shared" si="175"/>
        <v>-15.364000000000033</v>
      </c>
      <c r="V1364" t="s">
        <v>61</v>
      </c>
      <c r="W1364" t="s">
        <v>30</v>
      </c>
    </row>
    <row r="1365" spans="1:23">
      <c r="A1365" t="s">
        <v>1424</v>
      </c>
      <c r="B1365" s="2">
        <v>45747</v>
      </c>
      <c r="C1365">
        <f t="shared" si="168"/>
        <v>2025</v>
      </c>
      <c r="D1365" t="str">
        <f t="shared" si="169"/>
        <v>Mar</v>
      </c>
      <c r="E1365" t="str">
        <f t="shared" si="170"/>
        <v>Q1</v>
      </c>
      <c r="F1365" t="s">
        <v>51</v>
      </c>
      <c r="G1365" t="s">
        <v>72</v>
      </c>
      <c r="H1365" t="s">
        <v>34</v>
      </c>
      <c r="I1365" t="s">
        <v>63</v>
      </c>
      <c r="J1365" t="s">
        <v>73</v>
      </c>
      <c r="K1365">
        <v>14</v>
      </c>
      <c r="L1365" s="3">
        <v>270.49</v>
      </c>
      <c r="M1365" s="4">
        <v>0.03</v>
      </c>
      <c r="N1365" s="3">
        <v>69.05</v>
      </c>
      <c r="O1365" s="3">
        <f t="shared" si="171"/>
        <v>3673.2541999999999</v>
      </c>
      <c r="P1365" s="3">
        <f t="shared" si="172"/>
        <v>966.69999999999993</v>
      </c>
      <c r="Q1365" s="3">
        <v>675.29</v>
      </c>
      <c r="R1365" s="3">
        <f t="shared" si="173"/>
        <v>2031.2642000000001</v>
      </c>
      <c r="S1365" s="5">
        <f t="shared" si="174"/>
        <v>0.55298764784642462</v>
      </c>
      <c r="T1365" s="3">
        <v>4035.61</v>
      </c>
      <c r="U1365" s="3">
        <f t="shared" si="175"/>
        <v>-362.35580000000027</v>
      </c>
      <c r="V1365" t="s">
        <v>29</v>
      </c>
      <c r="W1365" t="s">
        <v>77</v>
      </c>
    </row>
    <row r="1366" spans="1:23">
      <c r="A1366" t="s">
        <v>1425</v>
      </c>
      <c r="B1366" s="2">
        <v>45936</v>
      </c>
      <c r="C1366">
        <f t="shared" si="168"/>
        <v>2025</v>
      </c>
      <c r="D1366" t="str">
        <f t="shared" si="169"/>
        <v>Oct</v>
      </c>
      <c r="E1366" t="str">
        <f t="shared" si="170"/>
        <v>Q4</v>
      </c>
      <c r="F1366" t="s">
        <v>38</v>
      </c>
      <c r="G1366" t="s">
        <v>25</v>
      </c>
      <c r="H1366" t="s">
        <v>26</v>
      </c>
      <c r="I1366" t="s">
        <v>39</v>
      </c>
      <c r="J1366" t="s">
        <v>45</v>
      </c>
      <c r="K1366">
        <v>31</v>
      </c>
      <c r="L1366" s="3">
        <v>1449.3</v>
      </c>
      <c r="M1366" s="4">
        <v>0.05</v>
      </c>
      <c r="N1366" s="3">
        <v>684.91</v>
      </c>
      <c r="O1366" s="3">
        <f t="shared" si="171"/>
        <v>42681.884999999995</v>
      </c>
      <c r="P1366" s="3">
        <f t="shared" si="172"/>
        <v>21232.21</v>
      </c>
      <c r="Q1366" s="3">
        <v>3731.69</v>
      </c>
      <c r="R1366" s="3">
        <f t="shared" si="173"/>
        <v>17717.984999999997</v>
      </c>
      <c r="S1366" s="5">
        <f t="shared" si="174"/>
        <v>0.41511720956091791</v>
      </c>
      <c r="T1366" s="3">
        <v>37932.589999999997</v>
      </c>
      <c r="U1366" s="3">
        <f t="shared" si="175"/>
        <v>4749.2949999999983</v>
      </c>
      <c r="V1366" t="s">
        <v>61</v>
      </c>
      <c r="W1366" t="s">
        <v>46</v>
      </c>
    </row>
    <row r="1367" spans="1:23">
      <c r="A1367" t="s">
        <v>1426</v>
      </c>
      <c r="B1367" s="2">
        <v>45990</v>
      </c>
      <c r="C1367">
        <f t="shared" si="168"/>
        <v>2025</v>
      </c>
      <c r="D1367" t="str">
        <f t="shared" si="169"/>
        <v>Nov</v>
      </c>
      <c r="E1367" t="str">
        <f t="shared" si="170"/>
        <v>Q4</v>
      </c>
      <c r="F1367" t="s">
        <v>68</v>
      </c>
      <c r="G1367" t="s">
        <v>25</v>
      </c>
      <c r="H1367" t="s">
        <v>34</v>
      </c>
      <c r="I1367" t="s">
        <v>27</v>
      </c>
      <c r="J1367" t="s">
        <v>35</v>
      </c>
      <c r="K1367">
        <v>7</v>
      </c>
      <c r="L1367" s="3">
        <v>751.02</v>
      </c>
      <c r="M1367" s="4">
        <v>0</v>
      </c>
      <c r="N1367" s="3">
        <v>493.72</v>
      </c>
      <c r="O1367" s="3">
        <f t="shared" si="171"/>
        <v>5257.1399999999994</v>
      </c>
      <c r="P1367" s="3">
        <f t="shared" si="172"/>
        <v>3456.04</v>
      </c>
      <c r="Q1367" s="3">
        <v>656.22</v>
      </c>
      <c r="R1367" s="3">
        <f t="shared" si="173"/>
        <v>1144.8799999999994</v>
      </c>
      <c r="S1367" s="5">
        <f t="shared" si="174"/>
        <v>0.21777620531315497</v>
      </c>
      <c r="T1367" s="3">
        <v>5847.19</v>
      </c>
      <c r="U1367" s="3">
        <f t="shared" si="175"/>
        <v>-590.05000000000018</v>
      </c>
      <c r="V1367" t="s">
        <v>29</v>
      </c>
      <c r="W1367" t="s">
        <v>80</v>
      </c>
    </row>
    <row r="1368" spans="1:23">
      <c r="A1368" t="s">
        <v>1427</v>
      </c>
      <c r="B1368" s="2">
        <v>45514</v>
      </c>
      <c r="C1368">
        <f t="shared" si="168"/>
        <v>2024</v>
      </c>
      <c r="D1368" t="str">
        <f t="shared" si="169"/>
        <v>Aug</v>
      </c>
      <c r="E1368" t="str">
        <f t="shared" si="170"/>
        <v>Q3</v>
      </c>
      <c r="F1368" t="s">
        <v>51</v>
      </c>
      <c r="G1368" t="s">
        <v>52</v>
      </c>
      <c r="H1368" t="s">
        <v>26</v>
      </c>
      <c r="I1368" t="s">
        <v>39</v>
      </c>
      <c r="J1368" t="s">
        <v>40</v>
      </c>
      <c r="K1368">
        <v>10</v>
      </c>
      <c r="L1368" s="3">
        <v>1195.42</v>
      </c>
      <c r="M1368" s="4">
        <v>0.03</v>
      </c>
      <c r="N1368" s="3">
        <v>483.89</v>
      </c>
      <c r="O1368" s="3">
        <f t="shared" si="171"/>
        <v>11595.574000000001</v>
      </c>
      <c r="P1368" s="3">
        <f t="shared" si="172"/>
        <v>4838.8999999999996</v>
      </c>
      <c r="Q1368" s="3">
        <v>2940.76</v>
      </c>
      <c r="R1368" s="3">
        <f t="shared" si="173"/>
        <v>3815.9140000000007</v>
      </c>
      <c r="S1368" s="5">
        <f t="shared" si="174"/>
        <v>0.32908366588838123</v>
      </c>
      <c r="T1368" s="3">
        <v>11181.1</v>
      </c>
      <c r="U1368" s="3">
        <f t="shared" si="175"/>
        <v>414.47400000000016</v>
      </c>
      <c r="V1368" t="s">
        <v>61</v>
      </c>
      <c r="W1368" t="s">
        <v>46</v>
      </c>
    </row>
    <row r="1369" spans="1:23">
      <c r="A1369" t="s">
        <v>1428</v>
      </c>
      <c r="B1369" s="2">
        <v>45692</v>
      </c>
      <c r="C1369">
        <f t="shared" si="168"/>
        <v>2025</v>
      </c>
      <c r="D1369" t="str">
        <f t="shared" si="169"/>
        <v>Feb</v>
      </c>
      <c r="E1369" t="str">
        <f t="shared" si="170"/>
        <v>Q1</v>
      </c>
      <c r="F1369" t="s">
        <v>68</v>
      </c>
      <c r="G1369" t="s">
        <v>25</v>
      </c>
      <c r="H1369" t="s">
        <v>44</v>
      </c>
      <c r="I1369" t="s">
        <v>27</v>
      </c>
      <c r="J1369" t="s">
        <v>35</v>
      </c>
      <c r="K1369">
        <v>14</v>
      </c>
      <c r="L1369" s="3">
        <v>959.66</v>
      </c>
      <c r="M1369" s="4">
        <v>0.03</v>
      </c>
      <c r="N1369" s="3">
        <v>658.73</v>
      </c>
      <c r="O1369" s="3">
        <f t="shared" si="171"/>
        <v>13032.182799999999</v>
      </c>
      <c r="P1369" s="3">
        <f t="shared" si="172"/>
        <v>9222.2200000000012</v>
      </c>
      <c r="Q1369" s="3">
        <v>1086.46</v>
      </c>
      <c r="R1369" s="3">
        <f t="shared" si="173"/>
        <v>2723.5027999999975</v>
      </c>
      <c r="S1369" s="5">
        <f t="shared" si="174"/>
        <v>0.20898285742277939</v>
      </c>
      <c r="T1369" s="3">
        <v>14055.72</v>
      </c>
      <c r="U1369" s="3">
        <f t="shared" si="175"/>
        <v>-1023.5372000000007</v>
      </c>
      <c r="V1369" t="s">
        <v>61</v>
      </c>
      <c r="W1369" t="s">
        <v>77</v>
      </c>
    </row>
    <row r="1370" spans="1:23">
      <c r="A1370" t="s">
        <v>1429</v>
      </c>
      <c r="B1370" s="2">
        <v>45443</v>
      </c>
      <c r="C1370">
        <f t="shared" si="168"/>
        <v>2024</v>
      </c>
      <c r="D1370" t="str">
        <f t="shared" si="169"/>
        <v>May</v>
      </c>
      <c r="E1370" t="str">
        <f t="shared" si="170"/>
        <v>Q2</v>
      </c>
      <c r="F1370" t="s">
        <v>68</v>
      </c>
      <c r="G1370" t="s">
        <v>25</v>
      </c>
      <c r="H1370" t="s">
        <v>44</v>
      </c>
      <c r="I1370" t="s">
        <v>63</v>
      </c>
      <c r="J1370" t="s">
        <v>64</v>
      </c>
      <c r="K1370">
        <v>9</v>
      </c>
      <c r="L1370" s="3">
        <v>564.69000000000005</v>
      </c>
      <c r="M1370" s="4">
        <v>0.15</v>
      </c>
      <c r="N1370" s="3">
        <v>160.07</v>
      </c>
      <c r="O1370" s="3">
        <f t="shared" si="171"/>
        <v>4319.8785000000007</v>
      </c>
      <c r="P1370" s="3">
        <f t="shared" si="172"/>
        <v>1440.6299999999999</v>
      </c>
      <c r="Q1370" s="3">
        <v>919.84</v>
      </c>
      <c r="R1370" s="3">
        <f t="shared" si="173"/>
        <v>1959.4085000000005</v>
      </c>
      <c r="S1370" s="5">
        <f t="shared" si="174"/>
        <v>0.45357953933195116</v>
      </c>
      <c r="T1370" s="3">
        <v>4099.3900000000003</v>
      </c>
      <c r="U1370" s="3">
        <f t="shared" si="175"/>
        <v>220.48850000000039</v>
      </c>
      <c r="V1370" t="s">
        <v>41</v>
      </c>
      <c r="W1370" t="s">
        <v>80</v>
      </c>
    </row>
    <row r="1371" spans="1:23">
      <c r="A1371" t="s">
        <v>1430</v>
      </c>
      <c r="B1371" s="2">
        <v>46140</v>
      </c>
      <c r="C1371">
        <f t="shared" si="168"/>
        <v>2026</v>
      </c>
      <c r="D1371" t="str">
        <f t="shared" si="169"/>
        <v>Apr</v>
      </c>
      <c r="E1371" t="str">
        <f t="shared" si="170"/>
        <v>Q2</v>
      </c>
      <c r="F1371" t="s">
        <v>68</v>
      </c>
      <c r="G1371" t="s">
        <v>66</v>
      </c>
      <c r="H1371" t="s">
        <v>34</v>
      </c>
      <c r="I1371" t="s">
        <v>27</v>
      </c>
      <c r="J1371" t="s">
        <v>35</v>
      </c>
      <c r="K1371">
        <v>17</v>
      </c>
      <c r="L1371" s="3">
        <v>727.43</v>
      </c>
      <c r="M1371" s="4">
        <v>0.05</v>
      </c>
      <c r="N1371" s="3">
        <v>490.39</v>
      </c>
      <c r="O1371" s="3">
        <f t="shared" si="171"/>
        <v>11747.994499999999</v>
      </c>
      <c r="P1371" s="3">
        <f t="shared" si="172"/>
        <v>8336.6299999999992</v>
      </c>
      <c r="Q1371" s="3">
        <v>717.76</v>
      </c>
      <c r="R1371" s="3">
        <f t="shared" si="173"/>
        <v>2693.6044999999995</v>
      </c>
      <c r="S1371" s="5">
        <f t="shared" si="174"/>
        <v>0.22928207022909311</v>
      </c>
      <c r="T1371" s="3">
        <v>12896.66</v>
      </c>
      <c r="U1371" s="3">
        <f t="shared" si="175"/>
        <v>-1148.665500000001</v>
      </c>
      <c r="V1371" t="s">
        <v>41</v>
      </c>
      <c r="W1371" t="s">
        <v>30</v>
      </c>
    </row>
    <row r="1372" spans="1:23">
      <c r="A1372" t="s">
        <v>1431</v>
      </c>
      <c r="B1372" s="2">
        <v>45483</v>
      </c>
      <c r="C1372">
        <f t="shared" si="168"/>
        <v>2024</v>
      </c>
      <c r="D1372" t="str">
        <f t="shared" si="169"/>
        <v>Jul</v>
      </c>
      <c r="E1372" t="str">
        <f t="shared" si="170"/>
        <v>Q3</v>
      </c>
      <c r="F1372" t="s">
        <v>51</v>
      </c>
      <c r="G1372" t="s">
        <v>52</v>
      </c>
      <c r="H1372" t="s">
        <v>44</v>
      </c>
      <c r="I1372" t="s">
        <v>39</v>
      </c>
      <c r="J1372" t="s">
        <v>57</v>
      </c>
      <c r="K1372">
        <v>29</v>
      </c>
      <c r="L1372" s="3">
        <v>784.16</v>
      </c>
      <c r="M1372" s="4">
        <v>0.12</v>
      </c>
      <c r="N1372" s="3">
        <v>371.03</v>
      </c>
      <c r="O1372" s="3">
        <f t="shared" si="171"/>
        <v>20011.763200000001</v>
      </c>
      <c r="P1372" s="3">
        <f t="shared" si="172"/>
        <v>10759.869999999999</v>
      </c>
      <c r="Q1372" s="3">
        <v>1263.3499999999999</v>
      </c>
      <c r="R1372" s="3">
        <f t="shared" si="173"/>
        <v>7988.5432000000019</v>
      </c>
      <c r="S1372" s="5">
        <f t="shared" si="174"/>
        <v>0.39919237101506383</v>
      </c>
      <c r="T1372" s="3">
        <v>19970.419999999998</v>
      </c>
      <c r="U1372" s="3">
        <f t="shared" si="175"/>
        <v>41.34320000000298</v>
      </c>
      <c r="V1372" t="s">
        <v>61</v>
      </c>
      <c r="W1372" t="s">
        <v>46</v>
      </c>
    </row>
    <row r="1373" spans="1:23">
      <c r="A1373" t="s">
        <v>1432</v>
      </c>
      <c r="B1373" s="2">
        <v>45654</v>
      </c>
      <c r="C1373">
        <f t="shared" si="168"/>
        <v>2024</v>
      </c>
      <c r="D1373" t="str">
        <f t="shared" si="169"/>
        <v>Dec</v>
      </c>
      <c r="E1373" t="str">
        <f t="shared" si="170"/>
        <v>Q4</v>
      </c>
      <c r="F1373" t="s">
        <v>32</v>
      </c>
      <c r="G1373" t="s">
        <v>49</v>
      </c>
      <c r="H1373" t="s">
        <v>60</v>
      </c>
      <c r="I1373" t="s">
        <v>27</v>
      </c>
      <c r="J1373" t="s">
        <v>28</v>
      </c>
      <c r="K1373">
        <v>75</v>
      </c>
      <c r="L1373" s="3">
        <v>312.73</v>
      </c>
      <c r="M1373" s="4">
        <v>0.1</v>
      </c>
      <c r="N1373" s="3">
        <v>188.82</v>
      </c>
      <c r="O1373" s="3">
        <f t="shared" si="171"/>
        <v>21109.275000000001</v>
      </c>
      <c r="P1373" s="3">
        <f t="shared" si="172"/>
        <v>14161.5</v>
      </c>
      <c r="Q1373" s="3">
        <v>1434.35</v>
      </c>
      <c r="R1373" s="3">
        <f t="shared" si="173"/>
        <v>5513.4250000000011</v>
      </c>
      <c r="S1373" s="5">
        <f t="shared" si="174"/>
        <v>0.26118495305973327</v>
      </c>
      <c r="T1373" s="3">
        <v>22160.27</v>
      </c>
      <c r="U1373" s="3">
        <f t="shared" si="175"/>
        <v>-1050.994999999999</v>
      </c>
      <c r="V1373" t="s">
        <v>36</v>
      </c>
      <c r="W1373" t="s">
        <v>46</v>
      </c>
    </row>
    <row r="1374" spans="1:23">
      <c r="A1374" t="s">
        <v>1433</v>
      </c>
      <c r="B1374" s="2">
        <v>45556</v>
      </c>
      <c r="C1374">
        <f t="shared" si="168"/>
        <v>2024</v>
      </c>
      <c r="D1374" t="str">
        <f t="shared" si="169"/>
        <v>Sep</v>
      </c>
      <c r="E1374" t="str">
        <f t="shared" si="170"/>
        <v>Q3</v>
      </c>
      <c r="F1374" t="s">
        <v>51</v>
      </c>
      <c r="G1374" t="s">
        <v>72</v>
      </c>
      <c r="H1374" t="s">
        <v>34</v>
      </c>
      <c r="I1374" t="s">
        <v>63</v>
      </c>
      <c r="J1374" t="s">
        <v>73</v>
      </c>
      <c r="K1374">
        <v>7</v>
      </c>
      <c r="L1374" s="3">
        <v>132.76</v>
      </c>
      <c r="M1374" s="4">
        <v>0.2</v>
      </c>
      <c r="N1374" s="3">
        <v>35.04</v>
      </c>
      <c r="O1374" s="3">
        <f t="shared" si="171"/>
        <v>743.45600000000002</v>
      </c>
      <c r="P1374" s="3">
        <f t="shared" si="172"/>
        <v>245.28</v>
      </c>
      <c r="Q1374" s="3">
        <v>1380.54</v>
      </c>
      <c r="R1374" s="3">
        <f t="shared" si="173"/>
        <v>-882.36399999999992</v>
      </c>
      <c r="S1374" s="5">
        <f t="shared" si="174"/>
        <v>-1.1868409159385356</v>
      </c>
      <c r="T1374" s="3">
        <v>829.54</v>
      </c>
      <c r="U1374" s="3">
        <f t="shared" si="175"/>
        <v>-86.083999999999946</v>
      </c>
      <c r="V1374" t="s">
        <v>61</v>
      </c>
      <c r="W1374" t="s">
        <v>77</v>
      </c>
    </row>
    <row r="1375" spans="1:23">
      <c r="A1375" t="s">
        <v>1434</v>
      </c>
      <c r="B1375" s="2">
        <v>46233</v>
      </c>
      <c r="C1375">
        <f t="shared" si="168"/>
        <v>2026</v>
      </c>
      <c r="D1375" t="str">
        <f t="shared" si="169"/>
        <v>Jul</v>
      </c>
      <c r="E1375" t="str">
        <f t="shared" si="170"/>
        <v>Q3</v>
      </c>
      <c r="F1375" t="s">
        <v>32</v>
      </c>
      <c r="G1375" t="s">
        <v>49</v>
      </c>
      <c r="H1375" t="s">
        <v>44</v>
      </c>
      <c r="I1375" t="s">
        <v>53</v>
      </c>
      <c r="J1375" t="s">
        <v>130</v>
      </c>
      <c r="K1375">
        <v>14</v>
      </c>
      <c r="L1375" s="3">
        <v>2794.56</v>
      </c>
      <c r="M1375" s="4">
        <v>0.1</v>
      </c>
      <c r="N1375" s="3">
        <v>1077.94</v>
      </c>
      <c r="O1375" s="3">
        <f t="shared" si="171"/>
        <v>35211.455999999998</v>
      </c>
      <c r="P1375" s="3">
        <f t="shared" si="172"/>
        <v>15091.16</v>
      </c>
      <c r="Q1375" s="3">
        <v>3001.64</v>
      </c>
      <c r="R1375" s="3">
        <f t="shared" si="173"/>
        <v>17118.655999999999</v>
      </c>
      <c r="S1375" s="5">
        <f t="shared" si="174"/>
        <v>0.48616722921085681</v>
      </c>
      <c r="T1375" s="3">
        <v>32289.89</v>
      </c>
      <c r="U1375" s="3">
        <f t="shared" si="175"/>
        <v>2921.5659999999989</v>
      </c>
      <c r="V1375" t="s">
        <v>61</v>
      </c>
      <c r="W1375" t="s">
        <v>30</v>
      </c>
    </row>
    <row r="1376" spans="1:23">
      <c r="A1376" t="s">
        <v>1435</v>
      </c>
      <c r="B1376" s="2">
        <v>46273</v>
      </c>
      <c r="C1376">
        <f t="shared" si="168"/>
        <v>2026</v>
      </c>
      <c r="D1376" t="str">
        <f t="shared" si="169"/>
        <v>Sep</v>
      </c>
      <c r="E1376" t="str">
        <f t="shared" si="170"/>
        <v>Q3</v>
      </c>
      <c r="F1376" t="s">
        <v>38</v>
      </c>
      <c r="G1376" t="s">
        <v>66</v>
      </c>
      <c r="H1376" t="s">
        <v>34</v>
      </c>
      <c r="I1376" t="s">
        <v>27</v>
      </c>
      <c r="J1376" t="s">
        <v>35</v>
      </c>
      <c r="K1376">
        <v>2</v>
      </c>
      <c r="L1376" s="3">
        <v>587.19000000000005</v>
      </c>
      <c r="M1376" s="4">
        <v>0.15</v>
      </c>
      <c r="N1376" s="3">
        <v>406.29</v>
      </c>
      <c r="O1376" s="3">
        <f t="shared" si="171"/>
        <v>998.22300000000007</v>
      </c>
      <c r="P1376" s="3">
        <f t="shared" si="172"/>
        <v>812.58</v>
      </c>
      <c r="Q1376" s="3">
        <v>1038.3800000000001</v>
      </c>
      <c r="R1376" s="3">
        <f t="shared" si="173"/>
        <v>-852.73700000000008</v>
      </c>
      <c r="S1376" s="5">
        <f t="shared" si="174"/>
        <v>-0.85425501115482216</v>
      </c>
      <c r="T1376" s="3">
        <v>1067.78</v>
      </c>
      <c r="U1376" s="3">
        <f t="shared" si="175"/>
        <v>-69.556999999999903</v>
      </c>
      <c r="V1376" t="s">
        <v>41</v>
      </c>
      <c r="W1376" t="s">
        <v>77</v>
      </c>
    </row>
    <row r="1377" spans="1:23">
      <c r="A1377" t="s">
        <v>1436</v>
      </c>
      <c r="B1377" s="2">
        <v>45542</v>
      </c>
      <c r="C1377">
        <f t="shared" si="168"/>
        <v>2024</v>
      </c>
      <c r="D1377" t="str">
        <f t="shared" si="169"/>
        <v>Sep</v>
      </c>
      <c r="E1377" t="str">
        <f t="shared" si="170"/>
        <v>Q3</v>
      </c>
      <c r="F1377" t="s">
        <v>24</v>
      </c>
      <c r="G1377" t="s">
        <v>25</v>
      </c>
      <c r="H1377" t="s">
        <v>44</v>
      </c>
      <c r="I1377" t="s">
        <v>53</v>
      </c>
      <c r="J1377" t="s">
        <v>130</v>
      </c>
      <c r="K1377">
        <v>18</v>
      </c>
      <c r="L1377" s="3">
        <v>2198.98</v>
      </c>
      <c r="M1377" s="4">
        <v>0.05</v>
      </c>
      <c r="N1377" s="3">
        <v>822.76</v>
      </c>
      <c r="O1377" s="3">
        <f t="shared" si="171"/>
        <v>37602.557999999997</v>
      </c>
      <c r="P1377" s="3">
        <f t="shared" si="172"/>
        <v>14809.68</v>
      </c>
      <c r="Q1377" s="3">
        <v>1494.95</v>
      </c>
      <c r="R1377" s="3">
        <f t="shared" si="173"/>
        <v>21297.927999999996</v>
      </c>
      <c r="S1377" s="5">
        <f t="shared" si="174"/>
        <v>0.56639572233357094</v>
      </c>
      <c r="T1377" s="3">
        <v>39127.74</v>
      </c>
      <c r="U1377" s="3">
        <f t="shared" si="175"/>
        <v>-1525.1820000000007</v>
      </c>
      <c r="V1377" t="s">
        <v>61</v>
      </c>
      <c r="W1377" t="s">
        <v>77</v>
      </c>
    </row>
    <row r="1378" spans="1:23">
      <c r="A1378" t="s">
        <v>1437</v>
      </c>
      <c r="B1378" s="2">
        <v>46264</v>
      </c>
      <c r="C1378">
        <f t="shared" si="168"/>
        <v>2026</v>
      </c>
      <c r="D1378" t="str">
        <f t="shared" si="169"/>
        <v>Aug</v>
      </c>
      <c r="E1378" t="str">
        <f t="shared" si="170"/>
        <v>Q3</v>
      </c>
      <c r="F1378" t="s">
        <v>38</v>
      </c>
      <c r="G1378" t="s">
        <v>25</v>
      </c>
      <c r="H1378" t="s">
        <v>44</v>
      </c>
      <c r="I1378" t="s">
        <v>53</v>
      </c>
      <c r="J1378" t="s">
        <v>54</v>
      </c>
      <c r="K1378">
        <v>24</v>
      </c>
      <c r="L1378" s="3">
        <v>1231.17</v>
      </c>
      <c r="M1378" s="4">
        <v>0</v>
      </c>
      <c r="N1378" s="3">
        <v>427.31</v>
      </c>
      <c r="O1378" s="3">
        <f t="shared" si="171"/>
        <v>29548.080000000002</v>
      </c>
      <c r="P1378" s="3">
        <f t="shared" si="172"/>
        <v>10255.44</v>
      </c>
      <c r="Q1378" s="3">
        <v>1840.1</v>
      </c>
      <c r="R1378" s="3">
        <f t="shared" si="173"/>
        <v>17452.54</v>
      </c>
      <c r="S1378" s="5">
        <f t="shared" si="174"/>
        <v>0.59064886787906357</v>
      </c>
      <c r="T1378" s="3">
        <v>30690.52</v>
      </c>
      <c r="U1378" s="3">
        <f t="shared" si="175"/>
        <v>-1142.4399999999987</v>
      </c>
      <c r="V1378" t="s">
        <v>36</v>
      </c>
      <c r="W1378" t="s">
        <v>80</v>
      </c>
    </row>
    <row r="1379" spans="1:23">
      <c r="A1379" t="s">
        <v>1438</v>
      </c>
      <c r="B1379" s="2">
        <v>45526</v>
      </c>
      <c r="C1379">
        <f t="shared" si="168"/>
        <v>2024</v>
      </c>
      <c r="D1379" t="str">
        <f t="shared" si="169"/>
        <v>Aug</v>
      </c>
      <c r="E1379" t="str">
        <f t="shared" si="170"/>
        <v>Q3</v>
      </c>
      <c r="F1379" t="s">
        <v>32</v>
      </c>
      <c r="G1379" t="s">
        <v>33</v>
      </c>
      <c r="H1379" t="s">
        <v>44</v>
      </c>
      <c r="I1379" t="s">
        <v>53</v>
      </c>
      <c r="J1379" t="s">
        <v>130</v>
      </c>
      <c r="K1379">
        <v>26</v>
      </c>
      <c r="L1379" s="3">
        <v>1020.19</v>
      </c>
      <c r="M1379" s="4">
        <v>0.05</v>
      </c>
      <c r="N1379" s="3">
        <v>366.22</v>
      </c>
      <c r="O1379" s="3">
        <f t="shared" si="171"/>
        <v>25198.692999999999</v>
      </c>
      <c r="P1379" s="3">
        <f t="shared" si="172"/>
        <v>9521.7200000000012</v>
      </c>
      <c r="Q1379" s="3">
        <v>2223.86</v>
      </c>
      <c r="R1379" s="3">
        <f t="shared" si="173"/>
        <v>13453.112999999998</v>
      </c>
      <c r="S1379" s="5">
        <f t="shared" si="174"/>
        <v>0.53388138027635001</v>
      </c>
      <c r="T1379" s="3">
        <v>23695.4</v>
      </c>
      <c r="U1379" s="3">
        <f t="shared" si="175"/>
        <v>1503.2929999999978</v>
      </c>
      <c r="V1379" t="s">
        <v>29</v>
      </c>
      <c r="W1379" t="s">
        <v>80</v>
      </c>
    </row>
    <row r="1380" spans="1:23">
      <c r="A1380" t="s">
        <v>1439</v>
      </c>
      <c r="B1380" s="2">
        <v>46251</v>
      </c>
      <c r="C1380">
        <f t="shared" si="168"/>
        <v>2026</v>
      </c>
      <c r="D1380" t="str">
        <f t="shared" si="169"/>
        <v>Aug</v>
      </c>
      <c r="E1380" t="str">
        <f t="shared" si="170"/>
        <v>Q3</v>
      </c>
      <c r="F1380" t="s">
        <v>24</v>
      </c>
      <c r="G1380" t="s">
        <v>66</v>
      </c>
      <c r="H1380" t="s">
        <v>34</v>
      </c>
      <c r="I1380" t="s">
        <v>53</v>
      </c>
      <c r="J1380" t="s">
        <v>54</v>
      </c>
      <c r="K1380">
        <v>11</v>
      </c>
      <c r="L1380" s="3">
        <v>1378.23</v>
      </c>
      <c r="M1380" s="4">
        <v>0.05</v>
      </c>
      <c r="N1380" s="3">
        <v>450.39</v>
      </c>
      <c r="O1380" s="3">
        <f t="shared" si="171"/>
        <v>14402.503500000001</v>
      </c>
      <c r="P1380" s="3">
        <f t="shared" si="172"/>
        <v>4954.29</v>
      </c>
      <c r="Q1380" s="3">
        <v>2092.71</v>
      </c>
      <c r="R1380" s="3">
        <f t="shared" si="173"/>
        <v>7355.5035000000016</v>
      </c>
      <c r="S1380" s="5">
        <f t="shared" si="174"/>
        <v>0.51071006509389161</v>
      </c>
      <c r="T1380" s="3">
        <v>14991.94</v>
      </c>
      <c r="U1380" s="3">
        <f t="shared" si="175"/>
        <v>-589.4364999999998</v>
      </c>
      <c r="V1380" t="s">
        <v>41</v>
      </c>
      <c r="W1380" t="s">
        <v>46</v>
      </c>
    </row>
    <row r="1381" spans="1:23">
      <c r="A1381" t="s">
        <v>1440</v>
      </c>
      <c r="B1381" s="2">
        <v>45508</v>
      </c>
      <c r="C1381">
        <f t="shared" si="168"/>
        <v>2024</v>
      </c>
      <c r="D1381" t="str">
        <f t="shared" si="169"/>
        <v>Aug</v>
      </c>
      <c r="E1381" t="str">
        <f t="shared" si="170"/>
        <v>Q3</v>
      </c>
      <c r="F1381" t="s">
        <v>32</v>
      </c>
      <c r="G1381" t="s">
        <v>43</v>
      </c>
      <c r="H1381" t="s">
        <v>44</v>
      </c>
      <c r="I1381" t="s">
        <v>63</v>
      </c>
      <c r="J1381" t="s">
        <v>73</v>
      </c>
      <c r="K1381">
        <v>4</v>
      </c>
      <c r="L1381" s="3">
        <v>301.20999999999998</v>
      </c>
      <c r="M1381" s="4">
        <v>0.08</v>
      </c>
      <c r="N1381" s="3">
        <v>70.790000000000006</v>
      </c>
      <c r="O1381" s="3">
        <f t="shared" si="171"/>
        <v>1108.4528</v>
      </c>
      <c r="P1381" s="3">
        <f t="shared" si="172"/>
        <v>283.16000000000003</v>
      </c>
      <c r="Q1381" s="3">
        <v>881.65</v>
      </c>
      <c r="R1381" s="3">
        <f t="shared" si="173"/>
        <v>-56.357200000000034</v>
      </c>
      <c r="S1381" s="5">
        <f t="shared" si="174"/>
        <v>-5.0843121150490153E-2</v>
      </c>
      <c r="T1381" s="3">
        <v>1042.9100000000001</v>
      </c>
      <c r="U1381" s="3">
        <f t="shared" si="175"/>
        <v>65.542799999999943</v>
      </c>
      <c r="V1381" t="s">
        <v>41</v>
      </c>
      <c r="W1381" t="s">
        <v>77</v>
      </c>
    </row>
    <row r="1382" spans="1:23">
      <c r="A1382" t="s">
        <v>1441</v>
      </c>
      <c r="B1382" s="2">
        <v>45974</v>
      </c>
      <c r="C1382">
        <f t="shared" si="168"/>
        <v>2025</v>
      </c>
      <c r="D1382" t="str">
        <f t="shared" si="169"/>
        <v>Nov</v>
      </c>
      <c r="E1382" t="str">
        <f t="shared" si="170"/>
        <v>Q4</v>
      </c>
      <c r="F1382" t="s">
        <v>24</v>
      </c>
      <c r="G1382" t="s">
        <v>25</v>
      </c>
      <c r="H1382" t="s">
        <v>44</v>
      </c>
      <c r="I1382" t="s">
        <v>63</v>
      </c>
      <c r="J1382" t="s">
        <v>64</v>
      </c>
      <c r="K1382">
        <v>24</v>
      </c>
      <c r="L1382" s="3">
        <v>311.18</v>
      </c>
      <c r="M1382" s="4">
        <v>0</v>
      </c>
      <c r="N1382" s="3">
        <v>87.25</v>
      </c>
      <c r="O1382" s="3">
        <f t="shared" si="171"/>
        <v>7468.32</v>
      </c>
      <c r="P1382" s="3">
        <f t="shared" si="172"/>
        <v>2094</v>
      </c>
      <c r="Q1382" s="3">
        <v>1706.26</v>
      </c>
      <c r="R1382" s="3">
        <f t="shared" si="173"/>
        <v>3668.0599999999995</v>
      </c>
      <c r="S1382" s="5">
        <f t="shared" si="174"/>
        <v>0.4911492812305846</v>
      </c>
      <c r="T1382" s="3">
        <v>7596.61</v>
      </c>
      <c r="U1382" s="3">
        <f t="shared" si="175"/>
        <v>-128.28999999999996</v>
      </c>
      <c r="V1382" t="s">
        <v>41</v>
      </c>
      <c r="W1382" t="s">
        <v>77</v>
      </c>
    </row>
    <row r="1383" spans="1:23">
      <c r="A1383" t="s">
        <v>1442</v>
      </c>
      <c r="B1383" s="2">
        <v>45927</v>
      </c>
      <c r="C1383">
        <f t="shared" si="168"/>
        <v>2025</v>
      </c>
      <c r="D1383" t="str">
        <f t="shared" si="169"/>
        <v>Sep</v>
      </c>
      <c r="E1383" t="str">
        <f t="shared" si="170"/>
        <v>Q3</v>
      </c>
      <c r="F1383" t="s">
        <v>51</v>
      </c>
      <c r="G1383" t="s">
        <v>72</v>
      </c>
      <c r="H1383" t="s">
        <v>44</v>
      </c>
      <c r="I1383" t="s">
        <v>63</v>
      </c>
      <c r="J1383" t="s">
        <v>73</v>
      </c>
      <c r="K1383">
        <v>19</v>
      </c>
      <c r="L1383" s="3">
        <v>109.08</v>
      </c>
      <c r="M1383" s="4">
        <v>0.08</v>
      </c>
      <c r="N1383" s="3">
        <v>26.52</v>
      </c>
      <c r="O1383" s="3">
        <f t="shared" si="171"/>
        <v>1906.7184</v>
      </c>
      <c r="P1383" s="3">
        <f t="shared" si="172"/>
        <v>503.88</v>
      </c>
      <c r="Q1383" s="3">
        <v>1178.45</v>
      </c>
      <c r="R1383" s="3">
        <f t="shared" si="173"/>
        <v>224.38840000000005</v>
      </c>
      <c r="S1383" s="5">
        <f t="shared" si="174"/>
        <v>0.11768303069818807</v>
      </c>
      <c r="T1383" s="3">
        <v>2086.65</v>
      </c>
      <c r="U1383" s="3">
        <f t="shared" si="175"/>
        <v>-179.93160000000012</v>
      </c>
      <c r="V1383" t="s">
        <v>61</v>
      </c>
      <c r="W1383" t="s">
        <v>30</v>
      </c>
    </row>
    <row r="1384" spans="1:23">
      <c r="A1384" t="s">
        <v>1443</v>
      </c>
      <c r="B1384" s="2">
        <v>45908</v>
      </c>
      <c r="C1384">
        <f t="shared" si="168"/>
        <v>2025</v>
      </c>
      <c r="D1384" t="str">
        <f t="shared" si="169"/>
        <v>Sep</v>
      </c>
      <c r="E1384" t="str">
        <f t="shared" si="170"/>
        <v>Q3</v>
      </c>
      <c r="F1384" t="s">
        <v>68</v>
      </c>
      <c r="G1384" t="s">
        <v>25</v>
      </c>
      <c r="H1384" t="s">
        <v>44</v>
      </c>
      <c r="I1384" t="s">
        <v>63</v>
      </c>
      <c r="J1384" t="s">
        <v>64</v>
      </c>
      <c r="K1384">
        <v>13</v>
      </c>
      <c r="L1384" s="3">
        <v>457.17</v>
      </c>
      <c r="M1384" s="4">
        <v>0.1</v>
      </c>
      <c r="N1384" s="3">
        <v>138.51</v>
      </c>
      <c r="O1384" s="3">
        <f t="shared" si="171"/>
        <v>5348.8890000000001</v>
      </c>
      <c r="P1384" s="3">
        <f t="shared" si="172"/>
        <v>1800.6299999999999</v>
      </c>
      <c r="Q1384" s="3">
        <v>1289.67</v>
      </c>
      <c r="R1384" s="3">
        <f t="shared" si="173"/>
        <v>2258.5889999999999</v>
      </c>
      <c r="S1384" s="5">
        <f t="shared" si="174"/>
        <v>0.42225385495941303</v>
      </c>
      <c r="T1384" s="3">
        <v>5316.99</v>
      </c>
      <c r="U1384" s="3">
        <f t="shared" si="175"/>
        <v>31.899000000000342</v>
      </c>
      <c r="V1384" t="s">
        <v>41</v>
      </c>
      <c r="W1384" t="s">
        <v>46</v>
      </c>
    </row>
    <row r="1385" spans="1:23">
      <c r="A1385" t="s">
        <v>1444</v>
      </c>
      <c r="B1385" s="2">
        <v>46152</v>
      </c>
      <c r="C1385">
        <f t="shared" si="168"/>
        <v>2026</v>
      </c>
      <c r="D1385" t="str">
        <f t="shared" si="169"/>
        <v>May</v>
      </c>
      <c r="E1385" t="str">
        <f t="shared" si="170"/>
        <v>Q2</v>
      </c>
      <c r="F1385" t="s">
        <v>68</v>
      </c>
      <c r="G1385" t="s">
        <v>66</v>
      </c>
      <c r="H1385" t="s">
        <v>34</v>
      </c>
      <c r="I1385" t="s">
        <v>39</v>
      </c>
      <c r="J1385" t="s">
        <v>57</v>
      </c>
      <c r="K1385">
        <v>11</v>
      </c>
      <c r="L1385" s="3">
        <v>761.98</v>
      </c>
      <c r="M1385" s="4">
        <v>0.05</v>
      </c>
      <c r="N1385" s="3">
        <v>362.42</v>
      </c>
      <c r="O1385" s="3">
        <f t="shared" si="171"/>
        <v>7962.6909999999998</v>
      </c>
      <c r="P1385" s="3">
        <f t="shared" si="172"/>
        <v>3986.6200000000003</v>
      </c>
      <c r="Q1385" s="3">
        <v>1500.18</v>
      </c>
      <c r="R1385" s="3">
        <f t="shared" si="173"/>
        <v>2475.8909999999996</v>
      </c>
      <c r="S1385" s="5">
        <f t="shared" si="174"/>
        <v>0.31093646607660647</v>
      </c>
      <c r="T1385" s="3">
        <v>8392.83</v>
      </c>
      <c r="U1385" s="3">
        <f t="shared" si="175"/>
        <v>-430.13900000000012</v>
      </c>
      <c r="V1385" t="s">
        <v>36</v>
      </c>
      <c r="W1385" t="s">
        <v>30</v>
      </c>
    </row>
    <row r="1386" spans="1:23">
      <c r="A1386" t="s">
        <v>1445</v>
      </c>
      <c r="B1386" s="2">
        <v>45419</v>
      </c>
      <c r="C1386">
        <f t="shared" si="168"/>
        <v>2024</v>
      </c>
      <c r="D1386" t="str">
        <f t="shared" si="169"/>
        <v>May</v>
      </c>
      <c r="E1386" t="str">
        <f t="shared" si="170"/>
        <v>Q2</v>
      </c>
      <c r="F1386" t="s">
        <v>68</v>
      </c>
      <c r="G1386" t="s">
        <v>25</v>
      </c>
      <c r="H1386" t="s">
        <v>34</v>
      </c>
      <c r="I1386" t="s">
        <v>39</v>
      </c>
      <c r="J1386" t="s">
        <v>40</v>
      </c>
      <c r="K1386">
        <v>12</v>
      </c>
      <c r="L1386" s="3">
        <v>1089.52</v>
      </c>
      <c r="M1386" s="4">
        <v>0.08</v>
      </c>
      <c r="N1386" s="3">
        <v>450.91</v>
      </c>
      <c r="O1386" s="3">
        <f t="shared" si="171"/>
        <v>12028.300800000001</v>
      </c>
      <c r="P1386" s="3">
        <f t="shared" si="172"/>
        <v>5410.92</v>
      </c>
      <c r="Q1386" s="3">
        <v>2084.2199999999998</v>
      </c>
      <c r="R1386" s="3">
        <f t="shared" si="173"/>
        <v>4533.1608000000015</v>
      </c>
      <c r="S1386" s="5">
        <f t="shared" si="174"/>
        <v>0.37687457899290322</v>
      </c>
      <c r="T1386" s="3">
        <v>12210.29</v>
      </c>
      <c r="U1386" s="3">
        <f t="shared" si="175"/>
        <v>-181.98919999999998</v>
      </c>
      <c r="V1386" t="s">
        <v>41</v>
      </c>
      <c r="W1386" t="s">
        <v>80</v>
      </c>
    </row>
    <row r="1387" spans="1:23">
      <c r="A1387" t="s">
        <v>1446</v>
      </c>
      <c r="B1387" s="2">
        <v>45582</v>
      </c>
      <c r="C1387">
        <f t="shared" si="168"/>
        <v>2024</v>
      </c>
      <c r="D1387" t="str">
        <f t="shared" si="169"/>
        <v>Oct</v>
      </c>
      <c r="E1387" t="str">
        <f t="shared" si="170"/>
        <v>Q4</v>
      </c>
      <c r="F1387" t="s">
        <v>51</v>
      </c>
      <c r="G1387" t="s">
        <v>88</v>
      </c>
      <c r="H1387" t="s">
        <v>26</v>
      </c>
      <c r="I1387" t="s">
        <v>39</v>
      </c>
      <c r="J1387" t="s">
        <v>45</v>
      </c>
      <c r="K1387">
        <v>43</v>
      </c>
      <c r="L1387" s="3">
        <v>1094.6099999999999</v>
      </c>
      <c r="M1387" s="4">
        <v>0.08</v>
      </c>
      <c r="N1387" s="3">
        <v>491.81</v>
      </c>
      <c r="O1387" s="3">
        <f t="shared" si="171"/>
        <v>43302.7716</v>
      </c>
      <c r="P1387" s="3">
        <f t="shared" si="172"/>
        <v>21147.83</v>
      </c>
      <c r="Q1387" s="3">
        <v>2770.88</v>
      </c>
      <c r="R1387" s="3">
        <f t="shared" si="173"/>
        <v>19384.061599999997</v>
      </c>
      <c r="S1387" s="5">
        <f t="shared" si="174"/>
        <v>0.44764020601397247</v>
      </c>
      <c r="T1387" s="3">
        <v>46031.01</v>
      </c>
      <c r="U1387" s="3">
        <f t="shared" si="175"/>
        <v>-2728.238400000002</v>
      </c>
      <c r="V1387" t="s">
        <v>41</v>
      </c>
      <c r="W1387" t="s">
        <v>46</v>
      </c>
    </row>
    <row r="1388" spans="1:23">
      <c r="A1388" t="s">
        <v>1447</v>
      </c>
      <c r="B1388" s="2">
        <v>45878</v>
      </c>
      <c r="C1388">
        <f t="shared" si="168"/>
        <v>2025</v>
      </c>
      <c r="D1388" t="str">
        <f t="shared" si="169"/>
        <v>Aug</v>
      </c>
      <c r="E1388" t="str">
        <f t="shared" si="170"/>
        <v>Q3</v>
      </c>
      <c r="F1388" t="s">
        <v>51</v>
      </c>
      <c r="G1388" t="s">
        <v>52</v>
      </c>
      <c r="H1388" t="s">
        <v>44</v>
      </c>
      <c r="I1388" t="s">
        <v>53</v>
      </c>
      <c r="J1388" t="s">
        <v>54</v>
      </c>
      <c r="K1388">
        <v>9</v>
      </c>
      <c r="L1388" s="3">
        <v>2165.52</v>
      </c>
      <c r="M1388" s="4">
        <v>0.08</v>
      </c>
      <c r="N1388" s="3">
        <v>697.3</v>
      </c>
      <c r="O1388" s="3">
        <f t="shared" si="171"/>
        <v>17930.5056</v>
      </c>
      <c r="P1388" s="3">
        <f t="shared" si="172"/>
        <v>6275.7</v>
      </c>
      <c r="Q1388" s="3">
        <v>2899.16</v>
      </c>
      <c r="R1388" s="3">
        <f t="shared" si="173"/>
        <v>8755.6455999999998</v>
      </c>
      <c r="S1388" s="5">
        <f t="shared" si="174"/>
        <v>0.4883100228919367</v>
      </c>
      <c r="T1388" s="3">
        <v>15924.19</v>
      </c>
      <c r="U1388" s="3">
        <f t="shared" si="175"/>
        <v>2006.3155999999999</v>
      </c>
      <c r="V1388" t="s">
        <v>36</v>
      </c>
      <c r="W1388" t="s">
        <v>30</v>
      </c>
    </row>
    <row r="1389" spans="1:23">
      <c r="A1389" t="s">
        <v>1448</v>
      </c>
      <c r="B1389" s="2">
        <v>45708</v>
      </c>
      <c r="C1389">
        <f t="shared" si="168"/>
        <v>2025</v>
      </c>
      <c r="D1389" t="str">
        <f t="shared" si="169"/>
        <v>Feb</v>
      </c>
      <c r="E1389" t="str">
        <f t="shared" si="170"/>
        <v>Q1</v>
      </c>
      <c r="F1389" t="s">
        <v>68</v>
      </c>
      <c r="G1389" t="s">
        <v>66</v>
      </c>
      <c r="H1389" t="s">
        <v>34</v>
      </c>
      <c r="I1389" t="s">
        <v>27</v>
      </c>
      <c r="J1389" t="s">
        <v>35</v>
      </c>
      <c r="K1389">
        <v>13</v>
      </c>
      <c r="L1389" s="3">
        <v>579.47</v>
      </c>
      <c r="M1389" s="4">
        <v>0.2</v>
      </c>
      <c r="N1389" s="3">
        <v>407.04</v>
      </c>
      <c r="O1389" s="3">
        <f t="shared" si="171"/>
        <v>6026.4880000000012</v>
      </c>
      <c r="P1389" s="3">
        <f t="shared" si="172"/>
        <v>5291.52</v>
      </c>
      <c r="Q1389" s="3">
        <v>858.43</v>
      </c>
      <c r="R1389" s="3">
        <f t="shared" si="173"/>
        <v>-123.46199999999919</v>
      </c>
      <c r="S1389" s="5">
        <f t="shared" si="174"/>
        <v>-2.0486558672314484E-2</v>
      </c>
      <c r="T1389" s="3">
        <v>6695.99</v>
      </c>
      <c r="U1389" s="3">
        <f t="shared" si="175"/>
        <v>-669.50199999999859</v>
      </c>
      <c r="V1389" t="s">
        <v>41</v>
      </c>
      <c r="W1389" t="s">
        <v>30</v>
      </c>
    </row>
    <row r="1390" spans="1:23">
      <c r="A1390" t="s">
        <v>1449</v>
      </c>
      <c r="B1390" s="2">
        <v>46195</v>
      </c>
      <c r="C1390">
        <f t="shared" si="168"/>
        <v>2026</v>
      </c>
      <c r="D1390" t="str">
        <f t="shared" si="169"/>
        <v>Jun</v>
      </c>
      <c r="E1390" t="str">
        <f t="shared" si="170"/>
        <v>Q2</v>
      </c>
      <c r="F1390" t="s">
        <v>32</v>
      </c>
      <c r="G1390" t="s">
        <v>33</v>
      </c>
      <c r="H1390" t="s">
        <v>34</v>
      </c>
      <c r="I1390" t="s">
        <v>63</v>
      </c>
      <c r="J1390" t="s">
        <v>64</v>
      </c>
      <c r="K1390">
        <v>2</v>
      </c>
      <c r="L1390" s="3">
        <v>394.49</v>
      </c>
      <c r="M1390" s="4">
        <v>0.1</v>
      </c>
      <c r="N1390" s="3">
        <v>117.28</v>
      </c>
      <c r="O1390" s="3">
        <f t="shared" si="171"/>
        <v>710.08199999999999</v>
      </c>
      <c r="P1390" s="3">
        <f t="shared" si="172"/>
        <v>234.56</v>
      </c>
      <c r="Q1390" s="3">
        <v>1167.4000000000001</v>
      </c>
      <c r="R1390" s="3">
        <f t="shared" si="173"/>
        <v>-691.87800000000016</v>
      </c>
      <c r="S1390" s="5">
        <f t="shared" si="174"/>
        <v>-0.97436352421269679</v>
      </c>
      <c r="T1390" s="3">
        <v>655.42</v>
      </c>
      <c r="U1390" s="3">
        <f t="shared" si="175"/>
        <v>54.662000000000035</v>
      </c>
      <c r="V1390" t="s">
        <v>36</v>
      </c>
      <c r="W1390" t="s">
        <v>30</v>
      </c>
    </row>
    <row r="1391" spans="1:23">
      <c r="A1391" t="s">
        <v>1450</v>
      </c>
      <c r="B1391" s="2">
        <v>45833</v>
      </c>
      <c r="C1391">
        <f t="shared" si="168"/>
        <v>2025</v>
      </c>
      <c r="D1391" t="str">
        <f t="shared" si="169"/>
        <v>Jun</v>
      </c>
      <c r="E1391" t="str">
        <f t="shared" si="170"/>
        <v>Q2</v>
      </c>
      <c r="F1391" t="s">
        <v>68</v>
      </c>
      <c r="G1391" t="s">
        <v>66</v>
      </c>
      <c r="H1391" t="s">
        <v>44</v>
      </c>
      <c r="I1391" t="s">
        <v>27</v>
      </c>
      <c r="J1391" t="s">
        <v>35</v>
      </c>
      <c r="K1391">
        <v>5</v>
      </c>
      <c r="L1391" s="3">
        <v>644.80999999999995</v>
      </c>
      <c r="M1391" s="4">
        <v>0.12</v>
      </c>
      <c r="N1391" s="3">
        <v>455.59</v>
      </c>
      <c r="O1391" s="3">
        <f t="shared" si="171"/>
        <v>2837.1639999999998</v>
      </c>
      <c r="P1391" s="3">
        <f t="shared" si="172"/>
        <v>2277.9499999999998</v>
      </c>
      <c r="Q1391" s="3">
        <v>1330.78</v>
      </c>
      <c r="R1391" s="3">
        <f t="shared" si="173"/>
        <v>-771.56600000000003</v>
      </c>
      <c r="S1391" s="5">
        <f t="shared" si="174"/>
        <v>-0.27194973572200976</v>
      </c>
      <c r="T1391" s="3">
        <v>2919.4</v>
      </c>
      <c r="U1391" s="3">
        <f t="shared" si="175"/>
        <v>-82.236000000000331</v>
      </c>
      <c r="V1391" t="s">
        <v>36</v>
      </c>
      <c r="W1391" t="s">
        <v>46</v>
      </c>
    </row>
    <row r="1392" spans="1:23">
      <c r="A1392" t="s">
        <v>1451</v>
      </c>
      <c r="B1392" s="2">
        <v>45649</v>
      </c>
      <c r="C1392">
        <f t="shared" si="168"/>
        <v>2024</v>
      </c>
      <c r="D1392" t="str">
        <f t="shared" si="169"/>
        <v>Dec</v>
      </c>
      <c r="E1392" t="str">
        <f t="shared" si="170"/>
        <v>Q4</v>
      </c>
      <c r="F1392" t="s">
        <v>38</v>
      </c>
      <c r="G1392" t="s">
        <v>66</v>
      </c>
      <c r="H1392" t="s">
        <v>44</v>
      </c>
      <c r="I1392" t="s">
        <v>27</v>
      </c>
      <c r="J1392" t="s">
        <v>35</v>
      </c>
      <c r="K1392">
        <v>27</v>
      </c>
      <c r="L1392" s="3">
        <v>1082.04</v>
      </c>
      <c r="M1392" s="4">
        <v>0.05</v>
      </c>
      <c r="N1392" s="3">
        <v>771.2</v>
      </c>
      <c r="O1392" s="3">
        <f t="shared" si="171"/>
        <v>27754.325999999997</v>
      </c>
      <c r="P1392" s="3">
        <f t="shared" si="172"/>
        <v>20822.400000000001</v>
      </c>
      <c r="Q1392" s="3">
        <v>1336.61</v>
      </c>
      <c r="R1392" s="3">
        <f t="shared" si="173"/>
        <v>5595.3159999999962</v>
      </c>
      <c r="S1392" s="5">
        <f t="shared" si="174"/>
        <v>0.20160158095714509</v>
      </c>
      <c r="T1392" s="3">
        <v>29388.47</v>
      </c>
      <c r="U1392" s="3">
        <f t="shared" si="175"/>
        <v>-1634.1440000000039</v>
      </c>
      <c r="V1392" t="s">
        <v>36</v>
      </c>
      <c r="W1392" t="s">
        <v>80</v>
      </c>
    </row>
    <row r="1393" spans="1:23">
      <c r="A1393" t="s">
        <v>1452</v>
      </c>
      <c r="B1393" s="2">
        <v>46096</v>
      </c>
      <c r="C1393">
        <f t="shared" si="168"/>
        <v>2026</v>
      </c>
      <c r="D1393" t="str">
        <f t="shared" si="169"/>
        <v>Mar</v>
      </c>
      <c r="E1393" t="str">
        <f t="shared" si="170"/>
        <v>Q1</v>
      </c>
      <c r="F1393" t="s">
        <v>24</v>
      </c>
      <c r="G1393" t="s">
        <v>66</v>
      </c>
      <c r="H1393" t="s">
        <v>44</v>
      </c>
      <c r="I1393" t="s">
        <v>63</v>
      </c>
      <c r="J1393" t="s">
        <v>64</v>
      </c>
      <c r="K1393">
        <v>10</v>
      </c>
      <c r="L1393" s="3">
        <v>588.84</v>
      </c>
      <c r="M1393" s="4">
        <v>0.12</v>
      </c>
      <c r="N1393" s="3">
        <v>182.36</v>
      </c>
      <c r="O1393" s="3">
        <f t="shared" si="171"/>
        <v>5181.7920000000004</v>
      </c>
      <c r="P1393" s="3">
        <f t="shared" si="172"/>
        <v>1823.6000000000001</v>
      </c>
      <c r="Q1393" s="3">
        <v>1006.2</v>
      </c>
      <c r="R1393" s="3">
        <f t="shared" si="173"/>
        <v>2351.9920000000002</v>
      </c>
      <c r="S1393" s="5">
        <f t="shared" si="174"/>
        <v>0.45389548634912402</v>
      </c>
      <c r="T1393" s="3">
        <v>5279.19</v>
      </c>
      <c r="U1393" s="3">
        <f t="shared" si="175"/>
        <v>-97.397999999999229</v>
      </c>
      <c r="V1393" t="s">
        <v>36</v>
      </c>
      <c r="W1393" t="s">
        <v>30</v>
      </c>
    </row>
    <row r="1394" spans="1:23">
      <c r="A1394" t="s">
        <v>1453</v>
      </c>
      <c r="B1394" s="2">
        <v>46194</v>
      </c>
      <c r="C1394">
        <f t="shared" si="168"/>
        <v>2026</v>
      </c>
      <c r="D1394" t="str">
        <f t="shared" si="169"/>
        <v>Jun</v>
      </c>
      <c r="E1394" t="str">
        <f t="shared" si="170"/>
        <v>Q2</v>
      </c>
      <c r="F1394" t="s">
        <v>38</v>
      </c>
      <c r="G1394" t="s">
        <v>66</v>
      </c>
      <c r="H1394" t="s">
        <v>34</v>
      </c>
      <c r="I1394" t="s">
        <v>27</v>
      </c>
      <c r="J1394" t="s">
        <v>28</v>
      </c>
      <c r="K1394">
        <v>11</v>
      </c>
      <c r="L1394" s="3">
        <v>164.91</v>
      </c>
      <c r="M1394" s="4">
        <v>0.08</v>
      </c>
      <c r="N1394" s="3">
        <v>95.95</v>
      </c>
      <c r="O1394" s="3">
        <f t="shared" si="171"/>
        <v>1668.8892000000001</v>
      </c>
      <c r="P1394" s="3">
        <f t="shared" si="172"/>
        <v>1055.45</v>
      </c>
      <c r="Q1394" s="3">
        <v>926.72</v>
      </c>
      <c r="R1394" s="3">
        <f t="shared" si="173"/>
        <v>-313.2808</v>
      </c>
      <c r="S1394" s="5">
        <f t="shared" si="174"/>
        <v>-0.18771815408716169</v>
      </c>
      <c r="T1394" s="3">
        <v>1758.43</v>
      </c>
      <c r="U1394" s="3">
        <f t="shared" si="175"/>
        <v>-89.54079999999999</v>
      </c>
      <c r="V1394" t="s">
        <v>61</v>
      </c>
      <c r="W1394" t="s">
        <v>77</v>
      </c>
    </row>
    <row r="1395" spans="1:23">
      <c r="A1395" t="s">
        <v>1454</v>
      </c>
      <c r="B1395" s="2">
        <v>45977</v>
      </c>
      <c r="C1395">
        <f t="shared" si="168"/>
        <v>2025</v>
      </c>
      <c r="D1395" t="str">
        <f t="shared" si="169"/>
        <v>Nov</v>
      </c>
      <c r="E1395" t="str">
        <f t="shared" si="170"/>
        <v>Q4</v>
      </c>
      <c r="F1395" t="s">
        <v>32</v>
      </c>
      <c r="G1395" t="s">
        <v>33</v>
      </c>
      <c r="H1395" t="s">
        <v>26</v>
      </c>
      <c r="I1395" t="s">
        <v>53</v>
      </c>
      <c r="J1395" t="s">
        <v>54</v>
      </c>
      <c r="K1395">
        <v>14</v>
      </c>
      <c r="L1395" s="3">
        <v>1773.11</v>
      </c>
      <c r="M1395" s="4">
        <v>0.2</v>
      </c>
      <c r="N1395" s="3">
        <v>616.30999999999995</v>
      </c>
      <c r="O1395" s="3">
        <f t="shared" si="171"/>
        <v>19858.831999999999</v>
      </c>
      <c r="P1395" s="3">
        <f t="shared" si="172"/>
        <v>8628.34</v>
      </c>
      <c r="Q1395" s="3">
        <v>4322.8900000000003</v>
      </c>
      <c r="R1395" s="3">
        <f t="shared" si="173"/>
        <v>6907.601999999998</v>
      </c>
      <c r="S1395" s="5">
        <f t="shared" si="174"/>
        <v>0.34783526040202156</v>
      </c>
      <c r="T1395" s="3">
        <v>19599.28</v>
      </c>
      <c r="U1395" s="3">
        <f t="shared" si="175"/>
        <v>259.55199999999968</v>
      </c>
      <c r="V1395" t="s">
        <v>29</v>
      </c>
      <c r="W1395" t="s">
        <v>80</v>
      </c>
    </row>
    <row r="1396" spans="1:23">
      <c r="A1396" t="s">
        <v>1455</v>
      </c>
      <c r="B1396" s="2">
        <v>45409</v>
      </c>
      <c r="C1396">
        <f t="shared" si="168"/>
        <v>2024</v>
      </c>
      <c r="D1396" t="str">
        <f t="shared" si="169"/>
        <v>Apr</v>
      </c>
      <c r="E1396" t="str">
        <f t="shared" si="170"/>
        <v>Q2</v>
      </c>
      <c r="F1396" t="s">
        <v>51</v>
      </c>
      <c r="G1396" t="s">
        <v>88</v>
      </c>
      <c r="H1396" t="s">
        <v>44</v>
      </c>
      <c r="I1396" t="s">
        <v>53</v>
      </c>
      <c r="J1396" t="s">
        <v>130</v>
      </c>
      <c r="K1396">
        <v>23</v>
      </c>
      <c r="L1396" s="3">
        <v>1266.1600000000001</v>
      </c>
      <c r="M1396" s="4">
        <v>0.1</v>
      </c>
      <c r="N1396" s="3">
        <v>451.05</v>
      </c>
      <c r="O1396" s="3">
        <f t="shared" si="171"/>
        <v>26209.512000000002</v>
      </c>
      <c r="P1396" s="3">
        <f t="shared" si="172"/>
        <v>10374.15</v>
      </c>
      <c r="Q1396" s="3">
        <v>2172.86</v>
      </c>
      <c r="R1396" s="3">
        <f t="shared" si="173"/>
        <v>13662.502000000002</v>
      </c>
      <c r="S1396" s="5">
        <f t="shared" si="174"/>
        <v>0.52128028938501414</v>
      </c>
      <c r="T1396" s="3">
        <v>28098.82</v>
      </c>
      <c r="U1396" s="3">
        <f t="shared" si="175"/>
        <v>-1889.3079999999973</v>
      </c>
      <c r="V1396" t="s">
        <v>61</v>
      </c>
      <c r="W1396" t="s">
        <v>77</v>
      </c>
    </row>
    <row r="1397" spans="1:23">
      <c r="A1397" t="s">
        <v>1456</v>
      </c>
      <c r="B1397" s="2">
        <v>45420</v>
      </c>
      <c r="C1397">
        <f t="shared" si="168"/>
        <v>2024</v>
      </c>
      <c r="D1397" t="str">
        <f t="shared" si="169"/>
        <v>May</v>
      </c>
      <c r="E1397" t="str">
        <f t="shared" si="170"/>
        <v>Q2</v>
      </c>
      <c r="F1397" t="s">
        <v>24</v>
      </c>
      <c r="G1397" t="s">
        <v>25</v>
      </c>
      <c r="H1397" t="s">
        <v>34</v>
      </c>
      <c r="I1397" t="s">
        <v>53</v>
      </c>
      <c r="J1397" t="s">
        <v>130</v>
      </c>
      <c r="K1397">
        <v>10</v>
      </c>
      <c r="L1397" s="3">
        <v>1976.7</v>
      </c>
      <c r="M1397" s="4">
        <v>0.08</v>
      </c>
      <c r="N1397" s="3">
        <v>674.39</v>
      </c>
      <c r="O1397" s="3">
        <f t="shared" si="171"/>
        <v>18185.64</v>
      </c>
      <c r="P1397" s="3">
        <f t="shared" si="172"/>
        <v>6743.9</v>
      </c>
      <c r="Q1397" s="3">
        <v>2342.13</v>
      </c>
      <c r="R1397" s="3">
        <f t="shared" si="173"/>
        <v>9099.61</v>
      </c>
      <c r="S1397" s="5">
        <f t="shared" si="174"/>
        <v>0.5003733715173071</v>
      </c>
      <c r="T1397" s="3">
        <v>16978.61</v>
      </c>
      <c r="U1397" s="3">
        <f t="shared" si="175"/>
        <v>1207.0299999999988</v>
      </c>
      <c r="V1397" t="s">
        <v>29</v>
      </c>
      <c r="W1397" t="s">
        <v>80</v>
      </c>
    </row>
    <row r="1398" spans="1:23">
      <c r="A1398" t="s">
        <v>1457</v>
      </c>
      <c r="B1398" s="2">
        <v>45436</v>
      </c>
      <c r="C1398">
        <f t="shared" si="168"/>
        <v>2024</v>
      </c>
      <c r="D1398" t="str">
        <f t="shared" si="169"/>
        <v>May</v>
      </c>
      <c r="E1398" t="str">
        <f t="shared" si="170"/>
        <v>Q2</v>
      </c>
      <c r="F1398" t="s">
        <v>38</v>
      </c>
      <c r="G1398" t="s">
        <v>25</v>
      </c>
      <c r="H1398" t="s">
        <v>34</v>
      </c>
      <c r="I1398" t="s">
        <v>39</v>
      </c>
      <c r="J1398" t="s">
        <v>45</v>
      </c>
      <c r="K1398">
        <v>15</v>
      </c>
      <c r="L1398" s="3">
        <v>1313.69</v>
      </c>
      <c r="M1398" s="4">
        <v>0.05</v>
      </c>
      <c r="N1398" s="3">
        <v>596.57000000000005</v>
      </c>
      <c r="O1398" s="3">
        <f t="shared" si="171"/>
        <v>18720.0825</v>
      </c>
      <c r="P1398" s="3">
        <f t="shared" si="172"/>
        <v>8948.5500000000011</v>
      </c>
      <c r="Q1398" s="3">
        <v>1310.33</v>
      </c>
      <c r="R1398" s="3">
        <f t="shared" si="173"/>
        <v>8461.2024999999994</v>
      </c>
      <c r="S1398" s="5">
        <f t="shared" si="174"/>
        <v>0.45198532111169915</v>
      </c>
      <c r="T1398" s="3">
        <v>19650</v>
      </c>
      <c r="U1398" s="3">
        <f t="shared" si="175"/>
        <v>-929.91749999999956</v>
      </c>
      <c r="V1398" t="s">
        <v>41</v>
      </c>
      <c r="W1398" t="s">
        <v>30</v>
      </c>
    </row>
    <row r="1399" spans="1:23">
      <c r="A1399" t="s">
        <v>1458</v>
      </c>
      <c r="B1399" s="2">
        <v>45888</v>
      </c>
      <c r="C1399">
        <f t="shared" si="168"/>
        <v>2025</v>
      </c>
      <c r="D1399" t="str">
        <f t="shared" si="169"/>
        <v>Aug</v>
      </c>
      <c r="E1399" t="str">
        <f t="shared" si="170"/>
        <v>Q3</v>
      </c>
      <c r="F1399" t="s">
        <v>38</v>
      </c>
      <c r="G1399" t="s">
        <v>66</v>
      </c>
      <c r="H1399" t="s">
        <v>60</v>
      </c>
      <c r="I1399" t="s">
        <v>63</v>
      </c>
      <c r="J1399" t="s">
        <v>64</v>
      </c>
      <c r="K1399">
        <v>39</v>
      </c>
      <c r="L1399" s="3">
        <v>665.21</v>
      </c>
      <c r="M1399" s="4">
        <v>0.15</v>
      </c>
      <c r="N1399" s="3">
        <v>185.44</v>
      </c>
      <c r="O1399" s="3">
        <f t="shared" si="171"/>
        <v>22051.711500000001</v>
      </c>
      <c r="P1399" s="3">
        <f t="shared" si="172"/>
        <v>7232.16</v>
      </c>
      <c r="Q1399" s="3">
        <v>1695.54</v>
      </c>
      <c r="R1399" s="3">
        <f t="shared" si="173"/>
        <v>13124.011500000001</v>
      </c>
      <c r="S1399" s="5">
        <f t="shared" si="174"/>
        <v>0.59514707055731253</v>
      </c>
      <c r="T1399" s="3">
        <v>20984.47</v>
      </c>
      <c r="U1399" s="3">
        <f t="shared" si="175"/>
        <v>1067.2415000000001</v>
      </c>
      <c r="V1399" t="s">
        <v>36</v>
      </c>
      <c r="W1399" t="s">
        <v>80</v>
      </c>
    </row>
    <row r="1400" spans="1:23">
      <c r="A1400" t="s">
        <v>1459</v>
      </c>
      <c r="B1400" s="2">
        <v>45698</v>
      </c>
      <c r="C1400">
        <f t="shared" si="168"/>
        <v>2025</v>
      </c>
      <c r="D1400" t="str">
        <f t="shared" si="169"/>
        <v>Feb</v>
      </c>
      <c r="E1400" t="str">
        <f t="shared" si="170"/>
        <v>Q1</v>
      </c>
      <c r="F1400" t="s">
        <v>51</v>
      </c>
      <c r="G1400" t="s">
        <v>88</v>
      </c>
      <c r="H1400" t="s">
        <v>34</v>
      </c>
      <c r="I1400" t="s">
        <v>27</v>
      </c>
      <c r="J1400" t="s">
        <v>35</v>
      </c>
      <c r="K1400">
        <v>7</v>
      </c>
      <c r="L1400" s="3">
        <v>481.24</v>
      </c>
      <c r="M1400" s="4">
        <v>0.05</v>
      </c>
      <c r="N1400" s="3">
        <v>322.69</v>
      </c>
      <c r="O1400" s="3">
        <f t="shared" si="171"/>
        <v>3200.2460000000001</v>
      </c>
      <c r="P1400" s="3">
        <f t="shared" si="172"/>
        <v>2258.83</v>
      </c>
      <c r="Q1400" s="3">
        <v>994.6</v>
      </c>
      <c r="R1400" s="3">
        <f t="shared" si="173"/>
        <v>-53.183999999999855</v>
      </c>
      <c r="S1400" s="5">
        <f t="shared" si="174"/>
        <v>-1.6618722435712708E-2</v>
      </c>
      <c r="T1400" s="3">
        <v>2937.24</v>
      </c>
      <c r="U1400" s="3">
        <f t="shared" si="175"/>
        <v>263.00600000000031</v>
      </c>
      <c r="V1400" t="s">
        <v>61</v>
      </c>
      <c r="W1400" t="s">
        <v>30</v>
      </c>
    </row>
    <row r="1401" spans="1:23">
      <c r="A1401" t="s">
        <v>1460</v>
      </c>
      <c r="B1401" s="2">
        <v>45546</v>
      </c>
      <c r="C1401">
        <f t="shared" si="168"/>
        <v>2024</v>
      </c>
      <c r="D1401" t="str">
        <f t="shared" si="169"/>
        <v>Sep</v>
      </c>
      <c r="E1401" t="str">
        <f t="shared" si="170"/>
        <v>Q3</v>
      </c>
      <c r="F1401" t="s">
        <v>68</v>
      </c>
      <c r="G1401" t="s">
        <v>66</v>
      </c>
      <c r="H1401" t="s">
        <v>44</v>
      </c>
      <c r="I1401" t="s">
        <v>27</v>
      </c>
      <c r="J1401" t="s">
        <v>35</v>
      </c>
      <c r="K1401">
        <v>23</v>
      </c>
      <c r="L1401" s="3">
        <v>714.28</v>
      </c>
      <c r="M1401" s="4">
        <v>0</v>
      </c>
      <c r="N1401" s="3">
        <v>474.13</v>
      </c>
      <c r="O1401" s="3">
        <f t="shared" si="171"/>
        <v>16428.439999999999</v>
      </c>
      <c r="P1401" s="3">
        <f t="shared" si="172"/>
        <v>10904.99</v>
      </c>
      <c r="Q1401" s="3">
        <v>1125.3800000000001</v>
      </c>
      <c r="R1401" s="3">
        <f t="shared" si="173"/>
        <v>4398.0699999999988</v>
      </c>
      <c r="S1401" s="5">
        <f t="shared" si="174"/>
        <v>0.26771075038165515</v>
      </c>
      <c r="T1401" s="3">
        <v>17273.02</v>
      </c>
      <c r="U1401" s="3">
        <f t="shared" si="175"/>
        <v>-844.58000000000175</v>
      </c>
      <c r="V1401" t="s">
        <v>41</v>
      </c>
      <c r="W1401" t="s">
        <v>46</v>
      </c>
    </row>
    <row r="1402" spans="1:23">
      <c r="A1402" t="s">
        <v>1461</v>
      </c>
      <c r="B1402" s="2">
        <v>46001</v>
      </c>
      <c r="C1402">
        <f t="shared" si="168"/>
        <v>2025</v>
      </c>
      <c r="D1402" t="str">
        <f t="shared" si="169"/>
        <v>Dec</v>
      </c>
      <c r="E1402" t="str">
        <f t="shared" si="170"/>
        <v>Q4</v>
      </c>
      <c r="F1402" t="s">
        <v>51</v>
      </c>
      <c r="G1402" t="s">
        <v>52</v>
      </c>
      <c r="H1402" t="s">
        <v>26</v>
      </c>
      <c r="I1402" t="s">
        <v>39</v>
      </c>
      <c r="J1402" t="s">
        <v>57</v>
      </c>
      <c r="K1402">
        <v>49</v>
      </c>
      <c r="L1402" s="3">
        <v>774.88</v>
      </c>
      <c r="M1402" s="4">
        <v>0.05</v>
      </c>
      <c r="N1402" s="3">
        <v>390.75</v>
      </c>
      <c r="O1402" s="3">
        <f t="shared" si="171"/>
        <v>36070.664000000004</v>
      </c>
      <c r="P1402" s="3">
        <f t="shared" si="172"/>
        <v>19146.75</v>
      </c>
      <c r="Q1402" s="3">
        <v>1887.58</v>
      </c>
      <c r="R1402" s="3">
        <f t="shared" si="173"/>
        <v>15036.334000000004</v>
      </c>
      <c r="S1402" s="5">
        <f t="shared" si="174"/>
        <v>0.41685769909863601</v>
      </c>
      <c r="T1402" s="3">
        <v>39190.25</v>
      </c>
      <c r="U1402" s="3">
        <f t="shared" si="175"/>
        <v>-3119.5859999999957</v>
      </c>
      <c r="V1402" t="s">
        <v>41</v>
      </c>
      <c r="W1402" t="s">
        <v>80</v>
      </c>
    </row>
    <row r="1403" spans="1:23">
      <c r="A1403" t="s">
        <v>1462</v>
      </c>
      <c r="B1403" s="2">
        <v>46274</v>
      </c>
      <c r="C1403">
        <f t="shared" si="168"/>
        <v>2026</v>
      </c>
      <c r="D1403" t="str">
        <f t="shared" si="169"/>
        <v>Sep</v>
      </c>
      <c r="E1403" t="str">
        <f t="shared" si="170"/>
        <v>Q3</v>
      </c>
      <c r="F1403" t="s">
        <v>24</v>
      </c>
      <c r="G1403" t="s">
        <v>25</v>
      </c>
      <c r="H1403" t="s">
        <v>60</v>
      </c>
      <c r="I1403" t="s">
        <v>39</v>
      </c>
      <c r="J1403" t="s">
        <v>57</v>
      </c>
      <c r="K1403">
        <v>74</v>
      </c>
      <c r="L1403" s="3">
        <v>697.6</v>
      </c>
      <c r="M1403" s="4">
        <v>0.08</v>
      </c>
      <c r="N1403" s="3">
        <v>342.56</v>
      </c>
      <c r="O1403" s="3">
        <f t="shared" si="171"/>
        <v>47492.608</v>
      </c>
      <c r="P1403" s="3">
        <f t="shared" si="172"/>
        <v>25349.439999999999</v>
      </c>
      <c r="Q1403" s="3">
        <v>2790.7</v>
      </c>
      <c r="R1403" s="3">
        <f t="shared" si="173"/>
        <v>19352.468000000001</v>
      </c>
      <c r="S1403" s="5">
        <f t="shared" si="174"/>
        <v>0.40748379200401041</v>
      </c>
      <c r="T1403" s="3">
        <v>43940.05</v>
      </c>
      <c r="U1403" s="3">
        <f t="shared" si="175"/>
        <v>3552.5579999999973</v>
      </c>
      <c r="V1403" t="s">
        <v>29</v>
      </c>
      <c r="W1403" t="s">
        <v>46</v>
      </c>
    </row>
    <row r="1404" spans="1:23">
      <c r="A1404" t="s">
        <v>1463</v>
      </c>
      <c r="B1404" s="2">
        <v>46153</v>
      </c>
      <c r="C1404">
        <f t="shared" si="168"/>
        <v>2026</v>
      </c>
      <c r="D1404" t="str">
        <f t="shared" si="169"/>
        <v>May</v>
      </c>
      <c r="E1404" t="str">
        <f t="shared" si="170"/>
        <v>Q2</v>
      </c>
      <c r="F1404" t="s">
        <v>38</v>
      </c>
      <c r="G1404" t="s">
        <v>25</v>
      </c>
      <c r="H1404" t="s">
        <v>34</v>
      </c>
      <c r="I1404" t="s">
        <v>53</v>
      </c>
      <c r="J1404" t="s">
        <v>54</v>
      </c>
      <c r="K1404">
        <v>18</v>
      </c>
      <c r="L1404" s="3">
        <v>1575.75</v>
      </c>
      <c r="M1404" s="4">
        <v>0.1</v>
      </c>
      <c r="N1404" s="3">
        <v>515.5</v>
      </c>
      <c r="O1404" s="3">
        <f t="shared" si="171"/>
        <v>25527.15</v>
      </c>
      <c r="P1404" s="3">
        <f t="shared" si="172"/>
        <v>9279</v>
      </c>
      <c r="Q1404" s="3">
        <v>1803.17</v>
      </c>
      <c r="R1404" s="3">
        <f t="shared" si="173"/>
        <v>14444.980000000001</v>
      </c>
      <c r="S1404" s="5">
        <f t="shared" si="174"/>
        <v>0.56586732165557063</v>
      </c>
      <c r="T1404" s="3">
        <v>23573.86</v>
      </c>
      <c r="U1404" s="3">
        <f t="shared" si="175"/>
        <v>1953.2900000000009</v>
      </c>
      <c r="V1404" t="s">
        <v>36</v>
      </c>
      <c r="W1404" t="s">
        <v>80</v>
      </c>
    </row>
    <row r="1405" spans="1:23">
      <c r="A1405" t="s">
        <v>1464</v>
      </c>
      <c r="B1405" s="2">
        <v>46063</v>
      </c>
      <c r="C1405">
        <f t="shared" si="168"/>
        <v>2026</v>
      </c>
      <c r="D1405" t="str">
        <f t="shared" si="169"/>
        <v>Feb</v>
      </c>
      <c r="E1405" t="str">
        <f t="shared" si="170"/>
        <v>Q1</v>
      </c>
      <c r="F1405" t="s">
        <v>68</v>
      </c>
      <c r="G1405" t="s">
        <v>25</v>
      </c>
      <c r="H1405" t="s">
        <v>34</v>
      </c>
      <c r="I1405" t="s">
        <v>27</v>
      </c>
      <c r="J1405" t="s">
        <v>28</v>
      </c>
      <c r="K1405">
        <v>1</v>
      </c>
      <c r="L1405" s="3">
        <v>121.86</v>
      </c>
      <c r="M1405" s="4">
        <v>0.03</v>
      </c>
      <c r="N1405" s="3">
        <v>73.33</v>
      </c>
      <c r="O1405" s="3">
        <f t="shared" si="171"/>
        <v>118.2042</v>
      </c>
      <c r="P1405" s="3">
        <f t="shared" si="172"/>
        <v>73.33</v>
      </c>
      <c r="Q1405" s="3">
        <v>1098.93</v>
      </c>
      <c r="R1405" s="3">
        <f t="shared" si="173"/>
        <v>-1054.0558000000001</v>
      </c>
      <c r="S1405" s="5">
        <f t="shared" si="174"/>
        <v>-8.9172449033113885</v>
      </c>
      <c r="T1405" s="3">
        <v>110.13</v>
      </c>
      <c r="U1405" s="3">
        <f t="shared" si="175"/>
        <v>8.0742000000000047</v>
      </c>
      <c r="V1405" t="s">
        <v>29</v>
      </c>
      <c r="W1405" t="s">
        <v>30</v>
      </c>
    </row>
    <row r="1406" spans="1:23">
      <c r="A1406" t="s">
        <v>1465</v>
      </c>
      <c r="B1406" s="2">
        <v>45516</v>
      </c>
      <c r="C1406">
        <f t="shared" si="168"/>
        <v>2024</v>
      </c>
      <c r="D1406" t="str">
        <f t="shared" si="169"/>
        <v>Aug</v>
      </c>
      <c r="E1406" t="str">
        <f t="shared" si="170"/>
        <v>Q3</v>
      </c>
      <c r="F1406" t="s">
        <v>68</v>
      </c>
      <c r="G1406" t="s">
        <v>66</v>
      </c>
      <c r="H1406" t="s">
        <v>44</v>
      </c>
      <c r="I1406" t="s">
        <v>63</v>
      </c>
      <c r="J1406" t="s">
        <v>64</v>
      </c>
      <c r="K1406">
        <v>6</v>
      </c>
      <c r="L1406" s="3">
        <v>580.33000000000004</v>
      </c>
      <c r="M1406" s="4">
        <v>0.1</v>
      </c>
      <c r="N1406" s="3">
        <v>161.08000000000001</v>
      </c>
      <c r="O1406" s="3">
        <f t="shared" si="171"/>
        <v>3133.7820000000006</v>
      </c>
      <c r="P1406" s="3">
        <f t="shared" si="172"/>
        <v>966.48</v>
      </c>
      <c r="Q1406" s="3">
        <v>1209.1600000000001</v>
      </c>
      <c r="R1406" s="3">
        <f t="shared" si="173"/>
        <v>958.14200000000051</v>
      </c>
      <c r="S1406" s="5">
        <f t="shared" si="174"/>
        <v>0.3057462197434283</v>
      </c>
      <c r="T1406" s="3">
        <v>3459.31</v>
      </c>
      <c r="U1406" s="3">
        <f t="shared" si="175"/>
        <v>-325.52799999999934</v>
      </c>
      <c r="V1406" t="s">
        <v>29</v>
      </c>
      <c r="W1406" t="s">
        <v>46</v>
      </c>
    </row>
    <row r="1407" spans="1:23">
      <c r="A1407" t="s">
        <v>1466</v>
      </c>
      <c r="B1407" s="2">
        <v>45729</v>
      </c>
      <c r="C1407">
        <f t="shared" si="168"/>
        <v>2025</v>
      </c>
      <c r="D1407" t="str">
        <f t="shared" si="169"/>
        <v>Mar</v>
      </c>
      <c r="E1407" t="str">
        <f t="shared" si="170"/>
        <v>Q1</v>
      </c>
      <c r="F1407" t="s">
        <v>68</v>
      </c>
      <c r="G1407" t="s">
        <v>66</v>
      </c>
      <c r="H1407" t="s">
        <v>44</v>
      </c>
      <c r="I1407" t="s">
        <v>53</v>
      </c>
      <c r="J1407" t="s">
        <v>130</v>
      </c>
      <c r="K1407">
        <v>26</v>
      </c>
      <c r="L1407" s="3">
        <v>1373.33</v>
      </c>
      <c r="M1407" s="4">
        <v>0</v>
      </c>
      <c r="N1407" s="3">
        <v>493.26</v>
      </c>
      <c r="O1407" s="3">
        <f t="shared" si="171"/>
        <v>35706.58</v>
      </c>
      <c r="P1407" s="3">
        <f t="shared" si="172"/>
        <v>12824.76</v>
      </c>
      <c r="Q1407" s="3">
        <v>2241.64</v>
      </c>
      <c r="R1407" s="3">
        <f t="shared" si="173"/>
        <v>20640.18</v>
      </c>
      <c r="S1407" s="5">
        <f t="shared" si="174"/>
        <v>0.5780497600162211</v>
      </c>
      <c r="T1407" s="3">
        <v>31902.12</v>
      </c>
      <c r="U1407" s="3">
        <f t="shared" si="175"/>
        <v>3804.4600000000028</v>
      </c>
      <c r="V1407" t="s">
        <v>61</v>
      </c>
      <c r="W1407" t="s">
        <v>77</v>
      </c>
    </row>
    <row r="1408" spans="1:23">
      <c r="A1408" t="s">
        <v>1467</v>
      </c>
      <c r="B1408" s="2">
        <v>46044</v>
      </c>
      <c r="C1408">
        <f t="shared" si="168"/>
        <v>2026</v>
      </c>
      <c r="D1408" t="str">
        <f t="shared" si="169"/>
        <v>Jan</v>
      </c>
      <c r="E1408" t="str">
        <f t="shared" si="170"/>
        <v>Q1</v>
      </c>
      <c r="F1408" t="s">
        <v>32</v>
      </c>
      <c r="G1408" t="s">
        <v>33</v>
      </c>
      <c r="H1408" t="s">
        <v>26</v>
      </c>
      <c r="I1408" t="s">
        <v>63</v>
      </c>
      <c r="J1408" t="s">
        <v>64</v>
      </c>
      <c r="K1408">
        <v>21</v>
      </c>
      <c r="L1408" s="3">
        <v>355.74</v>
      </c>
      <c r="M1408" s="4">
        <v>0.05</v>
      </c>
      <c r="N1408" s="3">
        <v>109.83</v>
      </c>
      <c r="O1408" s="3">
        <f t="shared" si="171"/>
        <v>7097.0129999999999</v>
      </c>
      <c r="P1408" s="3">
        <f t="shared" si="172"/>
        <v>2306.4299999999998</v>
      </c>
      <c r="Q1408" s="3">
        <v>2208.3200000000002</v>
      </c>
      <c r="R1408" s="3">
        <f t="shared" si="173"/>
        <v>2582.2630000000004</v>
      </c>
      <c r="S1408" s="5">
        <f t="shared" si="174"/>
        <v>0.36385208819541409</v>
      </c>
      <c r="T1408" s="3">
        <v>6324.86</v>
      </c>
      <c r="U1408" s="3">
        <f t="shared" si="175"/>
        <v>772.15300000000025</v>
      </c>
      <c r="V1408" t="s">
        <v>36</v>
      </c>
      <c r="W1408" t="s">
        <v>46</v>
      </c>
    </row>
    <row r="1409" spans="1:23">
      <c r="A1409" t="s">
        <v>1468</v>
      </c>
      <c r="B1409" s="2">
        <v>46261</v>
      </c>
      <c r="C1409">
        <f t="shared" si="168"/>
        <v>2026</v>
      </c>
      <c r="D1409" t="str">
        <f t="shared" si="169"/>
        <v>Aug</v>
      </c>
      <c r="E1409" t="str">
        <f t="shared" si="170"/>
        <v>Q3</v>
      </c>
      <c r="F1409" t="s">
        <v>32</v>
      </c>
      <c r="G1409" t="s">
        <v>33</v>
      </c>
      <c r="H1409" t="s">
        <v>26</v>
      </c>
      <c r="I1409" t="s">
        <v>39</v>
      </c>
      <c r="J1409" t="s">
        <v>45</v>
      </c>
      <c r="K1409">
        <v>18</v>
      </c>
      <c r="L1409" s="3">
        <v>1117.95</v>
      </c>
      <c r="M1409" s="4">
        <v>0.2</v>
      </c>
      <c r="N1409" s="3">
        <v>550.46</v>
      </c>
      <c r="O1409" s="3">
        <f t="shared" si="171"/>
        <v>16098.480000000003</v>
      </c>
      <c r="P1409" s="3">
        <f t="shared" si="172"/>
        <v>9908.2800000000007</v>
      </c>
      <c r="Q1409" s="3">
        <v>1869.06</v>
      </c>
      <c r="R1409" s="3">
        <f t="shared" si="173"/>
        <v>4321.1400000000031</v>
      </c>
      <c r="S1409" s="5">
        <f t="shared" si="174"/>
        <v>0.26841913025329112</v>
      </c>
      <c r="T1409" s="3">
        <v>14368.03</v>
      </c>
      <c r="U1409" s="3">
        <f t="shared" si="175"/>
        <v>1730.4500000000025</v>
      </c>
      <c r="V1409" t="s">
        <v>36</v>
      </c>
      <c r="W1409" t="s">
        <v>30</v>
      </c>
    </row>
    <row r="1410" spans="1:23">
      <c r="A1410" t="s">
        <v>1469</v>
      </c>
      <c r="B1410" s="2">
        <v>46125</v>
      </c>
      <c r="C1410">
        <f t="shared" ref="C1410:C1473" si="176">YEAR(B1410)</f>
        <v>2026</v>
      </c>
      <c r="D1410" t="str">
        <f t="shared" ref="D1410:D1473" si="177">TEXT(B1410,"mmm")</f>
        <v>Apr</v>
      </c>
      <c r="E1410" t="str">
        <f t="shared" ref="E1410:E1473" si="178">"Q"&amp;ROUNDUP(MONTH(B1410)/3,0)</f>
        <v>Q2</v>
      </c>
      <c r="F1410" t="s">
        <v>51</v>
      </c>
      <c r="G1410" t="s">
        <v>72</v>
      </c>
      <c r="H1410" t="s">
        <v>26</v>
      </c>
      <c r="I1410" t="s">
        <v>63</v>
      </c>
      <c r="J1410" t="s">
        <v>64</v>
      </c>
      <c r="K1410">
        <v>38</v>
      </c>
      <c r="L1410" s="3">
        <v>624.26</v>
      </c>
      <c r="M1410" s="4">
        <v>0.1</v>
      </c>
      <c r="N1410" s="3">
        <v>187.74</v>
      </c>
      <c r="O1410" s="3">
        <f t="shared" ref="O1410:O1473" si="179">K1410*L1410*(1-M1410)</f>
        <v>21349.692000000003</v>
      </c>
      <c r="P1410" s="3">
        <f t="shared" ref="P1410:P1473" si="180">K1410*N1410</f>
        <v>7134.1200000000008</v>
      </c>
      <c r="Q1410" s="3">
        <v>1521.19</v>
      </c>
      <c r="R1410" s="3">
        <f t="shared" ref="R1410:R1473" si="181">O1410-P1410-Q1410</f>
        <v>12694.382000000001</v>
      </c>
      <c r="S1410" s="5">
        <f t="shared" ref="S1410:S1473" si="182">IFERROR(R1410/O1410,0)</f>
        <v>0.59459321474052174</v>
      </c>
      <c r="T1410" s="3">
        <v>20122.259999999998</v>
      </c>
      <c r="U1410" s="3">
        <f t="shared" ref="U1410:U1473" si="183">O1410-T1410</f>
        <v>1227.4320000000043</v>
      </c>
      <c r="V1410" t="s">
        <v>29</v>
      </c>
      <c r="W1410" t="s">
        <v>80</v>
      </c>
    </row>
    <row r="1411" spans="1:23">
      <c r="A1411" t="s">
        <v>1470</v>
      </c>
      <c r="B1411" s="2">
        <v>46144</v>
      </c>
      <c r="C1411">
        <f t="shared" si="176"/>
        <v>2026</v>
      </c>
      <c r="D1411" t="str">
        <f t="shared" si="177"/>
        <v>May</v>
      </c>
      <c r="E1411" t="str">
        <f t="shared" si="178"/>
        <v>Q2</v>
      </c>
      <c r="F1411" t="s">
        <v>32</v>
      </c>
      <c r="G1411" t="s">
        <v>49</v>
      </c>
      <c r="H1411" t="s">
        <v>60</v>
      </c>
      <c r="I1411" t="s">
        <v>39</v>
      </c>
      <c r="J1411" t="s">
        <v>40</v>
      </c>
      <c r="K1411">
        <v>81</v>
      </c>
      <c r="L1411" s="3">
        <v>751.83</v>
      </c>
      <c r="M1411" s="4">
        <v>0.05</v>
      </c>
      <c r="N1411" s="3">
        <v>346.37</v>
      </c>
      <c r="O1411" s="3">
        <f t="shared" si="179"/>
        <v>57853.318500000001</v>
      </c>
      <c r="P1411" s="3">
        <f t="shared" si="180"/>
        <v>28055.97</v>
      </c>
      <c r="Q1411" s="3">
        <v>2731.72</v>
      </c>
      <c r="R1411" s="3">
        <f t="shared" si="181"/>
        <v>27065.628499999999</v>
      </c>
      <c r="S1411" s="5">
        <f t="shared" si="182"/>
        <v>0.46783191010901126</v>
      </c>
      <c r="T1411" s="3">
        <v>61860.75</v>
      </c>
      <c r="U1411" s="3">
        <f t="shared" si="183"/>
        <v>-4007.4314999999988</v>
      </c>
      <c r="V1411" t="s">
        <v>41</v>
      </c>
      <c r="W1411" t="s">
        <v>80</v>
      </c>
    </row>
    <row r="1412" spans="1:23">
      <c r="A1412" t="s">
        <v>1471</v>
      </c>
      <c r="B1412" s="2">
        <v>45639</v>
      </c>
      <c r="C1412">
        <f t="shared" si="176"/>
        <v>2024</v>
      </c>
      <c r="D1412" t="str">
        <f t="shared" si="177"/>
        <v>Dec</v>
      </c>
      <c r="E1412" t="str">
        <f t="shared" si="178"/>
        <v>Q4</v>
      </c>
      <c r="F1412" t="s">
        <v>32</v>
      </c>
      <c r="G1412" t="s">
        <v>49</v>
      </c>
      <c r="H1412" t="s">
        <v>34</v>
      </c>
      <c r="I1412" t="s">
        <v>53</v>
      </c>
      <c r="J1412" t="s">
        <v>54</v>
      </c>
      <c r="K1412">
        <v>11</v>
      </c>
      <c r="L1412" s="3">
        <v>3046.13</v>
      </c>
      <c r="M1412" s="4">
        <v>0.08</v>
      </c>
      <c r="N1412" s="3">
        <v>1004.97</v>
      </c>
      <c r="O1412" s="3">
        <f t="shared" si="179"/>
        <v>30826.835600000002</v>
      </c>
      <c r="P1412" s="3">
        <f t="shared" si="180"/>
        <v>11054.67</v>
      </c>
      <c r="Q1412" s="3">
        <v>1626.43</v>
      </c>
      <c r="R1412" s="3">
        <f t="shared" si="181"/>
        <v>18145.7356</v>
      </c>
      <c r="S1412" s="5">
        <f t="shared" si="182"/>
        <v>0.58863439100444026</v>
      </c>
      <c r="T1412" s="3">
        <v>29012.16</v>
      </c>
      <c r="U1412" s="3">
        <f t="shared" si="183"/>
        <v>1814.6756000000023</v>
      </c>
      <c r="V1412" t="s">
        <v>61</v>
      </c>
      <c r="W1412" t="s">
        <v>77</v>
      </c>
    </row>
    <row r="1413" spans="1:23">
      <c r="A1413" t="s">
        <v>1472</v>
      </c>
      <c r="B1413" s="2">
        <v>45789</v>
      </c>
      <c r="C1413">
        <f t="shared" si="176"/>
        <v>2025</v>
      </c>
      <c r="D1413" t="str">
        <f t="shared" si="177"/>
        <v>May</v>
      </c>
      <c r="E1413" t="str">
        <f t="shared" si="178"/>
        <v>Q2</v>
      </c>
      <c r="F1413" t="s">
        <v>68</v>
      </c>
      <c r="G1413" t="s">
        <v>25</v>
      </c>
      <c r="H1413" t="s">
        <v>44</v>
      </c>
      <c r="I1413" t="s">
        <v>39</v>
      </c>
      <c r="J1413" t="s">
        <v>45</v>
      </c>
      <c r="K1413">
        <v>5</v>
      </c>
      <c r="L1413" s="3">
        <v>869.81</v>
      </c>
      <c r="M1413" s="4">
        <v>0</v>
      </c>
      <c r="N1413" s="3">
        <v>387.83</v>
      </c>
      <c r="O1413" s="3">
        <f t="shared" si="179"/>
        <v>4349.0499999999993</v>
      </c>
      <c r="P1413" s="3">
        <f t="shared" si="180"/>
        <v>1939.1499999999999</v>
      </c>
      <c r="Q1413" s="3">
        <v>1928.58</v>
      </c>
      <c r="R1413" s="3">
        <f t="shared" si="181"/>
        <v>481.31999999999971</v>
      </c>
      <c r="S1413" s="5">
        <f t="shared" si="182"/>
        <v>0.11067244570653356</v>
      </c>
      <c r="T1413" s="3">
        <v>4835.46</v>
      </c>
      <c r="U1413" s="3">
        <f t="shared" si="183"/>
        <v>-486.41000000000076</v>
      </c>
      <c r="V1413" t="s">
        <v>29</v>
      </c>
      <c r="W1413" t="s">
        <v>30</v>
      </c>
    </row>
    <row r="1414" spans="1:23">
      <c r="A1414" t="s">
        <v>1473</v>
      </c>
      <c r="B1414" s="2">
        <v>45646</v>
      </c>
      <c r="C1414">
        <f t="shared" si="176"/>
        <v>2024</v>
      </c>
      <c r="D1414" t="str">
        <f t="shared" si="177"/>
        <v>Dec</v>
      </c>
      <c r="E1414" t="str">
        <f t="shared" si="178"/>
        <v>Q4</v>
      </c>
      <c r="F1414" t="s">
        <v>32</v>
      </c>
      <c r="G1414" t="s">
        <v>43</v>
      </c>
      <c r="H1414" t="s">
        <v>26</v>
      </c>
      <c r="I1414" t="s">
        <v>39</v>
      </c>
      <c r="J1414" t="s">
        <v>57</v>
      </c>
      <c r="K1414">
        <v>12</v>
      </c>
      <c r="L1414" s="3">
        <v>849.8</v>
      </c>
      <c r="M1414" s="4">
        <v>0.08</v>
      </c>
      <c r="N1414" s="3">
        <v>385.85</v>
      </c>
      <c r="O1414" s="3">
        <f t="shared" si="179"/>
        <v>9381.7919999999995</v>
      </c>
      <c r="P1414" s="3">
        <f t="shared" si="180"/>
        <v>4630.2000000000007</v>
      </c>
      <c r="Q1414" s="3">
        <v>3382.42</v>
      </c>
      <c r="R1414" s="3">
        <f t="shared" si="181"/>
        <v>1369.1719999999987</v>
      </c>
      <c r="S1414" s="5">
        <f t="shared" si="182"/>
        <v>0.14593928324141045</v>
      </c>
      <c r="T1414" s="3">
        <v>8911.98</v>
      </c>
      <c r="U1414" s="3">
        <f t="shared" si="183"/>
        <v>469.8119999999999</v>
      </c>
      <c r="V1414" t="s">
        <v>29</v>
      </c>
      <c r="W1414" t="s">
        <v>80</v>
      </c>
    </row>
    <row r="1415" spans="1:23">
      <c r="A1415" t="s">
        <v>1474</v>
      </c>
      <c r="B1415" s="2">
        <v>46246</v>
      </c>
      <c r="C1415">
        <f t="shared" si="176"/>
        <v>2026</v>
      </c>
      <c r="D1415" t="str">
        <f t="shared" si="177"/>
        <v>Aug</v>
      </c>
      <c r="E1415" t="str">
        <f t="shared" si="178"/>
        <v>Q3</v>
      </c>
      <c r="F1415" t="s">
        <v>68</v>
      </c>
      <c r="G1415" t="s">
        <v>25</v>
      </c>
      <c r="H1415" t="s">
        <v>34</v>
      </c>
      <c r="I1415" t="s">
        <v>53</v>
      </c>
      <c r="J1415" t="s">
        <v>130</v>
      </c>
      <c r="K1415">
        <v>11</v>
      </c>
      <c r="L1415" s="3">
        <v>1238.5899999999999</v>
      </c>
      <c r="M1415" s="4">
        <v>0.12</v>
      </c>
      <c r="N1415" s="3">
        <v>490.51</v>
      </c>
      <c r="O1415" s="3">
        <f t="shared" si="179"/>
        <v>11989.5512</v>
      </c>
      <c r="P1415" s="3">
        <f t="shared" si="180"/>
        <v>5395.61</v>
      </c>
      <c r="Q1415" s="3">
        <v>1347.21</v>
      </c>
      <c r="R1415" s="3">
        <f t="shared" si="181"/>
        <v>5246.7312000000002</v>
      </c>
      <c r="S1415" s="5">
        <f t="shared" si="182"/>
        <v>0.43760864043017728</v>
      </c>
      <c r="T1415" s="3">
        <v>10844.38</v>
      </c>
      <c r="U1415" s="3">
        <f t="shared" si="183"/>
        <v>1145.1712000000007</v>
      </c>
      <c r="V1415" t="s">
        <v>61</v>
      </c>
      <c r="W1415" t="s">
        <v>30</v>
      </c>
    </row>
    <row r="1416" spans="1:23">
      <c r="A1416" t="s">
        <v>1475</v>
      </c>
      <c r="B1416" s="2">
        <v>45796</v>
      </c>
      <c r="C1416">
        <f t="shared" si="176"/>
        <v>2025</v>
      </c>
      <c r="D1416" t="str">
        <f t="shared" si="177"/>
        <v>May</v>
      </c>
      <c r="E1416" t="str">
        <f t="shared" si="178"/>
        <v>Q2</v>
      </c>
      <c r="F1416" t="s">
        <v>51</v>
      </c>
      <c r="G1416" t="s">
        <v>52</v>
      </c>
      <c r="H1416" t="s">
        <v>34</v>
      </c>
      <c r="I1416" t="s">
        <v>27</v>
      </c>
      <c r="J1416" t="s">
        <v>35</v>
      </c>
      <c r="K1416">
        <v>1</v>
      </c>
      <c r="L1416" s="3">
        <v>568.16</v>
      </c>
      <c r="M1416" s="4">
        <v>0.05</v>
      </c>
      <c r="N1416" s="3">
        <v>385.99</v>
      </c>
      <c r="O1416" s="3">
        <f t="shared" si="179"/>
        <v>539.75199999999995</v>
      </c>
      <c r="P1416" s="3">
        <f t="shared" si="180"/>
        <v>385.99</v>
      </c>
      <c r="Q1416" s="3">
        <v>555.67999999999995</v>
      </c>
      <c r="R1416" s="3">
        <f t="shared" si="181"/>
        <v>-401.91800000000001</v>
      </c>
      <c r="S1416" s="5">
        <f t="shared" si="182"/>
        <v>-0.74463457291496848</v>
      </c>
      <c r="T1416" s="3">
        <v>523.65</v>
      </c>
      <c r="U1416" s="3">
        <f t="shared" si="183"/>
        <v>16.101999999999975</v>
      </c>
      <c r="V1416" t="s">
        <v>41</v>
      </c>
      <c r="W1416" t="s">
        <v>80</v>
      </c>
    </row>
    <row r="1417" spans="1:23">
      <c r="A1417" t="s">
        <v>1476</v>
      </c>
      <c r="B1417" s="2">
        <v>45993</v>
      </c>
      <c r="C1417">
        <f t="shared" si="176"/>
        <v>2025</v>
      </c>
      <c r="D1417" t="str">
        <f t="shared" si="177"/>
        <v>Dec</v>
      </c>
      <c r="E1417" t="str">
        <f t="shared" si="178"/>
        <v>Q4</v>
      </c>
      <c r="F1417" t="s">
        <v>38</v>
      </c>
      <c r="G1417" t="s">
        <v>66</v>
      </c>
      <c r="H1417" t="s">
        <v>26</v>
      </c>
      <c r="I1417" t="s">
        <v>27</v>
      </c>
      <c r="J1417" t="s">
        <v>28</v>
      </c>
      <c r="K1417">
        <v>8</v>
      </c>
      <c r="L1417" s="3">
        <v>268.01</v>
      </c>
      <c r="M1417" s="4">
        <v>0.1</v>
      </c>
      <c r="N1417" s="3">
        <v>165.38</v>
      </c>
      <c r="O1417" s="3">
        <f t="shared" si="179"/>
        <v>1929.672</v>
      </c>
      <c r="P1417" s="3">
        <f t="shared" si="180"/>
        <v>1323.04</v>
      </c>
      <c r="Q1417" s="3">
        <v>1067.2</v>
      </c>
      <c r="R1417" s="3">
        <f t="shared" si="181"/>
        <v>-460.56799999999998</v>
      </c>
      <c r="S1417" s="5">
        <f t="shared" si="182"/>
        <v>-0.23867683212483778</v>
      </c>
      <c r="T1417" s="3">
        <v>1832.37</v>
      </c>
      <c r="U1417" s="3">
        <f t="shared" si="183"/>
        <v>97.302000000000135</v>
      </c>
      <c r="V1417" t="s">
        <v>36</v>
      </c>
      <c r="W1417" t="s">
        <v>46</v>
      </c>
    </row>
    <row r="1418" spans="1:23">
      <c r="A1418" t="s">
        <v>1477</v>
      </c>
      <c r="B1418" s="2">
        <v>46218</v>
      </c>
      <c r="C1418">
        <f t="shared" si="176"/>
        <v>2026</v>
      </c>
      <c r="D1418" t="str">
        <f t="shared" si="177"/>
        <v>Jul</v>
      </c>
      <c r="E1418" t="str">
        <f t="shared" si="178"/>
        <v>Q3</v>
      </c>
      <c r="F1418" t="s">
        <v>24</v>
      </c>
      <c r="G1418" t="s">
        <v>66</v>
      </c>
      <c r="H1418" t="s">
        <v>44</v>
      </c>
      <c r="I1418" t="s">
        <v>63</v>
      </c>
      <c r="J1418" t="s">
        <v>73</v>
      </c>
      <c r="K1418">
        <v>17</v>
      </c>
      <c r="L1418" s="3">
        <v>102.94</v>
      </c>
      <c r="M1418" s="4">
        <v>0</v>
      </c>
      <c r="N1418" s="3">
        <v>25.94</v>
      </c>
      <c r="O1418" s="3">
        <f t="shared" si="179"/>
        <v>1749.98</v>
      </c>
      <c r="P1418" s="3">
        <f t="shared" si="180"/>
        <v>440.98</v>
      </c>
      <c r="Q1418" s="3">
        <v>1623.55</v>
      </c>
      <c r="R1418" s="3">
        <f t="shared" si="181"/>
        <v>-314.54999999999995</v>
      </c>
      <c r="S1418" s="5">
        <f t="shared" si="182"/>
        <v>-0.17974491137041562</v>
      </c>
      <c r="T1418" s="3">
        <v>1797.8</v>
      </c>
      <c r="U1418" s="3">
        <f t="shared" si="183"/>
        <v>-47.819999999999936</v>
      </c>
      <c r="V1418" t="s">
        <v>41</v>
      </c>
      <c r="W1418" t="s">
        <v>80</v>
      </c>
    </row>
    <row r="1419" spans="1:23">
      <c r="A1419" t="s">
        <v>1478</v>
      </c>
      <c r="B1419" s="2">
        <v>45992</v>
      </c>
      <c r="C1419">
        <f t="shared" si="176"/>
        <v>2025</v>
      </c>
      <c r="D1419" t="str">
        <f t="shared" si="177"/>
        <v>Dec</v>
      </c>
      <c r="E1419" t="str">
        <f t="shared" si="178"/>
        <v>Q4</v>
      </c>
      <c r="F1419" t="s">
        <v>38</v>
      </c>
      <c r="G1419" t="s">
        <v>25</v>
      </c>
      <c r="H1419" t="s">
        <v>44</v>
      </c>
      <c r="I1419" t="s">
        <v>53</v>
      </c>
      <c r="J1419" t="s">
        <v>54</v>
      </c>
      <c r="K1419">
        <v>17</v>
      </c>
      <c r="L1419" s="3">
        <v>3012.45</v>
      </c>
      <c r="M1419" s="4">
        <v>0.08</v>
      </c>
      <c r="N1419" s="3">
        <v>1002.78</v>
      </c>
      <c r="O1419" s="3">
        <f t="shared" si="179"/>
        <v>47114.717999999993</v>
      </c>
      <c r="P1419" s="3">
        <f t="shared" si="180"/>
        <v>17047.259999999998</v>
      </c>
      <c r="Q1419" s="3">
        <v>3336.54</v>
      </c>
      <c r="R1419" s="3">
        <f t="shared" si="181"/>
        <v>26730.917999999994</v>
      </c>
      <c r="S1419" s="5">
        <f t="shared" si="182"/>
        <v>0.56735812363346838</v>
      </c>
      <c r="T1419" s="3">
        <v>45952.99</v>
      </c>
      <c r="U1419" s="3">
        <f t="shared" si="183"/>
        <v>1161.7279999999955</v>
      </c>
      <c r="V1419" t="s">
        <v>61</v>
      </c>
      <c r="W1419" t="s">
        <v>30</v>
      </c>
    </row>
    <row r="1420" spans="1:23">
      <c r="A1420" t="s">
        <v>1479</v>
      </c>
      <c r="B1420" s="2">
        <v>46190</v>
      </c>
      <c r="C1420">
        <f t="shared" si="176"/>
        <v>2026</v>
      </c>
      <c r="D1420" t="str">
        <f t="shared" si="177"/>
        <v>Jun</v>
      </c>
      <c r="E1420" t="str">
        <f t="shared" si="178"/>
        <v>Q2</v>
      </c>
      <c r="F1420" t="s">
        <v>32</v>
      </c>
      <c r="G1420" t="s">
        <v>33</v>
      </c>
      <c r="H1420" t="s">
        <v>34</v>
      </c>
      <c r="I1420" t="s">
        <v>27</v>
      </c>
      <c r="J1420" t="s">
        <v>35</v>
      </c>
      <c r="K1420">
        <v>16</v>
      </c>
      <c r="L1420" s="3">
        <v>570.24</v>
      </c>
      <c r="M1420" s="4">
        <v>0.08</v>
      </c>
      <c r="N1420" s="3">
        <v>421.55</v>
      </c>
      <c r="O1420" s="3">
        <f t="shared" si="179"/>
        <v>8393.9328000000005</v>
      </c>
      <c r="P1420" s="3">
        <f t="shared" si="180"/>
        <v>6744.8</v>
      </c>
      <c r="Q1420" s="3">
        <v>565.74</v>
      </c>
      <c r="R1420" s="3">
        <f t="shared" si="181"/>
        <v>1083.3928000000003</v>
      </c>
      <c r="S1420" s="5">
        <f t="shared" si="182"/>
        <v>0.12906855770872983</v>
      </c>
      <c r="T1420" s="3">
        <v>8109.26</v>
      </c>
      <c r="U1420" s="3">
        <f t="shared" si="183"/>
        <v>284.67280000000028</v>
      </c>
      <c r="V1420" t="s">
        <v>61</v>
      </c>
      <c r="W1420" t="s">
        <v>30</v>
      </c>
    </row>
    <row r="1421" spans="1:23">
      <c r="A1421" t="s">
        <v>1480</v>
      </c>
      <c r="B1421" s="2">
        <v>45374</v>
      </c>
      <c r="C1421">
        <f t="shared" si="176"/>
        <v>2024</v>
      </c>
      <c r="D1421" t="str">
        <f t="shared" si="177"/>
        <v>Mar</v>
      </c>
      <c r="E1421" t="str">
        <f t="shared" si="178"/>
        <v>Q1</v>
      </c>
      <c r="F1421" t="s">
        <v>51</v>
      </c>
      <c r="G1421" t="s">
        <v>72</v>
      </c>
      <c r="H1421" t="s">
        <v>44</v>
      </c>
      <c r="I1421" t="s">
        <v>27</v>
      </c>
      <c r="J1421" t="s">
        <v>28</v>
      </c>
      <c r="K1421">
        <v>14</v>
      </c>
      <c r="L1421" s="3">
        <v>125.56</v>
      </c>
      <c r="M1421" s="4">
        <v>0.1</v>
      </c>
      <c r="N1421" s="3">
        <v>76.56</v>
      </c>
      <c r="O1421" s="3">
        <f t="shared" si="179"/>
        <v>1582.0560000000003</v>
      </c>
      <c r="P1421" s="3">
        <f t="shared" si="180"/>
        <v>1071.8400000000001</v>
      </c>
      <c r="Q1421" s="3">
        <v>709.2</v>
      </c>
      <c r="R1421" s="3">
        <f t="shared" si="181"/>
        <v>-198.98399999999992</v>
      </c>
      <c r="S1421" s="5">
        <f t="shared" si="182"/>
        <v>-0.12577557305177559</v>
      </c>
      <c r="T1421" s="3">
        <v>1500.74</v>
      </c>
      <c r="U1421" s="3">
        <f t="shared" si="183"/>
        <v>81.316000000000258</v>
      </c>
      <c r="V1421" t="s">
        <v>29</v>
      </c>
      <c r="W1421" t="s">
        <v>46</v>
      </c>
    </row>
    <row r="1422" spans="1:23">
      <c r="A1422" t="s">
        <v>1481</v>
      </c>
      <c r="B1422" s="2">
        <v>46177</v>
      </c>
      <c r="C1422">
        <f t="shared" si="176"/>
        <v>2026</v>
      </c>
      <c r="D1422" t="str">
        <f t="shared" si="177"/>
        <v>Jun</v>
      </c>
      <c r="E1422" t="str">
        <f t="shared" si="178"/>
        <v>Q2</v>
      </c>
      <c r="F1422" t="s">
        <v>51</v>
      </c>
      <c r="G1422" t="s">
        <v>88</v>
      </c>
      <c r="H1422" t="s">
        <v>34</v>
      </c>
      <c r="I1422" t="s">
        <v>53</v>
      </c>
      <c r="J1422" t="s">
        <v>130</v>
      </c>
      <c r="K1422">
        <v>13</v>
      </c>
      <c r="L1422" s="3">
        <v>2339.16</v>
      </c>
      <c r="M1422" s="4">
        <v>0.05</v>
      </c>
      <c r="N1422" s="3">
        <v>857.08</v>
      </c>
      <c r="O1422" s="3">
        <f t="shared" si="179"/>
        <v>28888.625999999997</v>
      </c>
      <c r="P1422" s="3">
        <f t="shared" si="180"/>
        <v>11142.04</v>
      </c>
      <c r="Q1422" s="3">
        <v>2252.77</v>
      </c>
      <c r="R1422" s="3">
        <f t="shared" si="181"/>
        <v>15493.815999999995</v>
      </c>
      <c r="S1422" s="5">
        <f t="shared" si="182"/>
        <v>0.53632928059645335</v>
      </c>
      <c r="T1422" s="3">
        <v>31054.33</v>
      </c>
      <c r="U1422" s="3">
        <f t="shared" si="183"/>
        <v>-2165.7040000000052</v>
      </c>
      <c r="V1422" t="s">
        <v>41</v>
      </c>
      <c r="W1422" t="s">
        <v>30</v>
      </c>
    </row>
    <row r="1423" spans="1:23">
      <c r="A1423" t="s">
        <v>1482</v>
      </c>
      <c r="B1423" s="2">
        <v>45929</v>
      </c>
      <c r="C1423">
        <f t="shared" si="176"/>
        <v>2025</v>
      </c>
      <c r="D1423" t="str">
        <f t="shared" si="177"/>
        <v>Sep</v>
      </c>
      <c r="E1423" t="str">
        <f t="shared" si="178"/>
        <v>Q3</v>
      </c>
      <c r="F1423" t="s">
        <v>38</v>
      </c>
      <c r="G1423" t="s">
        <v>25</v>
      </c>
      <c r="H1423" t="s">
        <v>34</v>
      </c>
      <c r="I1423" t="s">
        <v>63</v>
      </c>
      <c r="J1423" t="s">
        <v>64</v>
      </c>
      <c r="K1423">
        <v>9</v>
      </c>
      <c r="L1423" s="3">
        <v>400.85</v>
      </c>
      <c r="M1423" s="4">
        <v>0.1</v>
      </c>
      <c r="N1423" s="3">
        <v>108.51</v>
      </c>
      <c r="O1423" s="3">
        <f t="shared" si="179"/>
        <v>3246.8850000000002</v>
      </c>
      <c r="P1423" s="3">
        <f t="shared" si="180"/>
        <v>976.59</v>
      </c>
      <c r="Q1423" s="3">
        <v>1126.75</v>
      </c>
      <c r="R1423" s="3">
        <f t="shared" si="181"/>
        <v>1143.5450000000001</v>
      </c>
      <c r="S1423" s="5">
        <f t="shared" si="182"/>
        <v>0.35219756782269773</v>
      </c>
      <c r="T1423" s="3">
        <v>3121.93</v>
      </c>
      <c r="U1423" s="3">
        <f t="shared" si="183"/>
        <v>124.95500000000038</v>
      </c>
      <c r="V1423" t="s">
        <v>61</v>
      </c>
      <c r="W1423" t="s">
        <v>30</v>
      </c>
    </row>
    <row r="1424" spans="1:23">
      <c r="A1424" t="s">
        <v>1483</v>
      </c>
      <c r="B1424" s="2">
        <v>45401</v>
      </c>
      <c r="C1424">
        <f t="shared" si="176"/>
        <v>2024</v>
      </c>
      <c r="D1424" t="str">
        <f t="shared" si="177"/>
        <v>Apr</v>
      </c>
      <c r="E1424" t="str">
        <f t="shared" si="178"/>
        <v>Q2</v>
      </c>
      <c r="F1424" t="s">
        <v>68</v>
      </c>
      <c r="G1424" t="s">
        <v>25</v>
      </c>
      <c r="H1424" t="s">
        <v>34</v>
      </c>
      <c r="I1424" t="s">
        <v>27</v>
      </c>
      <c r="J1424" t="s">
        <v>28</v>
      </c>
      <c r="K1424">
        <v>3</v>
      </c>
      <c r="L1424" s="3">
        <v>132.85</v>
      </c>
      <c r="M1424" s="4">
        <v>0.03</v>
      </c>
      <c r="N1424" s="3">
        <v>73.83</v>
      </c>
      <c r="O1424" s="3">
        <f t="shared" si="179"/>
        <v>386.59349999999995</v>
      </c>
      <c r="P1424" s="3">
        <f t="shared" si="180"/>
        <v>221.49</v>
      </c>
      <c r="Q1424" s="3">
        <v>1072.1600000000001</v>
      </c>
      <c r="R1424" s="3">
        <f t="shared" si="181"/>
        <v>-907.05650000000014</v>
      </c>
      <c r="S1424" s="5">
        <f t="shared" si="182"/>
        <v>-2.3462797486248483</v>
      </c>
      <c r="T1424" s="3">
        <v>356.24</v>
      </c>
      <c r="U1424" s="3">
        <f t="shared" si="183"/>
        <v>30.35349999999994</v>
      </c>
      <c r="V1424" t="s">
        <v>29</v>
      </c>
      <c r="W1424" t="s">
        <v>46</v>
      </c>
    </row>
    <row r="1425" spans="1:23">
      <c r="A1425" t="s">
        <v>1484</v>
      </c>
      <c r="B1425" s="2">
        <v>45595</v>
      </c>
      <c r="C1425">
        <f t="shared" si="176"/>
        <v>2024</v>
      </c>
      <c r="D1425" t="str">
        <f t="shared" si="177"/>
        <v>Oct</v>
      </c>
      <c r="E1425" t="str">
        <f t="shared" si="178"/>
        <v>Q4</v>
      </c>
      <c r="F1425" t="s">
        <v>32</v>
      </c>
      <c r="G1425" t="s">
        <v>33</v>
      </c>
      <c r="H1425" t="s">
        <v>60</v>
      </c>
      <c r="I1425" t="s">
        <v>39</v>
      </c>
      <c r="J1425" t="s">
        <v>57</v>
      </c>
      <c r="K1425">
        <v>31</v>
      </c>
      <c r="L1425" s="3">
        <v>523.49</v>
      </c>
      <c r="M1425" s="4">
        <v>0.15</v>
      </c>
      <c r="N1425" s="3">
        <v>252.59</v>
      </c>
      <c r="O1425" s="3">
        <f t="shared" si="179"/>
        <v>13793.961499999999</v>
      </c>
      <c r="P1425" s="3">
        <f t="shared" si="180"/>
        <v>7830.29</v>
      </c>
      <c r="Q1425" s="3">
        <v>2955.06</v>
      </c>
      <c r="R1425" s="3">
        <f t="shared" si="181"/>
        <v>3008.6114999999995</v>
      </c>
      <c r="S1425" s="5">
        <f t="shared" si="182"/>
        <v>0.21811076535192589</v>
      </c>
      <c r="T1425" s="3">
        <v>15420.88</v>
      </c>
      <c r="U1425" s="3">
        <f t="shared" si="183"/>
        <v>-1626.9184999999998</v>
      </c>
      <c r="V1425" t="s">
        <v>36</v>
      </c>
      <c r="W1425" t="s">
        <v>77</v>
      </c>
    </row>
    <row r="1426" spans="1:23">
      <c r="A1426" t="s">
        <v>1485</v>
      </c>
      <c r="B1426" s="2">
        <v>45398</v>
      </c>
      <c r="C1426">
        <f t="shared" si="176"/>
        <v>2024</v>
      </c>
      <c r="D1426" t="str">
        <f t="shared" si="177"/>
        <v>Apr</v>
      </c>
      <c r="E1426" t="str">
        <f t="shared" si="178"/>
        <v>Q2</v>
      </c>
      <c r="F1426" t="s">
        <v>32</v>
      </c>
      <c r="G1426" t="s">
        <v>49</v>
      </c>
      <c r="H1426" t="s">
        <v>44</v>
      </c>
      <c r="I1426" t="s">
        <v>53</v>
      </c>
      <c r="J1426" t="s">
        <v>54</v>
      </c>
      <c r="K1426">
        <v>12</v>
      </c>
      <c r="L1426" s="3">
        <v>2095.77</v>
      </c>
      <c r="M1426" s="4">
        <v>0.12</v>
      </c>
      <c r="N1426" s="3">
        <v>697.78</v>
      </c>
      <c r="O1426" s="3">
        <f t="shared" si="179"/>
        <v>22131.331199999997</v>
      </c>
      <c r="P1426" s="3">
        <f t="shared" si="180"/>
        <v>8373.36</v>
      </c>
      <c r="Q1426" s="3">
        <v>2864.47</v>
      </c>
      <c r="R1426" s="3">
        <f t="shared" si="181"/>
        <v>10893.501199999997</v>
      </c>
      <c r="S1426" s="5">
        <f t="shared" si="182"/>
        <v>0.492220784260822</v>
      </c>
      <c r="T1426" s="3">
        <v>19701.740000000002</v>
      </c>
      <c r="U1426" s="3">
        <f t="shared" si="183"/>
        <v>2429.5911999999953</v>
      </c>
      <c r="V1426" t="s">
        <v>41</v>
      </c>
      <c r="W1426" t="s">
        <v>30</v>
      </c>
    </row>
    <row r="1427" spans="1:23">
      <c r="A1427" t="s">
        <v>1486</v>
      </c>
      <c r="B1427" s="2">
        <v>46242</v>
      </c>
      <c r="C1427">
        <f t="shared" si="176"/>
        <v>2026</v>
      </c>
      <c r="D1427" t="str">
        <f t="shared" si="177"/>
        <v>Aug</v>
      </c>
      <c r="E1427" t="str">
        <f t="shared" si="178"/>
        <v>Q3</v>
      </c>
      <c r="F1427" t="s">
        <v>32</v>
      </c>
      <c r="G1427" t="s">
        <v>43</v>
      </c>
      <c r="H1427" t="s">
        <v>44</v>
      </c>
      <c r="I1427" t="s">
        <v>63</v>
      </c>
      <c r="J1427" t="s">
        <v>64</v>
      </c>
      <c r="K1427">
        <v>19</v>
      </c>
      <c r="L1427" s="3">
        <v>624.36</v>
      </c>
      <c r="M1427" s="4">
        <v>0.05</v>
      </c>
      <c r="N1427" s="3">
        <v>188.78</v>
      </c>
      <c r="O1427" s="3">
        <f t="shared" si="179"/>
        <v>11269.698</v>
      </c>
      <c r="P1427" s="3">
        <f t="shared" si="180"/>
        <v>3586.82</v>
      </c>
      <c r="Q1427" s="3">
        <v>1138.8</v>
      </c>
      <c r="R1427" s="3">
        <f t="shared" si="181"/>
        <v>6544.0780000000004</v>
      </c>
      <c r="S1427" s="5">
        <f t="shared" si="182"/>
        <v>0.5806790918443423</v>
      </c>
      <c r="T1427" s="3">
        <v>11003.9</v>
      </c>
      <c r="U1427" s="3">
        <f t="shared" si="183"/>
        <v>265.79800000000068</v>
      </c>
      <c r="V1427" t="s">
        <v>41</v>
      </c>
      <c r="W1427" t="s">
        <v>80</v>
      </c>
    </row>
    <row r="1428" spans="1:23">
      <c r="A1428" t="s">
        <v>1487</v>
      </c>
      <c r="B1428" s="2">
        <v>46085</v>
      </c>
      <c r="C1428">
        <f t="shared" si="176"/>
        <v>2026</v>
      </c>
      <c r="D1428" t="str">
        <f t="shared" si="177"/>
        <v>Mar</v>
      </c>
      <c r="E1428" t="str">
        <f t="shared" si="178"/>
        <v>Q1</v>
      </c>
      <c r="F1428" t="s">
        <v>24</v>
      </c>
      <c r="G1428" t="s">
        <v>66</v>
      </c>
      <c r="H1428" t="s">
        <v>26</v>
      </c>
      <c r="I1428" t="s">
        <v>27</v>
      </c>
      <c r="J1428" t="s">
        <v>35</v>
      </c>
      <c r="K1428">
        <v>15</v>
      </c>
      <c r="L1428" s="3">
        <v>878.03</v>
      </c>
      <c r="M1428" s="4">
        <v>0.1</v>
      </c>
      <c r="N1428" s="3">
        <v>643.08000000000004</v>
      </c>
      <c r="O1428" s="3">
        <f t="shared" si="179"/>
        <v>11853.404999999999</v>
      </c>
      <c r="P1428" s="3">
        <f t="shared" si="180"/>
        <v>9646.2000000000007</v>
      </c>
      <c r="Q1428" s="3">
        <v>1337.02</v>
      </c>
      <c r="R1428" s="3">
        <f t="shared" si="181"/>
        <v>870.18499999999813</v>
      </c>
      <c r="S1428" s="5">
        <f t="shared" si="182"/>
        <v>7.341223893050125E-2</v>
      </c>
      <c r="T1428" s="3">
        <v>10843.01</v>
      </c>
      <c r="U1428" s="3">
        <f t="shared" si="183"/>
        <v>1010.3949999999986</v>
      </c>
      <c r="V1428" t="s">
        <v>29</v>
      </c>
      <c r="W1428" t="s">
        <v>30</v>
      </c>
    </row>
    <row r="1429" spans="1:23">
      <c r="A1429" t="s">
        <v>1488</v>
      </c>
      <c r="B1429" s="2">
        <v>45309</v>
      </c>
      <c r="C1429">
        <f t="shared" si="176"/>
        <v>2024</v>
      </c>
      <c r="D1429" t="str">
        <f t="shared" si="177"/>
        <v>Jan</v>
      </c>
      <c r="E1429" t="str">
        <f t="shared" si="178"/>
        <v>Q1</v>
      </c>
      <c r="F1429" t="s">
        <v>38</v>
      </c>
      <c r="G1429" t="s">
        <v>25</v>
      </c>
      <c r="H1429" t="s">
        <v>34</v>
      </c>
      <c r="I1429" t="s">
        <v>27</v>
      </c>
      <c r="J1429" t="s">
        <v>35</v>
      </c>
      <c r="K1429">
        <v>4</v>
      </c>
      <c r="L1429" s="3">
        <v>795.73</v>
      </c>
      <c r="M1429" s="4">
        <v>0.05</v>
      </c>
      <c r="N1429" s="3">
        <v>540.16</v>
      </c>
      <c r="O1429" s="3">
        <f t="shared" si="179"/>
        <v>3023.7739999999999</v>
      </c>
      <c r="P1429" s="3">
        <f t="shared" si="180"/>
        <v>2160.64</v>
      </c>
      <c r="Q1429" s="3">
        <v>790.85</v>
      </c>
      <c r="R1429" s="3">
        <f t="shared" si="181"/>
        <v>72.283999999999992</v>
      </c>
      <c r="S1429" s="5">
        <f t="shared" si="182"/>
        <v>2.3905225721234456E-2</v>
      </c>
      <c r="T1429" s="3">
        <v>3299.52</v>
      </c>
      <c r="U1429" s="3">
        <f t="shared" si="183"/>
        <v>-275.74600000000009</v>
      </c>
      <c r="V1429" t="s">
        <v>29</v>
      </c>
      <c r="W1429" t="s">
        <v>30</v>
      </c>
    </row>
    <row r="1430" spans="1:23">
      <c r="A1430" t="s">
        <v>1489</v>
      </c>
      <c r="B1430" s="2">
        <v>46175</v>
      </c>
      <c r="C1430">
        <f t="shared" si="176"/>
        <v>2026</v>
      </c>
      <c r="D1430" t="str">
        <f t="shared" si="177"/>
        <v>Jun</v>
      </c>
      <c r="E1430" t="str">
        <f t="shared" si="178"/>
        <v>Q2</v>
      </c>
      <c r="F1430" t="s">
        <v>32</v>
      </c>
      <c r="G1430" t="s">
        <v>43</v>
      </c>
      <c r="H1430" t="s">
        <v>34</v>
      </c>
      <c r="I1430" t="s">
        <v>63</v>
      </c>
      <c r="J1430" t="s">
        <v>73</v>
      </c>
      <c r="K1430">
        <v>17</v>
      </c>
      <c r="L1430" s="3">
        <v>243.84</v>
      </c>
      <c r="M1430" s="4">
        <v>0</v>
      </c>
      <c r="N1430" s="3">
        <v>61.4</v>
      </c>
      <c r="O1430" s="3">
        <f t="shared" si="179"/>
        <v>4145.28</v>
      </c>
      <c r="P1430" s="3">
        <f t="shared" si="180"/>
        <v>1043.8</v>
      </c>
      <c r="Q1430" s="3">
        <v>1150.6300000000001</v>
      </c>
      <c r="R1430" s="3">
        <f t="shared" si="181"/>
        <v>1950.8499999999995</v>
      </c>
      <c r="S1430" s="5">
        <f t="shared" si="182"/>
        <v>0.47061959626370226</v>
      </c>
      <c r="T1430" s="3">
        <v>3758.17</v>
      </c>
      <c r="U1430" s="3">
        <f t="shared" si="183"/>
        <v>387.10999999999967</v>
      </c>
      <c r="V1430" t="s">
        <v>29</v>
      </c>
      <c r="W1430" t="s">
        <v>30</v>
      </c>
    </row>
    <row r="1431" spans="1:23">
      <c r="A1431" t="s">
        <v>1490</v>
      </c>
      <c r="B1431" s="2">
        <v>46188</v>
      </c>
      <c r="C1431">
        <f t="shared" si="176"/>
        <v>2026</v>
      </c>
      <c r="D1431" t="str">
        <f t="shared" si="177"/>
        <v>Jun</v>
      </c>
      <c r="E1431" t="str">
        <f t="shared" si="178"/>
        <v>Q2</v>
      </c>
      <c r="F1431" t="s">
        <v>51</v>
      </c>
      <c r="G1431" t="s">
        <v>72</v>
      </c>
      <c r="H1431" t="s">
        <v>44</v>
      </c>
      <c r="I1431" t="s">
        <v>27</v>
      </c>
      <c r="J1431" t="s">
        <v>28</v>
      </c>
      <c r="K1431">
        <v>14</v>
      </c>
      <c r="L1431" s="3">
        <v>132.47999999999999</v>
      </c>
      <c r="M1431" s="4">
        <v>0.15</v>
      </c>
      <c r="N1431" s="3">
        <v>83.08</v>
      </c>
      <c r="O1431" s="3">
        <f t="shared" si="179"/>
        <v>1576.5119999999997</v>
      </c>
      <c r="P1431" s="3">
        <f t="shared" si="180"/>
        <v>1163.1199999999999</v>
      </c>
      <c r="Q1431" s="3">
        <v>1024.6199999999999</v>
      </c>
      <c r="R1431" s="3">
        <f t="shared" si="181"/>
        <v>-611.22800000000007</v>
      </c>
      <c r="S1431" s="5">
        <f t="shared" si="182"/>
        <v>-0.38770906913490044</v>
      </c>
      <c r="T1431" s="3">
        <v>1460.5</v>
      </c>
      <c r="U1431" s="3">
        <f t="shared" si="183"/>
        <v>116.01199999999972</v>
      </c>
      <c r="V1431" t="s">
        <v>41</v>
      </c>
      <c r="W1431" t="s">
        <v>30</v>
      </c>
    </row>
    <row r="1432" spans="1:23">
      <c r="A1432" t="s">
        <v>1491</v>
      </c>
      <c r="B1432" s="2">
        <v>45390</v>
      </c>
      <c r="C1432">
        <f t="shared" si="176"/>
        <v>2024</v>
      </c>
      <c r="D1432" t="str">
        <f t="shared" si="177"/>
        <v>Apr</v>
      </c>
      <c r="E1432" t="str">
        <f t="shared" si="178"/>
        <v>Q2</v>
      </c>
      <c r="F1432" t="s">
        <v>24</v>
      </c>
      <c r="G1432" t="s">
        <v>66</v>
      </c>
      <c r="H1432" t="s">
        <v>44</v>
      </c>
      <c r="I1432" t="s">
        <v>53</v>
      </c>
      <c r="J1432" t="s">
        <v>54</v>
      </c>
      <c r="K1432">
        <v>19</v>
      </c>
      <c r="L1432" s="3">
        <v>1821.35</v>
      </c>
      <c r="M1432" s="4">
        <v>0.15</v>
      </c>
      <c r="N1432" s="3">
        <v>586.32000000000005</v>
      </c>
      <c r="O1432" s="3">
        <f t="shared" si="179"/>
        <v>29414.802500000002</v>
      </c>
      <c r="P1432" s="3">
        <f t="shared" si="180"/>
        <v>11140.080000000002</v>
      </c>
      <c r="Q1432" s="3">
        <v>1485.92</v>
      </c>
      <c r="R1432" s="3">
        <f t="shared" si="181"/>
        <v>16788.802499999998</v>
      </c>
      <c r="S1432" s="5">
        <f t="shared" si="182"/>
        <v>0.57076033401890081</v>
      </c>
      <c r="T1432" s="3">
        <v>28393.13</v>
      </c>
      <c r="U1432" s="3">
        <f t="shared" si="183"/>
        <v>1021.6725000000006</v>
      </c>
      <c r="V1432" t="s">
        <v>61</v>
      </c>
      <c r="W1432" t="s">
        <v>77</v>
      </c>
    </row>
    <row r="1433" spans="1:23">
      <c r="A1433" t="s">
        <v>1492</v>
      </c>
      <c r="B1433" s="2">
        <v>46154</v>
      </c>
      <c r="C1433">
        <f t="shared" si="176"/>
        <v>2026</v>
      </c>
      <c r="D1433" t="str">
        <f t="shared" si="177"/>
        <v>May</v>
      </c>
      <c r="E1433" t="str">
        <f t="shared" si="178"/>
        <v>Q2</v>
      </c>
      <c r="F1433" t="s">
        <v>32</v>
      </c>
      <c r="G1433" t="s">
        <v>49</v>
      </c>
      <c r="H1433" t="s">
        <v>44</v>
      </c>
      <c r="I1433" t="s">
        <v>39</v>
      </c>
      <c r="J1433" t="s">
        <v>45</v>
      </c>
      <c r="K1433">
        <v>20</v>
      </c>
      <c r="L1433" s="3">
        <v>1115.77</v>
      </c>
      <c r="M1433" s="4">
        <v>0.1</v>
      </c>
      <c r="N1433" s="3">
        <v>517.19000000000005</v>
      </c>
      <c r="O1433" s="3">
        <f t="shared" si="179"/>
        <v>20083.86</v>
      </c>
      <c r="P1433" s="3">
        <f t="shared" si="180"/>
        <v>10343.800000000001</v>
      </c>
      <c r="Q1433" s="3">
        <v>1815.42</v>
      </c>
      <c r="R1433" s="3">
        <f t="shared" si="181"/>
        <v>7924.6399999999994</v>
      </c>
      <c r="S1433" s="5">
        <f t="shared" si="182"/>
        <v>0.39457753638991705</v>
      </c>
      <c r="T1433" s="3">
        <v>19776.080000000002</v>
      </c>
      <c r="U1433" s="3">
        <f t="shared" si="183"/>
        <v>307.77999999999884</v>
      </c>
      <c r="V1433" t="s">
        <v>61</v>
      </c>
      <c r="W1433" t="s">
        <v>77</v>
      </c>
    </row>
    <row r="1434" spans="1:23">
      <c r="A1434" t="s">
        <v>1493</v>
      </c>
      <c r="B1434" s="2">
        <v>45473</v>
      </c>
      <c r="C1434">
        <f t="shared" si="176"/>
        <v>2024</v>
      </c>
      <c r="D1434" t="str">
        <f t="shared" si="177"/>
        <v>Jun</v>
      </c>
      <c r="E1434" t="str">
        <f t="shared" si="178"/>
        <v>Q2</v>
      </c>
      <c r="F1434" t="s">
        <v>32</v>
      </c>
      <c r="G1434" t="s">
        <v>49</v>
      </c>
      <c r="H1434" t="s">
        <v>60</v>
      </c>
      <c r="I1434" t="s">
        <v>63</v>
      </c>
      <c r="J1434" t="s">
        <v>64</v>
      </c>
      <c r="K1434">
        <v>73</v>
      </c>
      <c r="L1434" s="3">
        <v>346.52</v>
      </c>
      <c r="M1434" s="4">
        <v>0.08</v>
      </c>
      <c r="N1434" s="3">
        <v>99.9</v>
      </c>
      <c r="O1434" s="3">
        <f t="shared" si="179"/>
        <v>23272.283200000002</v>
      </c>
      <c r="P1434" s="3">
        <f t="shared" si="180"/>
        <v>7292.7000000000007</v>
      </c>
      <c r="Q1434" s="3">
        <v>1922.86</v>
      </c>
      <c r="R1434" s="3">
        <f t="shared" si="181"/>
        <v>14056.7232</v>
      </c>
      <c r="S1434" s="5">
        <f t="shared" si="182"/>
        <v>0.60401135029157771</v>
      </c>
      <c r="T1434" s="3">
        <v>24026.3</v>
      </c>
      <c r="U1434" s="3">
        <f t="shared" si="183"/>
        <v>-754.0167999999976</v>
      </c>
      <c r="V1434" t="s">
        <v>41</v>
      </c>
      <c r="W1434" t="s">
        <v>30</v>
      </c>
    </row>
    <row r="1435" spans="1:23">
      <c r="A1435" t="s">
        <v>1494</v>
      </c>
      <c r="B1435" s="2">
        <v>45757</v>
      </c>
      <c r="C1435">
        <f t="shared" si="176"/>
        <v>2025</v>
      </c>
      <c r="D1435" t="str">
        <f t="shared" si="177"/>
        <v>Apr</v>
      </c>
      <c r="E1435" t="str">
        <f t="shared" si="178"/>
        <v>Q2</v>
      </c>
      <c r="F1435" t="s">
        <v>24</v>
      </c>
      <c r="G1435" t="s">
        <v>25</v>
      </c>
      <c r="H1435" t="s">
        <v>44</v>
      </c>
      <c r="I1435" t="s">
        <v>53</v>
      </c>
      <c r="J1435" t="s">
        <v>54</v>
      </c>
      <c r="K1435">
        <v>5</v>
      </c>
      <c r="L1435" s="3">
        <v>1201.8900000000001</v>
      </c>
      <c r="M1435" s="4">
        <v>0.03</v>
      </c>
      <c r="N1435" s="3">
        <v>401.97</v>
      </c>
      <c r="O1435" s="3">
        <f t="shared" si="179"/>
        <v>5829.1665000000003</v>
      </c>
      <c r="P1435" s="3">
        <f t="shared" si="180"/>
        <v>2009.8500000000001</v>
      </c>
      <c r="Q1435" s="3">
        <v>3105.34</v>
      </c>
      <c r="R1435" s="3">
        <f t="shared" si="181"/>
        <v>713.97649999999976</v>
      </c>
      <c r="S1435" s="5">
        <f t="shared" si="182"/>
        <v>0.12248346311603893</v>
      </c>
      <c r="T1435" s="3">
        <v>5411.04</v>
      </c>
      <c r="U1435" s="3">
        <f t="shared" si="183"/>
        <v>418.12650000000031</v>
      </c>
      <c r="V1435" t="s">
        <v>61</v>
      </c>
      <c r="W1435" t="s">
        <v>80</v>
      </c>
    </row>
    <row r="1436" spans="1:23">
      <c r="A1436" t="s">
        <v>1495</v>
      </c>
      <c r="B1436" s="2">
        <v>45448</v>
      </c>
      <c r="C1436">
        <f t="shared" si="176"/>
        <v>2024</v>
      </c>
      <c r="D1436" t="str">
        <f t="shared" si="177"/>
        <v>Jun</v>
      </c>
      <c r="E1436" t="str">
        <f t="shared" si="178"/>
        <v>Q2</v>
      </c>
      <c r="F1436" t="s">
        <v>24</v>
      </c>
      <c r="G1436" t="s">
        <v>25</v>
      </c>
      <c r="H1436" t="s">
        <v>34</v>
      </c>
      <c r="I1436" t="s">
        <v>27</v>
      </c>
      <c r="J1436" t="s">
        <v>35</v>
      </c>
      <c r="K1436">
        <v>3</v>
      </c>
      <c r="L1436" s="3">
        <v>929.16</v>
      </c>
      <c r="M1436" s="4">
        <v>0.08</v>
      </c>
      <c r="N1436" s="3">
        <v>618.59</v>
      </c>
      <c r="O1436" s="3">
        <f t="shared" si="179"/>
        <v>2564.4816000000001</v>
      </c>
      <c r="P1436" s="3">
        <f t="shared" si="180"/>
        <v>1855.77</v>
      </c>
      <c r="Q1436" s="3">
        <v>1064.55</v>
      </c>
      <c r="R1436" s="3">
        <f t="shared" si="181"/>
        <v>-355.83839999999987</v>
      </c>
      <c r="S1436" s="5">
        <f t="shared" si="182"/>
        <v>-0.13875646446439696</v>
      </c>
      <c r="T1436" s="3">
        <v>2709.91</v>
      </c>
      <c r="U1436" s="3">
        <f t="shared" si="183"/>
        <v>-145.42839999999978</v>
      </c>
      <c r="V1436" t="s">
        <v>29</v>
      </c>
      <c r="W1436" t="s">
        <v>46</v>
      </c>
    </row>
    <row r="1437" spans="1:23">
      <c r="A1437" t="s">
        <v>1496</v>
      </c>
      <c r="B1437" s="2">
        <v>46209</v>
      </c>
      <c r="C1437">
        <f t="shared" si="176"/>
        <v>2026</v>
      </c>
      <c r="D1437" t="str">
        <f t="shared" si="177"/>
        <v>Jul</v>
      </c>
      <c r="E1437" t="str">
        <f t="shared" si="178"/>
        <v>Q3</v>
      </c>
      <c r="F1437" t="s">
        <v>51</v>
      </c>
      <c r="G1437" t="s">
        <v>72</v>
      </c>
      <c r="H1437" t="s">
        <v>44</v>
      </c>
      <c r="I1437" t="s">
        <v>39</v>
      </c>
      <c r="J1437" t="s">
        <v>40</v>
      </c>
      <c r="K1437">
        <v>26</v>
      </c>
      <c r="L1437" s="3">
        <v>1028.8599999999999</v>
      </c>
      <c r="M1437" s="4">
        <v>0.05</v>
      </c>
      <c r="N1437" s="3">
        <v>458.19</v>
      </c>
      <c r="O1437" s="3">
        <f t="shared" si="179"/>
        <v>25412.841999999997</v>
      </c>
      <c r="P1437" s="3">
        <f t="shared" si="180"/>
        <v>11912.94</v>
      </c>
      <c r="Q1437" s="3">
        <v>1121.1600000000001</v>
      </c>
      <c r="R1437" s="3">
        <f t="shared" si="181"/>
        <v>12378.741999999997</v>
      </c>
      <c r="S1437" s="5">
        <f t="shared" si="182"/>
        <v>0.48710577116876569</v>
      </c>
      <c r="T1437" s="3">
        <v>27845.49</v>
      </c>
      <c r="U1437" s="3">
        <f t="shared" si="183"/>
        <v>-2432.6480000000047</v>
      </c>
      <c r="V1437" t="s">
        <v>29</v>
      </c>
      <c r="W1437" t="s">
        <v>77</v>
      </c>
    </row>
    <row r="1438" spans="1:23">
      <c r="A1438" t="s">
        <v>1497</v>
      </c>
      <c r="B1438" s="2">
        <v>46124</v>
      </c>
      <c r="C1438">
        <f t="shared" si="176"/>
        <v>2026</v>
      </c>
      <c r="D1438" t="str">
        <f t="shared" si="177"/>
        <v>Apr</v>
      </c>
      <c r="E1438" t="str">
        <f t="shared" si="178"/>
        <v>Q2</v>
      </c>
      <c r="F1438" t="s">
        <v>38</v>
      </c>
      <c r="G1438" t="s">
        <v>25</v>
      </c>
      <c r="H1438" t="s">
        <v>26</v>
      </c>
      <c r="I1438" t="s">
        <v>27</v>
      </c>
      <c r="J1438" t="s">
        <v>35</v>
      </c>
      <c r="K1438">
        <v>34</v>
      </c>
      <c r="L1438" s="3">
        <v>844.35</v>
      </c>
      <c r="M1438" s="4">
        <v>0</v>
      </c>
      <c r="N1438" s="3">
        <v>633.12</v>
      </c>
      <c r="O1438" s="3">
        <f t="shared" si="179"/>
        <v>28707.9</v>
      </c>
      <c r="P1438" s="3">
        <f t="shared" si="180"/>
        <v>21526.080000000002</v>
      </c>
      <c r="Q1438" s="3">
        <v>1635.59</v>
      </c>
      <c r="R1438" s="3">
        <f t="shared" si="181"/>
        <v>5546.23</v>
      </c>
      <c r="S1438" s="5">
        <f t="shared" si="182"/>
        <v>0.19319525287464423</v>
      </c>
      <c r="T1438" s="3">
        <v>27690.560000000001</v>
      </c>
      <c r="U1438" s="3">
        <f t="shared" si="183"/>
        <v>1017.3400000000001</v>
      </c>
      <c r="V1438" t="s">
        <v>41</v>
      </c>
      <c r="W1438" t="s">
        <v>46</v>
      </c>
    </row>
    <row r="1439" spans="1:23">
      <c r="A1439" t="s">
        <v>1498</v>
      </c>
      <c r="B1439" s="2">
        <v>45838</v>
      </c>
      <c r="C1439">
        <f t="shared" si="176"/>
        <v>2025</v>
      </c>
      <c r="D1439" t="str">
        <f t="shared" si="177"/>
        <v>Jun</v>
      </c>
      <c r="E1439" t="str">
        <f t="shared" si="178"/>
        <v>Q2</v>
      </c>
      <c r="F1439" t="s">
        <v>68</v>
      </c>
      <c r="G1439" t="s">
        <v>66</v>
      </c>
      <c r="H1439" t="s">
        <v>34</v>
      </c>
      <c r="I1439" t="s">
        <v>63</v>
      </c>
      <c r="J1439" t="s">
        <v>64</v>
      </c>
      <c r="K1439">
        <v>1</v>
      </c>
      <c r="L1439" s="3">
        <v>580.49</v>
      </c>
      <c r="M1439" s="4">
        <v>0.2</v>
      </c>
      <c r="N1439" s="3">
        <v>173.04</v>
      </c>
      <c r="O1439" s="3">
        <f t="shared" si="179"/>
        <v>464.39200000000005</v>
      </c>
      <c r="P1439" s="3">
        <f t="shared" si="180"/>
        <v>173.04</v>
      </c>
      <c r="Q1439" s="3">
        <v>707.05</v>
      </c>
      <c r="R1439" s="3">
        <f t="shared" si="181"/>
        <v>-415.69799999999987</v>
      </c>
      <c r="S1439" s="5">
        <f t="shared" si="182"/>
        <v>-0.8951446192010194</v>
      </c>
      <c r="T1439" s="3">
        <v>452.22</v>
      </c>
      <c r="U1439" s="3">
        <f t="shared" si="183"/>
        <v>12.172000000000025</v>
      </c>
      <c r="V1439" t="s">
        <v>36</v>
      </c>
      <c r="W1439" t="s">
        <v>80</v>
      </c>
    </row>
    <row r="1440" spans="1:23">
      <c r="A1440" t="s">
        <v>1499</v>
      </c>
      <c r="B1440" s="2">
        <v>46133</v>
      </c>
      <c r="C1440">
        <f t="shared" si="176"/>
        <v>2026</v>
      </c>
      <c r="D1440" t="str">
        <f t="shared" si="177"/>
        <v>Apr</v>
      </c>
      <c r="E1440" t="str">
        <f t="shared" si="178"/>
        <v>Q2</v>
      </c>
      <c r="F1440" t="s">
        <v>51</v>
      </c>
      <c r="G1440" t="s">
        <v>52</v>
      </c>
      <c r="H1440" t="s">
        <v>44</v>
      </c>
      <c r="I1440" t="s">
        <v>27</v>
      </c>
      <c r="J1440" t="s">
        <v>35</v>
      </c>
      <c r="K1440">
        <v>6</v>
      </c>
      <c r="L1440" s="3">
        <v>823.58</v>
      </c>
      <c r="M1440" s="4">
        <v>0.03</v>
      </c>
      <c r="N1440" s="3">
        <v>584.38</v>
      </c>
      <c r="O1440" s="3">
        <f t="shared" si="179"/>
        <v>4793.2356</v>
      </c>
      <c r="P1440" s="3">
        <f t="shared" si="180"/>
        <v>3506.2799999999997</v>
      </c>
      <c r="Q1440" s="3">
        <v>836.84</v>
      </c>
      <c r="R1440" s="3">
        <f t="shared" si="181"/>
        <v>450.1156000000002</v>
      </c>
      <c r="S1440" s="5">
        <f t="shared" si="182"/>
        <v>9.3906420957067124E-2</v>
      </c>
      <c r="T1440" s="3">
        <v>4801.55</v>
      </c>
      <c r="U1440" s="3">
        <f t="shared" si="183"/>
        <v>-8.3144000000002052</v>
      </c>
      <c r="V1440" t="s">
        <v>61</v>
      </c>
      <c r="W1440" t="s">
        <v>46</v>
      </c>
    </row>
    <row r="1441" spans="1:23">
      <c r="A1441" t="s">
        <v>1500</v>
      </c>
      <c r="B1441" s="2">
        <v>45520</v>
      </c>
      <c r="C1441">
        <f t="shared" si="176"/>
        <v>2024</v>
      </c>
      <c r="D1441" t="str">
        <f t="shared" si="177"/>
        <v>Aug</v>
      </c>
      <c r="E1441" t="str">
        <f t="shared" si="178"/>
        <v>Q3</v>
      </c>
      <c r="F1441" t="s">
        <v>32</v>
      </c>
      <c r="G1441" t="s">
        <v>43</v>
      </c>
      <c r="H1441" t="s">
        <v>26</v>
      </c>
      <c r="I1441" t="s">
        <v>39</v>
      </c>
      <c r="J1441" t="s">
        <v>40</v>
      </c>
      <c r="K1441">
        <v>16</v>
      </c>
      <c r="L1441" s="3">
        <v>1016.72</v>
      </c>
      <c r="M1441" s="4">
        <v>0.1</v>
      </c>
      <c r="N1441" s="3">
        <v>432.55</v>
      </c>
      <c r="O1441" s="3">
        <f t="shared" si="179"/>
        <v>14640.768</v>
      </c>
      <c r="P1441" s="3">
        <f t="shared" si="180"/>
        <v>6920.8</v>
      </c>
      <c r="Q1441" s="3">
        <v>2552.83</v>
      </c>
      <c r="R1441" s="3">
        <f t="shared" si="181"/>
        <v>5167.1379999999999</v>
      </c>
      <c r="S1441" s="5">
        <f t="shared" si="182"/>
        <v>0.35292807044002061</v>
      </c>
      <c r="T1441" s="3">
        <v>15088.43</v>
      </c>
      <c r="U1441" s="3">
        <f t="shared" si="183"/>
        <v>-447.66200000000026</v>
      </c>
      <c r="V1441" t="s">
        <v>61</v>
      </c>
      <c r="W1441" t="s">
        <v>80</v>
      </c>
    </row>
    <row r="1442" spans="1:23">
      <c r="A1442" t="s">
        <v>1501</v>
      </c>
      <c r="B1442" s="2">
        <v>45713</v>
      </c>
      <c r="C1442">
        <f t="shared" si="176"/>
        <v>2025</v>
      </c>
      <c r="D1442" t="str">
        <f t="shared" si="177"/>
        <v>Feb</v>
      </c>
      <c r="E1442" t="str">
        <f t="shared" si="178"/>
        <v>Q1</v>
      </c>
      <c r="F1442" t="s">
        <v>51</v>
      </c>
      <c r="G1442" t="s">
        <v>52</v>
      </c>
      <c r="H1442" t="s">
        <v>60</v>
      </c>
      <c r="I1442" t="s">
        <v>53</v>
      </c>
      <c r="J1442" t="s">
        <v>54</v>
      </c>
      <c r="K1442">
        <v>85</v>
      </c>
      <c r="L1442" s="3">
        <v>2958.28</v>
      </c>
      <c r="M1442" s="4">
        <v>0.1</v>
      </c>
      <c r="N1442" s="3">
        <v>968.5</v>
      </c>
      <c r="O1442" s="3">
        <f t="shared" si="179"/>
        <v>226308.42</v>
      </c>
      <c r="P1442" s="3">
        <f t="shared" si="180"/>
        <v>82322.5</v>
      </c>
      <c r="Q1442" s="3">
        <v>4023.55</v>
      </c>
      <c r="R1442" s="3">
        <f t="shared" si="181"/>
        <v>139962.37000000002</v>
      </c>
      <c r="S1442" s="5">
        <f t="shared" si="182"/>
        <v>0.61845851780503802</v>
      </c>
      <c r="T1442" s="3">
        <v>229200.41</v>
      </c>
      <c r="U1442" s="3">
        <f t="shared" si="183"/>
        <v>-2891.9899999999907</v>
      </c>
      <c r="V1442" t="s">
        <v>41</v>
      </c>
      <c r="W1442" t="s">
        <v>46</v>
      </c>
    </row>
    <row r="1443" spans="1:23">
      <c r="A1443" t="s">
        <v>1502</v>
      </c>
      <c r="B1443" s="2">
        <v>45988</v>
      </c>
      <c r="C1443">
        <f t="shared" si="176"/>
        <v>2025</v>
      </c>
      <c r="D1443" t="str">
        <f t="shared" si="177"/>
        <v>Nov</v>
      </c>
      <c r="E1443" t="str">
        <f t="shared" si="178"/>
        <v>Q4</v>
      </c>
      <c r="F1443" t="s">
        <v>51</v>
      </c>
      <c r="G1443" t="s">
        <v>72</v>
      </c>
      <c r="H1443" t="s">
        <v>44</v>
      </c>
      <c r="I1443" t="s">
        <v>53</v>
      </c>
      <c r="J1443" t="s">
        <v>130</v>
      </c>
      <c r="K1443">
        <v>19</v>
      </c>
      <c r="L1443" s="3">
        <v>1424.02</v>
      </c>
      <c r="M1443" s="4">
        <v>0.03</v>
      </c>
      <c r="N1443" s="3">
        <v>532.29</v>
      </c>
      <c r="O1443" s="3">
        <f t="shared" si="179"/>
        <v>26244.688600000001</v>
      </c>
      <c r="P1443" s="3">
        <f t="shared" si="180"/>
        <v>10113.509999999998</v>
      </c>
      <c r="Q1443" s="3">
        <v>2516.35</v>
      </c>
      <c r="R1443" s="3">
        <f t="shared" si="181"/>
        <v>13614.828600000003</v>
      </c>
      <c r="S1443" s="5">
        <f t="shared" si="182"/>
        <v>0.5187651035798535</v>
      </c>
      <c r="T1443" s="3">
        <v>24999.24</v>
      </c>
      <c r="U1443" s="3">
        <f t="shared" si="183"/>
        <v>1245.4485999999997</v>
      </c>
      <c r="V1443" t="s">
        <v>41</v>
      </c>
      <c r="W1443" t="s">
        <v>46</v>
      </c>
    </row>
    <row r="1444" spans="1:23">
      <c r="A1444" t="s">
        <v>1503</v>
      </c>
      <c r="B1444" s="2">
        <v>45587</v>
      </c>
      <c r="C1444">
        <f t="shared" si="176"/>
        <v>2024</v>
      </c>
      <c r="D1444" t="str">
        <f t="shared" si="177"/>
        <v>Oct</v>
      </c>
      <c r="E1444" t="str">
        <f t="shared" si="178"/>
        <v>Q4</v>
      </c>
      <c r="F1444" t="s">
        <v>51</v>
      </c>
      <c r="G1444" t="s">
        <v>52</v>
      </c>
      <c r="H1444" t="s">
        <v>60</v>
      </c>
      <c r="I1444" t="s">
        <v>53</v>
      </c>
      <c r="J1444" t="s">
        <v>54</v>
      </c>
      <c r="K1444">
        <v>80</v>
      </c>
      <c r="L1444" s="3">
        <v>2116.94</v>
      </c>
      <c r="M1444" s="4">
        <v>0.12</v>
      </c>
      <c r="N1444" s="3">
        <v>645.46</v>
      </c>
      <c r="O1444" s="3">
        <f t="shared" si="179"/>
        <v>149032.576</v>
      </c>
      <c r="P1444" s="3">
        <f t="shared" si="180"/>
        <v>51636.800000000003</v>
      </c>
      <c r="Q1444" s="3">
        <v>3454.73</v>
      </c>
      <c r="R1444" s="3">
        <f t="shared" si="181"/>
        <v>93941.046000000002</v>
      </c>
      <c r="S1444" s="5">
        <f t="shared" si="182"/>
        <v>0.6303390072248366</v>
      </c>
      <c r="T1444" s="3">
        <v>158919.01</v>
      </c>
      <c r="U1444" s="3">
        <f t="shared" si="183"/>
        <v>-9886.4340000000084</v>
      </c>
      <c r="V1444" t="s">
        <v>29</v>
      </c>
      <c r="W1444" t="s">
        <v>30</v>
      </c>
    </row>
    <row r="1445" spans="1:23">
      <c r="A1445" t="s">
        <v>1504</v>
      </c>
      <c r="B1445" s="2">
        <v>45615</v>
      </c>
      <c r="C1445">
        <f t="shared" si="176"/>
        <v>2024</v>
      </c>
      <c r="D1445" t="str">
        <f t="shared" si="177"/>
        <v>Nov</v>
      </c>
      <c r="E1445" t="str">
        <f t="shared" si="178"/>
        <v>Q4</v>
      </c>
      <c r="F1445" t="s">
        <v>24</v>
      </c>
      <c r="G1445" t="s">
        <v>25</v>
      </c>
      <c r="H1445" t="s">
        <v>26</v>
      </c>
      <c r="I1445" t="s">
        <v>63</v>
      </c>
      <c r="J1445" t="s">
        <v>64</v>
      </c>
      <c r="K1445">
        <v>18</v>
      </c>
      <c r="L1445" s="3">
        <v>397</v>
      </c>
      <c r="M1445" s="4">
        <v>0</v>
      </c>
      <c r="N1445" s="3">
        <v>116.33</v>
      </c>
      <c r="O1445" s="3">
        <f t="shared" si="179"/>
        <v>7146</v>
      </c>
      <c r="P1445" s="3">
        <f t="shared" si="180"/>
        <v>2093.94</v>
      </c>
      <c r="Q1445" s="3">
        <v>1098.78</v>
      </c>
      <c r="R1445" s="3">
        <f t="shared" si="181"/>
        <v>3953.2799999999997</v>
      </c>
      <c r="S1445" s="5">
        <f t="shared" si="182"/>
        <v>0.55321578505457591</v>
      </c>
      <c r="T1445" s="3">
        <v>6971.87</v>
      </c>
      <c r="U1445" s="3">
        <f t="shared" si="183"/>
        <v>174.13000000000011</v>
      </c>
      <c r="V1445" t="s">
        <v>41</v>
      </c>
      <c r="W1445" t="s">
        <v>30</v>
      </c>
    </row>
    <row r="1446" spans="1:23">
      <c r="A1446" t="s">
        <v>1505</v>
      </c>
      <c r="B1446" s="2">
        <v>45701</v>
      </c>
      <c r="C1446">
        <f t="shared" si="176"/>
        <v>2025</v>
      </c>
      <c r="D1446" t="str">
        <f t="shared" si="177"/>
        <v>Feb</v>
      </c>
      <c r="E1446" t="str">
        <f t="shared" si="178"/>
        <v>Q1</v>
      </c>
      <c r="F1446" t="s">
        <v>38</v>
      </c>
      <c r="G1446" t="s">
        <v>25</v>
      </c>
      <c r="H1446" t="s">
        <v>34</v>
      </c>
      <c r="I1446" t="s">
        <v>27</v>
      </c>
      <c r="J1446" t="s">
        <v>35</v>
      </c>
      <c r="K1446">
        <v>9</v>
      </c>
      <c r="L1446" s="3">
        <v>797.52</v>
      </c>
      <c r="M1446" s="4">
        <v>0.05</v>
      </c>
      <c r="N1446" s="3">
        <v>529.48</v>
      </c>
      <c r="O1446" s="3">
        <f t="shared" si="179"/>
        <v>6818.7960000000003</v>
      </c>
      <c r="P1446" s="3">
        <f t="shared" si="180"/>
        <v>4765.32</v>
      </c>
      <c r="Q1446" s="3">
        <v>605.12</v>
      </c>
      <c r="R1446" s="3">
        <f t="shared" si="181"/>
        <v>1448.3560000000007</v>
      </c>
      <c r="S1446" s="5">
        <f t="shared" si="182"/>
        <v>0.21240641309697497</v>
      </c>
      <c r="T1446" s="3">
        <v>6910.9</v>
      </c>
      <c r="U1446" s="3">
        <f t="shared" si="183"/>
        <v>-92.10399999999936</v>
      </c>
      <c r="V1446" t="s">
        <v>61</v>
      </c>
      <c r="W1446" t="s">
        <v>77</v>
      </c>
    </row>
    <row r="1447" spans="1:23">
      <c r="A1447" t="s">
        <v>1506</v>
      </c>
      <c r="B1447" s="2">
        <v>46115</v>
      </c>
      <c r="C1447">
        <f t="shared" si="176"/>
        <v>2026</v>
      </c>
      <c r="D1447" t="str">
        <f t="shared" si="177"/>
        <v>Apr</v>
      </c>
      <c r="E1447" t="str">
        <f t="shared" si="178"/>
        <v>Q2</v>
      </c>
      <c r="F1447" t="s">
        <v>24</v>
      </c>
      <c r="G1447" t="s">
        <v>66</v>
      </c>
      <c r="H1447" t="s">
        <v>44</v>
      </c>
      <c r="I1447" t="s">
        <v>27</v>
      </c>
      <c r="J1447" t="s">
        <v>35</v>
      </c>
      <c r="K1447">
        <v>30</v>
      </c>
      <c r="L1447" s="3">
        <v>620.24</v>
      </c>
      <c r="M1447" s="4">
        <v>0.12</v>
      </c>
      <c r="N1447" s="3">
        <v>421.91</v>
      </c>
      <c r="O1447" s="3">
        <f t="shared" si="179"/>
        <v>16374.336000000001</v>
      </c>
      <c r="P1447" s="3">
        <f t="shared" si="180"/>
        <v>12657.300000000001</v>
      </c>
      <c r="Q1447" s="3">
        <v>868.99</v>
      </c>
      <c r="R1447" s="3">
        <f t="shared" si="181"/>
        <v>2848.0460000000003</v>
      </c>
      <c r="S1447" s="5">
        <f t="shared" si="182"/>
        <v>0.17393352622054414</v>
      </c>
      <c r="T1447" s="3">
        <v>18277.349999999999</v>
      </c>
      <c r="U1447" s="3">
        <f t="shared" si="183"/>
        <v>-1903.0139999999974</v>
      </c>
      <c r="V1447" t="s">
        <v>61</v>
      </c>
      <c r="W1447" t="s">
        <v>30</v>
      </c>
    </row>
    <row r="1448" spans="1:23">
      <c r="A1448" t="s">
        <v>1507</v>
      </c>
      <c r="B1448" s="2">
        <v>46239</v>
      </c>
      <c r="C1448">
        <f t="shared" si="176"/>
        <v>2026</v>
      </c>
      <c r="D1448" t="str">
        <f t="shared" si="177"/>
        <v>Aug</v>
      </c>
      <c r="E1448" t="str">
        <f t="shared" si="178"/>
        <v>Q3</v>
      </c>
      <c r="F1448" t="s">
        <v>51</v>
      </c>
      <c r="G1448" t="s">
        <v>72</v>
      </c>
      <c r="H1448" t="s">
        <v>60</v>
      </c>
      <c r="I1448" t="s">
        <v>39</v>
      </c>
      <c r="J1448" t="s">
        <v>45</v>
      </c>
      <c r="K1448">
        <v>56</v>
      </c>
      <c r="L1448" s="3">
        <v>949</v>
      </c>
      <c r="M1448" s="4">
        <v>0.1</v>
      </c>
      <c r="N1448" s="3">
        <v>472.66</v>
      </c>
      <c r="O1448" s="3">
        <f t="shared" si="179"/>
        <v>47829.599999999999</v>
      </c>
      <c r="P1448" s="3">
        <f t="shared" si="180"/>
        <v>26468.960000000003</v>
      </c>
      <c r="Q1448" s="3">
        <v>2643.84</v>
      </c>
      <c r="R1448" s="3">
        <f t="shared" si="181"/>
        <v>18716.799999999996</v>
      </c>
      <c r="S1448" s="5">
        <f t="shared" si="182"/>
        <v>0.39132252830882958</v>
      </c>
      <c r="T1448" s="3">
        <v>48887.67</v>
      </c>
      <c r="U1448" s="3">
        <f t="shared" si="183"/>
        <v>-1058.0699999999997</v>
      </c>
      <c r="V1448" t="s">
        <v>36</v>
      </c>
      <c r="W1448" t="s">
        <v>80</v>
      </c>
    </row>
    <row r="1449" spans="1:23">
      <c r="A1449" t="s">
        <v>1508</v>
      </c>
      <c r="B1449" s="2">
        <v>45309</v>
      </c>
      <c r="C1449">
        <f t="shared" si="176"/>
        <v>2024</v>
      </c>
      <c r="D1449" t="str">
        <f t="shared" si="177"/>
        <v>Jan</v>
      </c>
      <c r="E1449" t="str">
        <f t="shared" si="178"/>
        <v>Q1</v>
      </c>
      <c r="F1449" t="s">
        <v>38</v>
      </c>
      <c r="G1449" t="s">
        <v>66</v>
      </c>
      <c r="H1449" t="s">
        <v>34</v>
      </c>
      <c r="I1449" t="s">
        <v>53</v>
      </c>
      <c r="J1449" t="s">
        <v>54</v>
      </c>
      <c r="K1449">
        <v>18</v>
      </c>
      <c r="L1449" s="3">
        <v>3098.58</v>
      </c>
      <c r="M1449" s="4">
        <v>0.1</v>
      </c>
      <c r="N1449" s="3">
        <v>1038.81</v>
      </c>
      <c r="O1449" s="3">
        <f t="shared" si="179"/>
        <v>50196.996000000006</v>
      </c>
      <c r="P1449" s="3">
        <f t="shared" si="180"/>
        <v>18698.579999999998</v>
      </c>
      <c r="Q1449" s="3">
        <v>1646.59</v>
      </c>
      <c r="R1449" s="3">
        <f t="shared" si="181"/>
        <v>29851.826000000008</v>
      </c>
      <c r="S1449" s="5">
        <f t="shared" si="182"/>
        <v>0.59469347528286365</v>
      </c>
      <c r="T1449" s="3">
        <v>49580.480000000003</v>
      </c>
      <c r="U1449" s="3">
        <f t="shared" si="183"/>
        <v>616.51600000000326</v>
      </c>
      <c r="V1449" t="s">
        <v>29</v>
      </c>
      <c r="W1449" t="s">
        <v>46</v>
      </c>
    </row>
    <row r="1450" spans="1:23">
      <c r="A1450" t="s">
        <v>1509</v>
      </c>
      <c r="B1450" s="2">
        <v>45783</v>
      </c>
      <c r="C1450">
        <f t="shared" si="176"/>
        <v>2025</v>
      </c>
      <c r="D1450" t="str">
        <f t="shared" si="177"/>
        <v>May</v>
      </c>
      <c r="E1450" t="str">
        <f t="shared" si="178"/>
        <v>Q2</v>
      </c>
      <c r="F1450" t="s">
        <v>24</v>
      </c>
      <c r="G1450" t="s">
        <v>25</v>
      </c>
      <c r="H1450" t="s">
        <v>44</v>
      </c>
      <c r="I1450" t="s">
        <v>27</v>
      </c>
      <c r="J1450" t="s">
        <v>35</v>
      </c>
      <c r="K1450">
        <v>28</v>
      </c>
      <c r="L1450" s="3">
        <v>1020.82</v>
      </c>
      <c r="M1450" s="4">
        <v>0</v>
      </c>
      <c r="N1450" s="3">
        <v>678.47</v>
      </c>
      <c r="O1450" s="3">
        <f t="shared" si="179"/>
        <v>28582.960000000003</v>
      </c>
      <c r="P1450" s="3">
        <f t="shared" si="180"/>
        <v>18997.16</v>
      </c>
      <c r="Q1450" s="3">
        <v>1195.9100000000001</v>
      </c>
      <c r="R1450" s="3">
        <f t="shared" si="181"/>
        <v>8389.8900000000031</v>
      </c>
      <c r="S1450" s="5">
        <f t="shared" si="182"/>
        <v>0.29352768222745307</v>
      </c>
      <c r="T1450" s="3">
        <v>28087.17</v>
      </c>
      <c r="U1450" s="3">
        <f t="shared" si="183"/>
        <v>495.79000000000451</v>
      </c>
      <c r="V1450" t="s">
        <v>29</v>
      </c>
      <c r="W1450" t="s">
        <v>30</v>
      </c>
    </row>
    <row r="1451" spans="1:23">
      <c r="A1451" t="s">
        <v>1510</v>
      </c>
      <c r="B1451" s="2">
        <v>45569</v>
      </c>
      <c r="C1451">
        <f t="shared" si="176"/>
        <v>2024</v>
      </c>
      <c r="D1451" t="str">
        <f t="shared" si="177"/>
        <v>Oct</v>
      </c>
      <c r="E1451" t="str">
        <f t="shared" si="178"/>
        <v>Q4</v>
      </c>
      <c r="F1451" t="s">
        <v>38</v>
      </c>
      <c r="G1451" t="s">
        <v>66</v>
      </c>
      <c r="H1451" t="s">
        <v>60</v>
      </c>
      <c r="I1451" t="s">
        <v>53</v>
      </c>
      <c r="J1451" t="s">
        <v>54</v>
      </c>
      <c r="K1451">
        <v>17</v>
      </c>
      <c r="L1451" s="3">
        <v>2583.34</v>
      </c>
      <c r="M1451" s="4">
        <v>0.08</v>
      </c>
      <c r="N1451" s="3">
        <v>804.28</v>
      </c>
      <c r="O1451" s="3">
        <f t="shared" si="179"/>
        <v>40403.437599999997</v>
      </c>
      <c r="P1451" s="3">
        <f t="shared" si="180"/>
        <v>13672.76</v>
      </c>
      <c r="Q1451" s="3">
        <v>3336.1</v>
      </c>
      <c r="R1451" s="3">
        <f t="shared" si="181"/>
        <v>23394.577599999997</v>
      </c>
      <c r="S1451" s="5">
        <f t="shared" si="182"/>
        <v>0.57902443429714501</v>
      </c>
      <c r="T1451" s="3">
        <v>39646.5</v>
      </c>
      <c r="U1451" s="3">
        <f t="shared" si="183"/>
        <v>756.93759999999747</v>
      </c>
      <c r="V1451" t="s">
        <v>41</v>
      </c>
      <c r="W1451" t="s">
        <v>80</v>
      </c>
    </row>
    <row r="1452" spans="1:23">
      <c r="A1452" t="s">
        <v>1511</v>
      </c>
      <c r="B1452" s="2">
        <v>45675</v>
      </c>
      <c r="C1452">
        <f t="shared" si="176"/>
        <v>2025</v>
      </c>
      <c r="D1452" t="str">
        <f t="shared" si="177"/>
        <v>Jan</v>
      </c>
      <c r="E1452" t="str">
        <f t="shared" si="178"/>
        <v>Q1</v>
      </c>
      <c r="F1452" t="s">
        <v>68</v>
      </c>
      <c r="G1452" t="s">
        <v>66</v>
      </c>
      <c r="H1452" t="s">
        <v>60</v>
      </c>
      <c r="I1452" t="s">
        <v>63</v>
      </c>
      <c r="J1452" t="s">
        <v>64</v>
      </c>
      <c r="K1452">
        <v>28</v>
      </c>
      <c r="L1452" s="3">
        <v>604.33000000000004</v>
      </c>
      <c r="M1452" s="4">
        <v>0</v>
      </c>
      <c r="N1452" s="3">
        <v>181.98</v>
      </c>
      <c r="O1452" s="3">
        <f t="shared" si="179"/>
        <v>16921.240000000002</v>
      </c>
      <c r="P1452" s="3">
        <f t="shared" si="180"/>
        <v>5095.4399999999996</v>
      </c>
      <c r="Q1452" s="3">
        <v>2088.27</v>
      </c>
      <c r="R1452" s="3">
        <f t="shared" si="181"/>
        <v>9737.5300000000025</v>
      </c>
      <c r="S1452" s="5">
        <f t="shared" si="182"/>
        <v>0.57546196378043224</v>
      </c>
      <c r="T1452" s="3">
        <v>16662.09</v>
      </c>
      <c r="U1452" s="3">
        <f t="shared" si="183"/>
        <v>259.15000000000146</v>
      </c>
      <c r="V1452" t="s">
        <v>41</v>
      </c>
      <c r="W1452" t="s">
        <v>30</v>
      </c>
    </row>
    <row r="1453" spans="1:23">
      <c r="A1453" t="s">
        <v>1512</v>
      </c>
      <c r="B1453" s="2">
        <v>46246</v>
      </c>
      <c r="C1453">
        <f t="shared" si="176"/>
        <v>2026</v>
      </c>
      <c r="D1453" t="str">
        <f t="shared" si="177"/>
        <v>Aug</v>
      </c>
      <c r="E1453" t="str">
        <f t="shared" si="178"/>
        <v>Q3</v>
      </c>
      <c r="F1453" t="s">
        <v>51</v>
      </c>
      <c r="G1453" t="s">
        <v>88</v>
      </c>
      <c r="H1453" t="s">
        <v>34</v>
      </c>
      <c r="I1453" t="s">
        <v>27</v>
      </c>
      <c r="J1453" t="s">
        <v>28</v>
      </c>
      <c r="K1453">
        <v>11</v>
      </c>
      <c r="L1453" s="3">
        <v>241.8</v>
      </c>
      <c r="M1453" s="4">
        <v>0.05</v>
      </c>
      <c r="N1453" s="3">
        <v>154.88999999999999</v>
      </c>
      <c r="O1453" s="3">
        <f t="shared" si="179"/>
        <v>2526.81</v>
      </c>
      <c r="P1453" s="3">
        <f t="shared" si="180"/>
        <v>1703.79</v>
      </c>
      <c r="Q1453" s="3">
        <v>878.34</v>
      </c>
      <c r="R1453" s="3">
        <f t="shared" si="181"/>
        <v>-55.32000000000005</v>
      </c>
      <c r="S1453" s="5">
        <f t="shared" si="182"/>
        <v>-2.1893217139397125E-2</v>
      </c>
      <c r="T1453" s="3">
        <v>2402.4299999999998</v>
      </c>
      <c r="U1453" s="3">
        <f t="shared" si="183"/>
        <v>124.38000000000011</v>
      </c>
      <c r="V1453" t="s">
        <v>29</v>
      </c>
      <c r="W1453" t="s">
        <v>30</v>
      </c>
    </row>
    <row r="1454" spans="1:23">
      <c r="A1454" t="s">
        <v>1513</v>
      </c>
      <c r="B1454" s="2">
        <v>45606</v>
      </c>
      <c r="C1454">
        <f t="shared" si="176"/>
        <v>2024</v>
      </c>
      <c r="D1454" t="str">
        <f t="shared" si="177"/>
        <v>Nov</v>
      </c>
      <c r="E1454" t="str">
        <f t="shared" si="178"/>
        <v>Q4</v>
      </c>
      <c r="F1454" t="s">
        <v>51</v>
      </c>
      <c r="G1454" t="s">
        <v>72</v>
      </c>
      <c r="H1454" t="s">
        <v>34</v>
      </c>
      <c r="I1454" t="s">
        <v>53</v>
      </c>
      <c r="J1454" t="s">
        <v>130</v>
      </c>
      <c r="K1454">
        <v>8</v>
      </c>
      <c r="L1454" s="3">
        <v>1607.49</v>
      </c>
      <c r="M1454" s="4">
        <v>0.1</v>
      </c>
      <c r="N1454" s="3">
        <v>566.63</v>
      </c>
      <c r="O1454" s="3">
        <f t="shared" si="179"/>
        <v>11573.928</v>
      </c>
      <c r="P1454" s="3">
        <f t="shared" si="180"/>
        <v>4533.04</v>
      </c>
      <c r="Q1454" s="3">
        <v>1326.15</v>
      </c>
      <c r="R1454" s="3">
        <f t="shared" si="181"/>
        <v>5714.7379999999994</v>
      </c>
      <c r="S1454" s="5">
        <f t="shared" si="182"/>
        <v>0.4937595948410945</v>
      </c>
      <c r="T1454" s="3">
        <v>12474.17</v>
      </c>
      <c r="U1454" s="3">
        <f t="shared" si="183"/>
        <v>-900.24200000000019</v>
      </c>
      <c r="V1454" t="s">
        <v>61</v>
      </c>
      <c r="W1454" t="s">
        <v>46</v>
      </c>
    </row>
    <row r="1455" spans="1:23">
      <c r="A1455" t="s">
        <v>1514</v>
      </c>
      <c r="B1455" s="2">
        <v>45612</v>
      </c>
      <c r="C1455">
        <f t="shared" si="176"/>
        <v>2024</v>
      </c>
      <c r="D1455" t="str">
        <f t="shared" si="177"/>
        <v>Nov</v>
      </c>
      <c r="E1455" t="str">
        <f t="shared" si="178"/>
        <v>Q4</v>
      </c>
      <c r="F1455" t="s">
        <v>24</v>
      </c>
      <c r="G1455" t="s">
        <v>66</v>
      </c>
      <c r="H1455" t="s">
        <v>26</v>
      </c>
      <c r="I1455" t="s">
        <v>27</v>
      </c>
      <c r="J1455" t="s">
        <v>35</v>
      </c>
      <c r="K1455">
        <v>30</v>
      </c>
      <c r="L1455" s="3">
        <v>666.46</v>
      </c>
      <c r="M1455" s="4">
        <v>0.03</v>
      </c>
      <c r="N1455" s="3">
        <v>435.04</v>
      </c>
      <c r="O1455" s="3">
        <f t="shared" si="179"/>
        <v>19393.986000000001</v>
      </c>
      <c r="P1455" s="3">
        <f t="shared" si="180"/>
        <v>13051.2</v>
      </c>
      <c r="Q1455" s="3">
        <v>1790.38</v>
      </c>
      <c r="R1455" s="3">
        <f t="shared" si="181"/>
        <v>4552.4059999999999</v>
      </c>
      <c r="S1455" s="5">
        <f t="shared" si="182"/>
        <v>0.23473287028257109</v>
      </c>
      <c r="T1455" s="3">
        <v>21253.35</v>
      </c>
      <c r="U1455" s="3">
        <f t="shared" si="183"/>
        <v>-1859.3639999999978</v>
      </c>
      <c r="V1455" t="s">
        <v>29</v>
      </c>
      <c r="W1455" t="s">
        <v>30</v>
      </c>
    </row>
    <row r="1456" spans="1:23">
      <c r="A1456" t="s">
        <v>1515</v>
      </c>
      <c r="B1456" s="2">
        <v>45547</v>
      </c>
      <c r="C1456">
        <f t="shared" si="176"/>
        <v>2024</v>
      </c>
      <c r="D1456" t="str">
        <f t="shared" si="177"/>
        <v>Sep</v>
      </c>
      <c r="E1456" t="str">
        <f t="shared" si="178"/>
        <v>Q3</v>
      </c>
      <c r="F1456" t="s">
        <v>51</v>
      </c>
      <c r="G1456" t="s">
        <v>88</v>
      </c>
      <c r="H1456" t="s">
        <v>44</v>
      </c>
      <c r="I1456" t="s">
        <v>39</v>
      </c>
      <c r="J1456" t="s">
        <v>45</v>
      </c>
      <c r="K1456">
        <v>27</v>
      </c>
      <c r="L1456" s="3">
        <v>1450.51</v>
      </c>
      <c r="M1456" s="4">
        <v>0.08</v>
      </c>
      <c r="N1456" s="3">
        <v>701.11</v>
      </c>
      <c r="O1456" s="3">
        <f t="shared" si="179"/>
        <v>36030.668399999995</v>
      </c>
      <c r="P1456" s="3">
        <f t="shared" si="180"/>
        <v>18929.97</v>
      </c>
      <c r="Q1456" s="3">
        <v>2096.6</v>
      </c>
      <c r="R1456" s="3">
        <f t="shared" si="181"/>
        <v>15004.098399999993</v>
      </c>
      <c r="S1456" s="5">
        <f t="shared" si="182"/>
        <v>0.41642575800786408</v>
      </c>
      <c r="T1456" s="3">
        <v>37183.42</v>
      </c>
      <c r="U1456" s="3">
        <f t="shared" si="183"/>
        <v>-1152.7516000000032</v>
      </c>
      <c r="V1456" t="s">
        <v>41</v>
      </c>
      <c r="W1456" t="s">
        <v>46</v>
      </c>
    </row>
    <row r="1457" spans="1:23">
      <c r="A1457" t="s">
        <v>1516</v>
      </c>
      <c r="B1457" s="2">
        <v>45727</v>
      </c>
      <c r="C1457">
        <f t="shared" si="176"/>
        <v>2025</v>
      </c>
      <c r="D1457" t="str">
        <f t="shared" si="177"/>
        <v>Mar</v>
      </c>
      <c r="E1457" t="str">
        <f t="shared" si="178"/>
        <v>Q1</v>
      </c>
      <c r="F1457" t="s">
        <v>38</v>
      </c>
      <c r="G1457" t="s">
        <v>25</v>
      </c>
      <c r="H1457" t="s">
        <v>44</v>
      </c>
      <c r="I1457" t="s">
        <v>53</v>
      </c>
      <c r="J1457" t="s">
        <v>130</v>
      </c>
      <c r="K1457">
        <v>8</v>
      </c>
      <c r="L1457" s="3">
        <v>1952.87</v>
      </c>
      <c r="M1457" s="4">
        <v>0.03</v>
      </c>
      <c r="N1457" s="3">
        <v>735.19</v>
      </c>
      <c r="O1457" s="3">
        <f t="shared" si="179"/>
        <v>15154.271199999999</v>
      </c>
      <c r="P1457" s="3">
        <f t="shared" si="180"/>
        <v>5881.52</v>
      </c>
      <c r="Q1457" s="3">
        <v>1831.48</v>
      </c>
      <c r="R1457" s="3">
        <f t="shared" si="181"/>
        <v>7441.2711999999992</v>
      </c>
      <c r="S1457" s="5">
        <f t="shared" si="182"/>
        <v>0.49103458040265241</v>
      </c>
      <c r="T1457" s="3">
        <v>16397.04</v>
      </c>
      <c r="U1457" s="3">
        <f t="shared" si="183"/>
        <v>-1242.7688000000016</v>
      </c>
      <c r="V1457" t="s">
        <v>61</v>
      </c>
      <c r="W1457" t="s">
        <v>80</v>
      </c>
    </row>
    <row r="1458" spans="1:23">
      <c r="A1458" t="s">
        <v>1517</v>
      </c>
      <c r="B1458" s="2">
        <v>45612</v>
      </c>
      <c r="C1458">
        <f t="shared" si="176"/>
        <v>2024</v>
      </c>
      <c r="D1458" t="str">
        <f t="shared" si="177"/>
        <v>Nov</v>
      </c>
      <c r="E1458" t="str">
        <f t="shared" si="178"/>
        <v>Q4</v>
      </c>
      <c r="F1458" t="s">
        <v>24</v>
      </c>
      <c r="G1458" t="s">
        <v>66</v>
      </c>
      <c r="H1458" t="s">
        <v>34</v>
      </c>
      <c r="I1458" t="s">
        <v>53</v>
      </c>
      <c r="J1458" t="s">
        <v>130</v>
      </c>
      <c r="K1458">
        <v>3</v>
      </c>
      <c r="L1458" s="3">
        <v>1599.66</v>
      </c>
      <c r="M1458" s="4">
        <v>0.08</v>
      </c>
      <c r="N1458" s="3">
        <v>545.11</v>
      </c>
      <c r="O1458" s="3">
        <f t="shared" si="179"/>
        <v>4415.0616000000009</v>
      </c>
      <c r="P1458" s="3">
        <f t="shared" si="180"/>
        <v>1635.33</v>
      </c>
      <c r="Q1458" s="3">
        <v>2654.3</v>
      </c>
      <c r="R1458" s="3">
        <f t="shared" si="181"/>
        <v>125.4316000000008</v>
      </c>
      <c r="S1458" s="5">
        <f t="shared" si="182"/>
        <v>2.8409932038094502E-2</v>
      </c>
      <c r="T1458" s="3">
        <v>4445.8900000000003</v>
      </c>
      <c r="U1458" s="3">
        <f t="shared" si="183"/>
        <v>-30.828399999999419</v>
      </c>
      <c r="V1458" t="s">
        <v>29</v>
      </c>
      <c r="W1458" t="s">
        <v>46</v>
      </c>
    </row>
    <row r="1459" spans="1:23">
      <c r="A1459" t="s">
        <v>1518</v>
      </c>
      <c r="B1459" s="2">
        <v>45905</v>
      </c>
      <c r="C1459">
        <f t="shared" si="176"/>
        <v>2025</v>
      </c>
      <c r="D1459" t="str">
        <f t="shared" si="177"/>
        <v>Sep</v>
      </c>
      <c r="E1459" t="str">
        <f t="shared" si="178"/>
        <v>Q3</v>
      </c>
      <c r="F1459" t="s">
        <v>24</v>
      </c>
      <c r="G1459" t="s">
        <v>66</v>
      </c>
      <c r="H1459" t="s">
        <v>44</v>
      </c>
      <c r="I1459" t="s">
        <v>53</v>
      </c>
      <c r="J1459" t="s">
        <v>130</v>
      </c>
      <c r="K1459">
        <v>27</v>
      </c>
      <c r="L1459" s="3">
        <v>1796.07</v>
      </c>
      <c r="M1459" s="4">
        <v>0.05</v>
      </c>
      <c r="N1459" s="3">
        <v>640.07000000000005</v>
      </c>
      <c r="O1459" s="3">
        <f t="shared" si="179"/>
        <v>46069.195499999994</v>
      </c>
      <c r="P1459" s="3">
        <f t="shared" si="180"/>
        <v>17281.890000000003</v>
      </c>
      <c r="Q1459" s="3">
        <v>3066.92</v>
      </c>
      <c r="R1459" s="3">
        <f t="shared" si="181"/>
        <v>25720.385499999989</v>
      </c>
      <c r="S1459" s="5">
        <f t="shared" si="182"/>
        <v>0.55829899395573324</v>
      </c>
      <c r="T1459" s="3">
        <v>43830.93</v>
      </c>
      <c r="U1459" s="3">
        <f t="shared" si="183"/>
        <v>2238.2654999999941</v>
      </c>
      <c r="V1459" t="s">
        <v>36</v>
      </c>
      <c r="W1459" t="s">
        <v>30</v>
      </c>
    </row>
    <row r="1460" spans="1:23">
      <c r="A1460" t="s">
        <v>1519</v>
      </c>
      <c r="B1460" s="2">
        <v>46100</v>
      </c>
      <c r="C1460">
        <f t="shared" si="176"/>
        <v>2026</v>
      </c>
      <c r="D1460" t="str">
        <f t="shared" si="177"/>
        <v>Mar</v>
      </c>
      <c r="E1460" t="str">
        <f t="shared" si="178"/>
        <v>Q1</v>
      </c>
      <c r="F1460" t="s">
        <v>51</v>
      </c>
      <c r="G1460" t="s">
        <v>88</v>
      </c>
      <c r="H1460" t="s">
        <v>34</v>
      </c>
      <c r="I1460" t="s">
        <v>53</v>
      </c>
      <c r="J1460" t="s">
        <v>130</v>
      </c>
      <c r="K1460">
        <v>10</v>
      </c>
      <c r="L1460" s="3">
        <v>1278.93</v>
      </c>
      <c r="M1460" s="4">
        <v>0.12</v>
      </c>
      <c r="N1460" s="3">
        <v>489.41</v>
      </c>
      <c r="O1460" s="3">
        <f t="shared" si="179"/>
        <v>11254.584000000001</v>
      </c>
      <c r="P1460" s="3">
        <f t="shared" si="180"/>
        <v>4894.1000000000004</v>
      </c>
      <c r="Q1460" s="3">
        <v>1229.3699999999999</v>
      </c>
      <c r="R1460" s="3">
        <f t="shared" si="181"/>
        <v>5131.1140000000005</v>
      </c>
      <c r="S1460" s="5">
        <f t="shared" si="182"/>
        <v>0.45591325276882738</v>
      </c>
      <c r="T1460" s="3">
        <v>10528.98</v>
      </c>
      <c r="U1460" s="3">
        <f t="shared" si="183"/>
        <v>725.60400000000118</v>
      </c>
      <c r="V1460" t="s">
        <v>29</v>
      </c>
      <c r="W1460" t="s">
        <v>30</v>
      </c>
    </row>
    <row r="1461" spans="1:23">
      <c r="A1461" t="s">
        <v>1520</v>
      </c>
      <c r="B1461" s="2">
        <v>45419</v>
      </c>
      <c r="C1461">
        <f t="shared" si="176"/>
        <v>2024</v>
      </c>
      <c r="D1461" t="str">
        <f t="shared" si="177"/>
        <v>May</v>
      </c>
      <c r="E1461" t="str">
        <f t="shared" si="178"/>
        <v>Q2</v>
      </c>
      <c r="F1461" t="s">
        <v>32</v>
      </c>
      <c r="G1461" t="s">
        <v>49</v>
      </c>
      <c r="H1461" t="s">
        <v>44</v>
      </c>
      <c r="I1461" t="s">
        <v>39</v>
      </c>
      <c r="J1461" t="s">
        <v>57</v>
      </c>
      <c r="K1461">
        <v>29</v>
      </c>
      <c r="L1461" s="3">
        <v>420.62</v>
      </c>
      <c r="M1461" s="4">
        <v>0.1</v>
      </c>
      <c r="N1461" s="3">
        <v>212.04</v>
      </c>
      <c r="O1461" s="3">
        <f t="shared" si="179"/>
        <v>10978.182000000001</v>
      </c>
      <c r="P1461" s="3">
        <f t="shared" si="180"/>
        <v>6149.16</v>
      </c>
      <c r="Q1461" s="3">
        <v>2620.34</v>
      </c>
      <c r="R1461" s="3">
        <f t="shared" si="181"/>
        <v>2208.6820000000007</v>
      </c>
      <c r="S1461" s="5">
        <f t="shared" si="182"/>
        <v>0.20118832061629152</v>
      </c>
      <c r="T1461" s="3">
        <v>10786.17</v>
      </c>
      <c r="U1461" s="3">
        <f t="shared" si="183"/>
        <v>192.01200000000063</v>
      </c>
      <c r="V1461" t="s">
        <v>29</v>
      </c>
      <c r="W1461" t="s">
        <v>46</v>
      </c>
    </row>
    <row r="1462" spans="1:23">
      <c r="A1462" t="s">
        <v>1521</v>
      </c>
      <c r="B1462" s="2">
        <v>45810</v>
      </c>
      <c r="C1462">
        <f t="shared" si="176"/>
        <v>2025</v>
      </c>
      <c r="D1462" t="str">
        <f t="shared" si="177"/>
        <v>Jun</v>
      </c>
      <c r="E1462" t="str">
        <f t="shared" si="178"/>
        <v>Q2</v>
      </c>
      <c r="F1462" t="s">
        <v>32</v>
      </c>
      <c r="G1462" t="s">
        <v>49</v>
      </c>
      <c r="H1462" t="s">
        <v>26</v>
      </c>
      <c r="I1462" t="s">
        <v>39</v>
      </c>
      <c r="J1462" t="s">
        <v>40</v>
      </c>
      <c r="K1462">
        <v>38</v>
      </c>
      <c r="L1462" s="3">
        <v>1056.08</v>
      </c>
      <c r="M1462" s="4">
        <v>0.08</v>
      </c>
      <c r="N1462" s="3">
        <v>438.07</v>
      </c>
      <c r="O1462" s="3">
        <f t="shared" si="179"/>
        <v>36920.556799999998</v>
      </c>
      <c r="P1462" s="3">
        <f t="shared" si="180"/>
        <v>16646.66</v>
      </c>
      <c r="Q1462" s="3">
        <v>2203.3200000000002</v>
      </c>
      <c r="R1462" s="3">
        <f t="shared" si="181"/>
        <v>18070.576799999999</v>
      </c>
      <c r="S1462" s="5">
        <f t="shared" si="182"/>
        <v>0.4894448612432627</v>
      </c>
      <c r="T1462" s="3">
        <v>37406.6</v>
      </c>
      <c r="U1462" s="3">
        <f t="shared" si="183"/>
        <v>-486.04320000000007</v>
      </c>
      <c r="V1462" t="s">
        <v>61</v>
      </c>
      <c r="W1462" t="s">
        <v>46</v>
      </c>
    </row>
    <row r="1463" spans="1:23">
      <c r="A1463" t="s">
        <v>1522</v>
      </c>
      <c r="B1463" s="2">
        <v>45356</v>
      </c>
      <c r="C1463">
        <f t="shared" si="176"/>
        <v>2024</v>
      </c>
      <c r="D1463" t="str">
        <f t="shared" si="177"/>
        <v>Mar</v>
      </c>
      <c r="E1463" t="str">
        <f t="shared" si="178"/>
        <v>Q1</v>
      </c>
      <c r="F1463" t="s">
        <v>38</v>
      </c>
      <c r="G1463" t="s">
        <v>25</v>
      </c>
      <c r="H1463" t="s">
        <v>34</v>
      </c>
      <c r="I1463" t="s">
        <v>53</v>
      </c>
      <c r="J1463" t="s">
        <v>130</v>
      </c>
      <c r="K1463">
        <v>7</v>
      </c>
      <c r="L1463" s="3">
        <v>1520.76</v>
      </c>
      <c r="M1463" s="4">
        <v>0.15</v>
      </c>
      <c r="N1463" s="3">
        <v>562.51</v>
      </c>
      <c r="O1463" s="3">
        <f t="shared" si="179"/>
        <v>9048.521999999999</v>
      </c>
      <c r="P1463" s="3">
        <f t="shared" si="180"/>
        <v>3937.5699999999997</v>
      </c>
      <c r="Q1463" s="3">
        <v>1951.86</v>
      </c>
      <c r="R1463" s="3">
        <f t="shared" si="181"/>
        <v>3159.0919999999996</v>
      </c>
      <c r="S1463" s="5">
        <f t="shared" si="182"/>
        <v>0.34912795702988841</v>
      </c>
      <c r="T1463" s="3">
        <v>9712.56</v>
      </c>
      <c r="U1463" s="3">
        <f t="shared" si="183"/>
        <v>-664.03800000000047</v>
      </c>
      <c r="V1463" t="s">
        <v>29</v>
      </c>
      <c r="W1463" t="s">
        <v>30</v>
      </c>
    </row>
    <row r="1464" spans="1:23">
      <c r="A1464" t="s">
        <v>1523</v>
      </c>
      <c r="B1464" s="2">
        <v>45870</v>
      </c>
      <c r="C1464">
        <f t="shared" si="176"/>
        <v>2025</v>
      </c>
      <c r="D1464" t="str">
        <f t="shared" si="177"/>
        <v>Aug</v>
      </c>
      <c r="E1464" t="str">
        <f t="shared" si="178"/>
        <v>Q3</v>
      </c>
      <c r="F1464" t="s">
        <v>24</v>
      </c>
      <c r="G1464" t="s">
        <v>66</v>
      </c>
      <c r="H1464" t="s">
        <v>44</v>
      </c>
      <c r="I1464" t="s">
        <v>63</v>
      </c>
      <c r="J1464" t="s">
        <v>64</v>
      </c>
      <c r="K1464">
        <v>30</v>
      </c>
      <c r="L1464" s="3">
        <v>381.64</v>
      </c>
      <c r="M1464" s="4">
        <v>0.08</v>
      </c>
      <c r="N1464" s="3">
        <v>104.11</v>
      </c>
      <c r="O1464" s="3">
        <f t="shared" si="179"/>
        <v>10533.263999999999</v>
      </c>
      <c r="P1464" s="3">
        <f t="shared" si="180"/>
        <v>3123.3</v>
      </c>
      <c r="Q1464" s="3">
        <v>1232.6500000000001</v>
      </c>
      <c r="R1464" s="3">
        <f t="shared" si="181"/>
        <v>6177.3139999999985</v>
      </c>
      <c r="S1464" s="5">
        <f t="shared" si="182"/>
        <v>0.58645772098753046</v>
      </c>
      <c r="T1464" s="3">
        <v>11145.81</v>
      </c>
      <c r="U1464" s="3">
        <f t="shared" si="183"/>
        <v>-612.54600000000028</v>
      </c>
      <c r="V1464" t="s">
        <v>61</v>
      </c>
      <c r="W1464" t="s">
        <v>46</v>
      </c>
    </row>
    <row r="1465" spans="1:23">
      <c r="A1465" t="s">
        <v>1524</v>
      </c>
      <c r="B1465" s="2">
        <v>45699</v>
      </c>
      <c r="C1465">
        <f t="shared" si="176"/>
        <v>2025</v>
      </c>
      <c r="D1465" t="str">
        <f t="shared" si="177"/>
        <v>Feb</v>
      </c>
      <c r="E1465" t="str">
        <f t="shared" si="178"/>
        <v>Q1</v>
      </c>
      <c r="F1465" t="s">
        <v>32</v>
      </c>
      <c r="G1465" t="s">
        <v>49</v>
      </c>
      <c r="H1465" t="s">
        <v>60</v>
      </c>
      <c r="I1465" t="s">
        <v>27</v>
      </c>
      <c r="J1465" t="s">
        <v>28</v>
      </c>
      <c r="K1465">
        <v>29</v>
      </c>
      <c r="L1465" s="3">
        <v>282.73</v>
      </c>
      <c r="M1465" s="4">
        <v>0.1</v>
      </c>
      <c r="N1465" s="3">
        <v>169.61</v>
      </c>
      <c r="O1465" s="3">
        <f t="shared" si="179"/>
        <v>7379.2530000000006</v>
      </c>
      <c r="P1465" s="3">
        <f t="shared" si="180"/>
        <v>4918.6900000000005</v>
      </c>
      <c r="Q1465" s="3">
        <v>1997.09</v>
      </c>
      <c r="R1465" s="3">
        <f t="shared" si="181"/>
        <v>463.47300000000018</v>
      </c>
      <c r="S1465" s="5">
        <f t="shared" si="182"/>
        <v>6.2807576864487527E-2</v>
      </c>
      <c r="T1465" s="3">
        <v>7607.9</v>
      </c>
      <c r="U1465" s="3">
        <f t="shared" si="183"/>
        <v>-228.64699999999903</v>
      </c>
      <c r="V1465" t="s">
        <v>41</v>
      </c>
      <c r="W1465" t="s">
        <v>30</v>
      </c>
    </row>
    <row r="1466" spans="1:23">
      <c r="A1466" t="s">
        <v>1525</v>
      </c>
      <c r="B1466" s="2">
        <v>46219</v>
      </c>
      <c r="C1466">
        <f t="shared" si="176"/>
        <v>2026</v>
      </c>
      <c r="D1466" t="str">
        <f t="shared" si="177"/>
        <v>Jul</v>
      </c>
      <c r="E1466" t="str">
        <f t="shared" si="178"/>
        <v>Q3</v>
      </c>
      <c r="F1466" t="s">
        <v>38</v>
      </c>
      <c r="G1466" t="s">
        <v>25</v>
      </c>
      <c r="H1466" t="s">
        <v>44</v>
      </c>
      <c r="I1466" t="s">
        <v>39</v>
      </c>
      <c r="J1466" t="s">
        <v>57</v>
      </c>
      <c r="K1466">
        <v>4</v>
      </c>
      <c r="L1466" s="3">
        <v>322.16000000000003</v>
      </c>
      <c r="M1466" s="4">
        <v>0.08</v>
      </c>
      <c r="N1466" s="3">
        <v>163.41999999999999</v>
      </c>
      <c r="O1466" s="3">
        <f t="shared" si="179"/>
        <v>1185.5488000000003</v>
      </c>
      <c r="P1466" s="3">
        <f t="shared" si="180"/>
        <v>653.67999999999995</v>
      </c>
      <c r="Q1466" s="3">
        <v>1849.74</v>
      </c>
      <c r="R1466" s="3">
        <f t="shared" si="181"/>
        <v>-1317.8711999999996</v>
      </c>
      <c r="S1466" s="5">
        <f t="shared" si="182"/>
        <v>-1.111612782198421</v>
      </c>
      <c r="T1466" s="3">
        <v>1207.58</v>
      </c>
      <c r="U1466" s="3">
        <f t="shared" si="183"/>
        <v>-22.031199999999671</v>
      </c>
      <c r="V1466" t="s">
        <v>61</v>
      </c>
      <c r="W1466" t="s">
        <v>80</v>
      </c>
    </row>
    <row r="1467" spans="1:23">
      <c r="A1467" t="s">
        <v>1526</v>
      </c>
      <c r="B1467" s="2">
        <v>45992</v>
      </c>
      <c r="C1467">
        <f t="shared" si="176"/>
        <v>2025</v>
      </c>
      <c r="D1467" t="str">
        <f t="shared" si="177"/>
        <v>Dec</v>
      </c>
      <c r="E1467" t="str">
        <f t="shared" si="178"/>
        <v>Q4</v>
      </c>
      <c r="F1467" t="s">
        <v>38</v>
      </c>
      <c r="G1467" t="s">
        <v>25</v>
      </c>
      <c r="H1467" t="s">
        <v>34</v>
      </c>
      <c r="I1467" t="s">
        <v>39</v>
      </c>
      <c r="J1467" t="s">
        <v>57</v>
      </c>
      <c r="K1467">
        <v>17</v>
      </c>
      <c r="L1467" s="3">
        <v>656.67</v>
      </c>
      <c r="M1467" s="4">
        <v>0.05</v>
      </c>
      <c r="N1467" s="3">
        <v>314.83999999999997</v>
      </c>
      <c r="O1467" s="3">
        <f t="shared" si="179"/>
        <v>10605.220499999999</v>
      </c>
      <c r="P1467" s="3">
        <f t="shared" si="180"/>
        <v>5352.28</v>
      </c>
      <c r="Q1467" s="3">
        <v>1667.92</v>
      </c>
      <c r="R1467" s="3">
        <f t="shared" si="181"/>
        <v>3585.0204999999996</v>
      </c>
      <c r="S1467" s="5">
        <f t="shared" si="182"/>
        <v>0.33804299495705908</v>
      </c>
      <c r="T1467" s="3">
        <v>10324.89</v>
      </c>
      <c r="U1467" s="3">
        <f t="shared" si="183"/>
        <v>280.33050000000003</v>
      </c>
      <c r="V1467" t="s">
        <v>36</v>
      </c>
      <c r="W1467" t="s">
        <v>46</v>
      </c>
    </row>
    <row r="1468" spans="1:23">
      <c r="A1468" t="s">
        <v>1527</v>
      </c>
      <c r="B1468" s="2">
        <v>46253</v>
      </c>
      <c r="C1468">
        <f t="shared" si="176"/>
        <v>2026</v>
      </c>
      <c r="D1468" t="str">
        <f t="shared" si="177"/>
        <v>Aug</v>
      </c>
      <c r="E1468" t="str">
        <f t="shared" si="178"/>
        <v>Q3</v>
      </c>
      <c r="F1468" t="s">
        <v>32</v>
      </c>
      <c r="G1468" t="s">
        <v>33</v>
      </c>
      <c r="H1468" t="s">
        <v>44</v>
      </c>
      <c r="I1468" t="s">
        <v>53</v>
      </c>
      <c r="J1468" t="s">
        <v>130</v>
      </c>
      <c r="K1468">
        <v>14</v>
      </c>
      <c r="L1468" s="3">
        <v>1224.32</v>
      </c>
      <c r="M1468" s="4">
        <v>0.12</v>
      </c>
      <c r="N1468" s="3">
        <v>484.44</v>
      </c>
      <c r="O1468" s="3">
        <f t="shared" si="179"/>
        <v>15083.6224</v>
      </c>
      <c r="P1468" s="3">
        <f t="shared" si="180"/>
        <v>6782.16</v>
      </c>
      <c r="Q1468" s="3">
        <v>2156.27</v>
      </c>
      <c r="R1468" s="3">
        <f t="shared" si="181"/>
        <v>6145.1923999999999</v>
      </c>
      <c r="S1468" s="5">
        <f t="shared" si="182"/>
        <v>0.40740826288518067</v>
      </c>
      <c r="T1468" s="3">
        <v>15843.76</v>
      </c>
      <c r="U1468" s="3">
        <f t="shared" si="183"/>
        <v>-760.13760000000002</v>
      </c>
      <c r="V1468" t="s">
        <v>36</v>
      </c>
      <c r="W1468" t="s">
        <v>80</v>
      </c>
    </row>
    <row r="1469" spans="1:23">
      <c r="A1469" t="s">
        <v>1528</v>
      </c>
      <c r="B1469" s="2">
        <v>45421</v>
      </c>
      <c r="C1469">
        <f t="shared" si="176"/>
        <v>2024</v>
      </c>
      <c r="D1469" t="str">
        <f t="shared" si="177"/>
        <v>May</v>
      </c>
      <c r="E1469" t="str">
        <f t="shared" si="178"/>
        <v>Q2</v>
      </c>
      <c r="F1469" t="s">
        <v>32</v>
      </c>
      <c r="G1469" t="s">
        <v>33</v>
      </c>
      <c r="H1469" t="s">
        <v>34</v>
      </c>
      <c r="I1469" t="s">
        <v>39</v>
      </c>
      <c r="J1469" t="s">
        <v>45</v>
      </c>
      <c r="K1469">
        <v>15</v>
      </c>
      <c r="L1469" s="3">
        <v>900.42</v>
      </c>
      <c r="M1469" s="4">
        <v>0.12</v>
      </c>
      <c r="N1469" s="3">
        <v>412.34</v>
      </c>
      <c r="O1469" s="3">
        <f t="shared" si="179"/>
        <v>11885.544</v>
      </c>
      <c r="P1469" s="3">
        <f t="shared" si="180"/>
        <v>6185.0999999999995</v>
      </c>
      <c r="Q1469" s="3">
        <v>1532.16</v>
      </c>
      <c r="R1469" s="3">
        <f t="shared" si="181"/>
        <v>4168.2840000000006</v>
      </c>
      <c r="S1469" s="5">
        <f t="shared" si="182"/>
        <v>0.35070199563436061</v>
      </c>
      <c r="T1469" s="3">
        <v>12342.9</v>
      </c>
      <c r="U1469" s="3">
        <f t="shared" si="183"/>
        <v>-457.35599999999977</v>
      </c>
      <c r="V1469" t="s">
        <v>29</v>
      </c>
      <c r="W1469" t="s">
        <v>80</v>
      </c>
    </row>
    <row r="1470" spans="1:23">
      <c r="A1470" t="s">
        <v>1529</v>
      </c>
      <c r="B1470" s="2">
        <v>45598</v>
      </c>
      <c r="C1470">
        <f t="shared" si="176"/>
        <v>2024</v>
      </c>
      <c r="D1470" t="str">
        <f t="shared" si="177"/>
        <v>Nov</v>
      </c>
      <c r="E1470" t="str">
        <f t="shared" si="178"/>
        <v>Q4</v>
      </c>
      <c r="F1470" t="s">
        <v>32</v>
      </c>
      <c r="G1470" t="s">
        <v>33</v>
      </c>
      <c r="H1470" t="s">
        <v>34</v>
      </c>
      <c r="I1470" t="s">
        <v>63</v>
      </c>
      <c r="J1470" t="s">
        <v>64</v>
      </c>
      <c r="K1470">
        <v>11</v>
      </c>
      <c r="L1470" s="3">
        <v>457.95</v>
      </c>
      <c r="M1470" s="4">
        <v>0.12</v>
      </c>
      <c r="N1470" s="3">
        <v>128.66999999999999</v>
      </c>
      <c r="O1470" s="3">
        <f t="shared" si="179"/>
        <v>4432.9560000000001</v>
      </c>
      <c r="P1470" s="3">
        <f t="shared" si="180"/>
        <v>1415.37</v>
      </c>
      <c r="Q1470" s="3">
        <v>1326.88</v>
      </c>
      <c r="R1470" s="3">
        <f t="shared" si="181"/>
        <v>1690.7060000000001</v>
      </c>
      <c r="S1470" s="5">
        <f t="shared" si="182"/>
        <v>0.38139471720450191</v>
      </c>
      <c r="T1470" s="3">
        <v>4180.4799999999996</v>
      </c>
      <c r="U1470" s="3">
        <f t="shared" si="183"/>
        <v>252.47600000000057</v>
      </c>
      <c r="V1470" t="s">
        <v>36</v>
      </c>
      <c r="W1470" t="s">
        <v>80</v>
      </c>
    </row>
    <row r="1471" spans="1:23">
      <c r="A1471" t="s">
        <v>1530</v>
      </c>
      <c r="B1471" s="2">
        <v>46100</v>
      </c>
      <c r="C1471">
        <f t="shared" si="176"/>
        <v>2026</v>
      </c>
      <c r="D1471" t="str">
        <f t="shared" si="177"/>
        <v>Mar</v>
      </c>
      <c r="E1471" t="str">
        <f t="shared" si="178"/>
        <v>Q1</v>
      </c>
      <c r="F1471" t="s">
        <v>38</v>
      </c>
      <c r="G1471" t="s">
        <v>25</v>
      </c>
      <c r="H1471" t="s">
        <v>44</v>
      </c>
      <c r="I1471" t="s">
        <v>27</v>
      </c>
      <c r="J1471" t="s">
        <v>35</v>
      </c>
      <c r="K1471">
        <v>6</v>
      </c>
      <c r="L1471" s="3">
        <v>1088.33</v>
      </c>
      <c r="M1471" s="4">
        <v>0</v>
      </c>
      <c r="N1471" s="3">
        <v>798.15</v>
      </c>
      <c r="O1471" s="3">
        <f t="shared" si="179"/>
        <v>6529.98</v>
      </c>
      <c r="P1471" s="3">
        <f t="shared" si="180"/>
        <v>4788.8999999999996</v>
      </c>
      <c r="Q1471" s="3">
        <v>1105</v>
      </c>
      <c r="R1471" s="3">
        <f t="shared" si="181"/>
        <v>636.07999999999993</v>
      </c>
      <c r="S1471" s="5">
        <f t="shared" si="182"/>
        <v>9.7409180426280009E-2</v>
      </c>
      <c r="T1471" s="3">
        <v>6075.37</v>
      </c>
      <c r="U1471" s="3">
        <f t="shared" si="183"/>
        <v>454.60999999999967</v>
      </c>
      <c r="V1471" t="s">
        <v>36</v>
      </c>
      <c r="W1471" t="s">
        <v>80</v>
      </c>
    </row>
    <row r="1472" spans="1:23">
      <c r="A1472" t="s">
        <v>1531</v>
      </c>
      <c r="B1472" s="2">
        <v>46161</v>
      </c>
      <c r="C1472">
        <f t="shared" si="176"/>
        <v>2026</v>
      </c>
      <c r="D1472" t="str">
        <f t="shared" si="177"/>
        <v>May</v>
      </c>
      <c r="E1472" t="str">
        <f t="shared" si="178"/>
        <v>Q2</v>
      </c>
      <c r="F1472" t="s">
        <v>32</v>
      </c>
      <c r="G1472" t="s">
        <v>49</v>
      </c>
      <c r="H1472" t="s">
        <v>26</v>
      </c>
      <c r="I1472" t="s">
        <v>27</v>
      </c>
      <c r="J1472" t="s">
        <v>35</v>
      </c>
      <c r="K1472">
        <v>13</v>
      </c>
      <c r="L1472" s="3">
        <v>992.29</v>
      </c>
      <c r="M1472" s="4">
        <v>0.05</v>
      </c>
      <c r="N1472" s="3">
        <v>743.9</v>
      </c>
      <c r="O1472" s="3">
        <f t="shared" si="179"/>
        <v>12254.781499999999</v>
      </c>
      <c r="P1472" s="3">
        <f t="shared" si="180"/>
        <v>9670.6999999999989</v>
      </c>
      <c r="Q1472" s="3">
        <v>1498.98</v>
      </c>
      <c r="R1472" s="3">
        <f t="shared" si="181"/>
        <v>1085.1015000000002</v>
      </c>
      <c r="S1472" s="5">
        <f t="shared" si="182"/>
        <v>8.8545152763433624E-2</v>
      </c>
      <c r="T1472" s="3">
        <v>13394.5</v>
      </c>
      <c r="U1472" s="3">
        <f t="shared" si="183"/>
        <v>-1139.7185000000009</v>
      </c>
      <c r="V1472" t="s">
        <v>29</v>
      </c>
      <c r="W1472" t="s">
        <v>80</v>
      </c>
    </row>
    <row r="1473" spans="1:23">
      <c r="A1473" t="s">
        <v>1532</v>
      </c>
      <c r="B1473" s="2">
        <v>45924</v>
      </c>
      <c r="C1473">
        <f t="shared" si="176"/>
        <v>2025</v>
      </c>
      <c r="D1473" t="str">
        <f t="shared" si="177"/>
        <v>Sep</v>
      </c>
      <c r="E1473" t="str">
        <f t="shared" si="178"/>
        <v>Q3</v>
      </c>
      <c r="F1473" t="s">
        <v>32</v>
      </c>
      <c r="G1473" t="s">
        <v>33</v>
      </c>
      <c r="H1473" t="s">
        <v>26</v>
      </c>
      <c r="I1473" t="s">
        <v>39</v>
      </c>
      <c r="J1473" t="s">
        <v>40</v>
      </c>
      <c r="K1473">
        <v>11</v>
      </c>
      <c r="L1473" s="3">
        <v>827.61</v>
      </c>
      <c r="M1473" s="4">
        <v>0.05</v>
      </c>
      <c r="N1473" s="3">
        <v>341.23</v>
      </c>
      <c r="O1473" s="3">
        <f t="shared" si="179"/>
        <v>8648.5245000000014</v>
      </c>
      <c r="P1473" s="3">
        <f t="shared" si="180"/>
        <v>3753.53</v>
      </c>
      <c r="Q1473" s="3">
        <v>3463.48</v>
      </c>
      <c r="R1473" s="3">
        <f t="shared" si="181"/>
        <v>1431.5145000000007</v>
      </c>
      <c r="S1473" s="5">
        <f t="shared" si="182"/>
        <v>0.16552124006817584</v>
      </c>
      <c r="T1473" s="3">
        <v>9529.8700000000008</v>
      </c>
      <c r="U1473" s="3">
        <f t="shared" si="183"/>
        <v>-881.34549999999945</v>
      </c>
      <c r="V1473" t="s">
        <v>61</v>
      </c>
      <c r="W1473" t="s">
        <v>30</v>
      </c>
    </row>
    <row r="1474" spans="1:23">
      <c r="A1474" t="s">
        <v>1533</v>
      </c>
      <c r="B1474" s="2">
        <v>46100</v>
      </c>
      <c r="C1474">
        <f t="shared" ref="C1474:C1537" si="184">YEAR(B1474)</f>
        <v>2026</v>
      </c>
      <c r="D1474" t="str">
        <f t="shared" ref="D1474:D1537" si="185">TEXT(B1474,"mmm")</f>
        <v>Mar</v>
      </c>
      <c r="E1474" t="str">
        <f t="shared" ref="E1474:E1537" si="186">"Q"&amp;ROUNDUP(MONTH(B1474)/3,0)</f>
        <v>Q1</v>
      </c>
      <c r="F1474" t="s">
        <v>38</v>
      </c>
      <c r="G1474" t="s">
        <v>25</v>
      </c>
      <c r="H1474" t="s">
        <v>44</v>
      </c>
      <c r="I1474" t="s">
        <v>53</v>
      </c>
      <c r="J1474" t="s">
        <v>54</v>
      </c>
      <c r="K1474">
        <v>17</v>
      </c>
      <c r="L1474" s="3">
        <v>2935.45</v>
      </c>
      <c r="M1474" s="4">
        <v>0.2</v>
      </c>
      <c r="N1474" s="3">
        <v>928.54</v>
      </c>
      <c r="O1474" s="3">
        <f t="shared" ref="O1474:O1537" si="187">K1474*L1474*(1-M1474)</f>
        <v>39922.119999999995</v>
      </c>
      <c r="P1474" s="3">
        <f t="shared" ref="P1474:P1537" si="188">K1474*N1474</f>
        <v>15785.18</v>
      </c>
      <c r="Q1474" s="3">
        <v>3197.75</v>
      </c>
      <c r="R1474" s="3">
        <f t="shared" ref="R1474:R1537" si="189">O1474-P1474-Q1474</f>
        <v>20939.189999999995</v>
      </c>
      <c r="S1474" s="5">
        <f t="shared" ref="S1474:S1537" si="190">IFERROR(R1474/O1474,0)</f>
        <v>0.52450095335618441</v>
      </c>
      <c r="T1474" s="3">
        <v>38182.32</v>
      </c>
      <c r="U1474" s="3">
        <f t="shared" ref="U1474:U1537" si="191">O1474-T1474</f>
        <v>1739.7999999999956</v>
      </c>
      <c r="V1474" t="s">
        <v>61</v>
      </c>
      <c r="W1474" t="s">
        <v>80</v>
      </c>
    </row>
    <row r="1475" spans="1:23">
      <c r="A1475" t="s">
        <v>1534</v>
      </c>
      <c r="B1475" s="2">
        <v>45312</v>
      </c>
      <c r="C1475">
        <f t="shared" si="184"/>
        <v>2024</v>
      </c>
      <c r="D1475" t="str">
        <f t="shared" si="185"/>
        <v>Jan</v>
      </c>
      <c r="E1475" t="str">
        <f t="shared" si="186"/>
        <v>Q1</v>
      </c>
      <c r="F1475" t="s">
        <v>24</v>
      </c>
      <c r="G1475" t="s">
        <v>25</v>
      </c>
      <c r="H1475" t="s">
        <v>44</v>
      </c>
      <c r="I1475" t="s">
        <v>39</v>
      </c>
      <c r="J1475" t="s">
        <v>45</v>
      </c>
      <c r="K1475">
        <v>30</v>
      </c>
      <c r="L1475" s="3">
        <v>974.03</v>
      </c>
      <c r="M1475" s="4">
        <v>0.08</v>
      </c>
      <c r="N1475" s="3">
        <v>467.02</v>
      </c>
      <c r="O1475" s="3">
        <f t="shared" si="187"/>
        <v>26883.227999999999</v>
      </c>
      <c r="P1475" s="3">
        <f t="shared" si="188"/>
        <v>14010.599999999999</v>
      </c>
      <c r="Q1475" s="3">
        <v>2627.04</v>
      </c>
      <c r="R1475" s="3">
        <f t="shared" si="189"/>
        <v>10245.588</v>
      </c>
      <c r="S1475" s="5">
        <f t="shared" si="190"/>
        <v>0.38111450008905179</v>
      </c>
      <c r="T1475" s="3">
        <v>25640.41</v>
      </c>
      <c r="U1475" s="3">
        <f t="shared" si="191"/>
        <v>1242.8179999999993</v>
      </c>
      <c r="V1475" t="s">
        <v>36</v>
      </c>
      <c r="W1475" t="s">
        <v>46</v>
      </c>
    </row>
    <row r="1476" spans="1:23">
      <c r="A1476" t="s">
        <v>1535</v>
      </c>
      <c r="B1476" s="2">
        <v>45541</v>
      </c>
      <c r="C1476">
        <f t="shared" si="184"/>
        <v>2024</v>
      </c>
      <c r="D1476" t="str">
        <f t="shared" si="185"/>
        <v>Sep</v>
      </c>
      <c r="E1476" t="str">
        <f t="shared" si="186"/>
        <v>Q3</v>
      </c>
      <c r="F1476" t="s">
        <v>51</v>
      </c>
      <c r="G1476" t="s">
        <v>88</v>
      </c>
      <c r="H1476" t="s">
        <v>44</v>
      </c>
      <c r="I1476" t="s">
        <v>53</v>
      </c>
      <c r="J1476" t="s">
        <v>54</v>
      </c>
      <c r="K1476">
        <v>25</v>
      </c>
      <c r="L1476" s="3">
        <v>3167.85</v>
      </c>
      <c r="M1476" s="4">
        <v>0.03</v>
      </c>
      <c r="N1476" s="3">
        <v>987.36</v>
      </c>
      <c r="O1476" s="3">
        <f t="shared" si="187"/>
        <v>76820.362500000003</v>
      </c>
      <c r="P1476" s="3">
        <f t="shared" si="188"/>
        <v>24684</v>
      </c>
      <c r="Q1476" s="3">
        <v>1607.16</v>
      </c>
      <c r="R1476" s="3">
        <f t="shared" si="189"/>
        <v>50529.202499999999</v>
      </c>
      <c r="S1476" s="5">
        <f t="shared" si="190"/>
        <v>0.65775792843987158</v>
      </c>
      <c r="T1476" s="3">
        <v>70102.5</v>
      </c>
      <c r="U1476" s="3">
        <f t="shared" si="191"/>
        <v>6717.8625000000029</v>
      </c>
      <c r="V1476" t="s">
        <v>61</v>
      </c>
      <c r="W1476" t="s">
        <v>80</v>
      </c>
    </row>
    <row r="1477" spans="1:23">
      <c r="A1477" t="s">
        <v>1536</v>
      </c>
      <c r="B1477" s="2">
        <v>45503</v>
      </c>
      <c r="C1477">
        <f t="shared" si="184"/>
        <v>2024</v>
      </c>
      <c r="D1477" t="str">
        <f t="shared" si="185"/>
        <v>Jul</v>
      </c>
      <c r="E1477" t="str">
        <f t="shared" si="186"/>
        <v>Q3</v>
      </c>
      <c r="F1477" t="s">
        <v>51</v>
      </c>
      <c r="G1477" t="s">
        <v>88</v>
      </c>
      <c r="H1477" t="s">
        <v>60</v>
      </c>
      <c r="I1477" t="s">
        <v>63</v>
      </c>
      <c r="J1477" t="s">
        <v>64</v>
      </c>
      <c r="K1477">
        <v>63</v>
      </c>
      <c r="L1477" s="3">
        <v>420.6</v>
      </c>
      <c r="M1477" s="4">
        <v>0.03</v>
      </c>
      <c r="N1477" s="3">
        <v>116.92</v>
      </c>
      <c r="O1477" s="3">
        <f t="shared" si="187"/>
        <v>25702.866000000002</v>
      </c>
      <c r="P1477" s="3">
        <f t="shared" si="188"/>
        <v>7365.96</v>
      </c>
      <c r="Q1477" s="3">
        <v>1470.87</v>
      </c>
      <c r="R1477" s="3">
        <f t="shared" si="189"/>
        <v>16866.036000000004</v>
      </c>
      <c r="S1477" s="5">
        <f t="shared" si="190"/>
        <v>0.65619281522924344</v>
      </c>
      <c r="T1477" s="3">
        <v>24769.41</v>
      </c>
      <c r="U1477" s="3">
        <f t="shared" si="191"/>
        <v>933.45600000000195</v>
      </c>
      <c r="V1477" t="s">
        <v>41</v>
      </c>
      <c r="W1477" t="s">
        <v>46</v>
      </c>
    </row>
    <row r="1478" spans="1:23">
      <c r="A1478" t="s">
        <v>1537</v>
      </c>
      <c r="B1478" s="2">
        <v>45506</v>
      </c>
      <c r="C1478">
        <f t="shared" si="184"/>
        <v>2024</v>
      </c>
      <c r="D1478" t="str">
        <f t="shared" si="185"/>
        <v>Aug</v>
      </c>
      <c r="E1478" t="str">
        <f t="shared" si="186"/>
        <v>Q3</v>
      </c>
      <c r="F1478" t="s">
        <v>38</v>
      </c>
      <c r="G1478" t="s">
        <v>25</v>
      </c>
      <c r="H1478" t="s">
        <v>26</v>
      </c>
      <c r="I1478" t="s">
        <v>39</v>
      </c>
      <c r="J1478" t="s">
        <v>57</v>
      </c>
      <c r="K1478">
        <v>29</v>
      </c>
      <c r="L1478" s="3">
        <v>304.27</v>
      </c>
      <c r="M1478" s="4">
        <v>0.08</v>
      </c>
      <c r="N1478" s="3">
        <v>154.38</v>
      </c>
      <c r="O1478" s="3">
        <f t="shared" si="187"/>
        <v>8117.9236000000001</v>
      </c>
      <c r="P1478" s="3">
        <f t="shared" si="188"/>
        <v>4477.0199999999995</v>
      </c>
      <c r="Q1478" s="3">
        <v>3715.26</v>
      </c>
      <c r="R1478" s="3">
        <f t="shared" si="189"/>
        <v>-74.356399999999667</v>
      </c>
      <c r="S1478" s="5">
        <f t="shared" si="190"/>
        <v>-9.1595343420083023E-3</v>
      </c>
      <c r="T1478" s="3">
        <v>8783.3700000000008</v>
      </c>
      <c r="U1478" s="3">
        <f t="shared" si="191"/>
        <v>-665.44640000000072</v>
      </c>
      <c r="V1478" t="s">
        <v>41</v>
      </c>
      <c r="W1478" t="s">
        <v>30</v>
      </c>
    </row>
    <row r="1479" spans="1:23">
      <c r="A1479" t="s">
        <v>1538</v>
      </c>
      <c r="B1479" s="2">
        <v>45940</v>
      </c>
      <c r="C1479">
        <f t="shared" si="184"/>
        <v>2025</v>
      </c>
      <c r="D1479" t="str">
        <f t="shared" si="185"/>
        <v>Oct</v>
      </c>
      <c r="E1479" t="str">
        <f t="shared" si="186"/>
        <v>Q4</v>
      </c>
      <c r="F1479" t="s">
        <v>38</v>
      </c>
      <c r="G1479" t="s">
        <v>66</v>
      </c>
      <c r="H1479" t="s">
        <v>26</v>
      </c>
      <c r="I1479" t="s">
        <v>39</v>
      </c>
      <c r="J1479" t="s">
        <v>57</v>
      </c>
      <c r="K1479">
        <v>32</v>
      </c>
      <c r="L1479" s="3">
        <v>500.59</v>
      </c>
      <c r="M1479" s="4">
        <v>0.12</v>
      </c>
      <c r="N1479" s="3">
        <v>238.59</v>
      </c>
      <c r="O1479" s="3">
        <f t="shared" si="187"/>
        <v>14096.614399999999</v>
      </c>
      <c r="P1479" s="3">
        <f t="shared" si="188"/>
        <v>7634.88</v>
      </c>
      <c r="Q1479" s="3">
        <v>2645.32</v>
      </c>
      <c r="R1479" s="3">
        <f t="shared" si="189"/>
        <v>3816.4143999999983</v>
      </c>
      <c r="S1479" s="5">
        <f t="shared" si="190"/>
        <v>0.27073269451138554</v>
      </c>
      <c r="T1479" s="3">
        <v>13034.08</v>
      </c>
      <c r="U1479" s="3">
        <f t="shared" si="191"/>
        <v>1062.5343999999986</v>
      </c>
      <c r="V1479" t="s">
        <v>36</v>
      </c>
      <c r="W1479" t="s">
        <v>80</v>
      </c>
    </row>
    <row r="1480" spans="1:23">
      <c r="A1480" t="s">
        <v>1539</v>
      </c>
      <c r="B1480" s="2">
        <v>45410</v>
      </c>
      <c r="C1480">
        <f t="shared" si="184"/>
        <v>2024</v>
      </c>
      <c r="D1480" t="str">
        <f t="shared" si="185"/>
        <v>Apr</v>
      </c>
      <c r="E1480" t="str">
        <f t="shared" si="186"/>
        <v>Q2</v>
      </c>
      <c r="F1480" t="s">
        <v>24</v>
      </c>
      <c r="G1480" t="s">
        <v>66</v>
      </c>
      <c r="H1480" t="s">
        <v>34</v>
      </c>
      <c r="I1480" t="s">
        <v>63</v>
      </c>
      <c r="J1480" t="s">
        <v>64</v>
      </c>
      <c r="K1480">
        <v>17</v>
      </c>
      <c r="L1480" s="3">
        <v>547.01</v>
      </c>
      <c r="M1480" s="4">
        <v>0.15</v>
      </c>
      <c r="N1480" s="3">
        <v>152.63999999999999</v>
      </c>
      <c r="O1480" s="3">
        <f t="shared" si="187"/>
        <v>7904.2945</v>
      </c>
      <c r="P1480" s="3">
        <f t="shared" si="188"/>
        <v>2594.8799999999997</v>
      </c>
      <c r="Q1480" s="3">
        <v>732.19</v>
      </c>
      <c r="R1480" s="3">
        <f t="shared" si="189"/>
        <v>4577.2245000000003</v>
      </c>
      <c r="S1480" s="5">
        <f t="shared" si="190"/>
        <v>0.57908071365508973</v>
      </c>
      <c r="T1480" s="3">
        <v>7009.22</v>
      </c>
      <c r="U1480" s="3">
        <f t="shared" si="191"/>
        <v>895.07449999999972</v>
      </c>
      <c r="V1480" t="s">
        <v>61</v>
      </c>
      <c r="W1480" t="s">
        <v>46</v>
      </c>
    </row>
    <row r="1481" spans="1:23">
      <c r="A1481" t="s">
        <v>1540</v>
      </c>
      <c r="B1481" s="2">
        <v>45723</v>
      </c>
      <c r="C1481">
        <f t="shared" si="184"/>
        <v>2025</v>
      </c>
      <c r="D1481" t="str">
        <f t="shared" si="185"/>
        <v>Mar</v>
      </c>
      <c r="E1481" t="str">
        <f t="shared" si="186"/>
        <v>Q1</v>
      </c>
      <c r="F1481" t="s">
        <v>51</v>
      </c>
      <c r="G1481" t="s">
        <v>72</v>
      </c>
      <c r="H1481" t="s">
        <v>34</v>
      </c>
      <c r="I1481" t="s">
        <v>27</v>
      </c>
      <c r="J1481" t="s">
        <v>35</v>
      </c>
      <c r="K1481">
        <v>3</v>
      </c>
      <c r="L1481" s="3">
        <v>565.11</v>
      </c>
      <c r="M1481" s="4">
        <v>0.05</v>
      </c>
      <c r="N1481" s="3">
        <v>382.3</v>
      </c>
      <c r="O1481" s="3">
        <f t="shared" si="187"/>
        <v>1610.5634999999997</v>
      </c>
      <c r="P1481" s="3">
        <f t="shared" si="188"/>
        <v>1146.9000000000001</v>
      </c>
      <c r="Q1481" s="3">
        <v>507.17</v>
      </c>
      <c r="R1481" s="3">
        <f t="shared" si="189"/>
        <v>-43.506500000000358</v>
      </c>
      <c r="S1481" s="5">
        <f t="shared" si="190"/>
        <v>-2.7013216181790017E-2</v>
      </c>
      <c r="T1481" s="3">
        <v>1689.72</v>
      </c>
      <c r="U1481" s="3">
        <f t="shared" si="191"/>
        <v>-79.156500000000278</v>
      </c>
      <c r="V1481" t="s">
        <v>41</v>
      </c>
      <c r="W1481" t="s">
        <v>30</v>
      </c>
    </row>
    <row r="1482" spans="1:23">
      <c r="A1482" t="s">
        <v>1541</v>
      </c>
      <c r="B1482" s="2">
        <v>46206</v>
      </c>
      <c r="C1482">
        <f t="shared" si="184"/>
        <v>2026</v>
      </c>
      <c r="D1482" t="str">
        <f t="shared" si="185"/>
        <v>Jul</v>
      </c>
      <c r="E1482" t="str">
        <f t="shared" si="186"/>
        <v>Q3</v>
      </c>
      <c r="F1482" t="s">
        <v>24</v>
      </c>
      <c r="G1482" t="s">
        <v>66</v>
      </c>
      <c r="H1482" t="s">
        <v>60</v>
      </c>
      <c r="I1482" t="s">
        <v>53</v>
      </c>
      <c r="J1482" t="s">
        <v>54</v>
      </c>
      <c r="K1482">
        <v>50</v>
      </c>
      <c r="L1482" s="3">
        <v>1969.95</v>
      </c>
      <c r="M1482" s="4">
        <v>0.08</v>
      </c>
      <c r="N1482" s="3">
        <v>643.29</v>
      </c>
      <c r="O1482" s="3">
        <f t="shared" si="187"/>
        <v>90617.7</v>
      </c>
      <c r="P1482" s="3">
        <f t="shared" si="188"/>
        <v>32164.5</v>
      </c>
      <c r="Q1482" s="3">
        <v>5316.68</v>
      </c>
      <c r="R1482" s="3">
        <f t="shared" si="189"/>
        <v>53136.52</v>
      </c>
      <c r="S1482" s="5">
        <f t="shared" si="190"/>
        <v>0.586381247813617</v>
      </c>
      <c r="T1482" s="3">
        <v>100694.41</v>
      </c>
      <c r="U1482" s="3">
        <f t="shared" si="191"/>
        <v>-10076.710000000006</v>
      </c>
      <c r="V1482" t="s">
        <v>29</v>
      </c>
      <c r="W1482" t="s">
        <v>30</v>
      </c>
    </row>
    <row r="1483" spans="1:23">
      <c r="A1483" t="s">
        <v>1542</v>
      </c>
      <c r="B1483" s="2">
        <v>45865</v>
      </c>
      <c r="C1483">
        <f t="shared" si="184"/>
        <v>2025</v>
      </c>
      <c r="D1483" t="str">
        <f t="shared" si="185"/>
        <v>Jul</v>
      </c>
      <c r="E1483" t="str">
        <f t="shared" si="186"/>
        <v>Q3</v>
      </c>
      <c r="F1483" t="s">
        <v>32</v>
      </c>
      <c r="G1483" t="s">
        <v>49</v>
      </c>
      <c r="H1483" t="s">
        <v>34</v>
      </c>
      <c r="I1483" t="s">
        <v>27</v>
      </c>
      <c r="J1483" t="s">
        <v>28</v>
      </c>
      <c r="K1483">
        <v>16</v>
      </c>
      <c r="L1483" s="3">
        <v>172.81</v>
      </c>
      <c r="M1483" s="4">
        <v>0.08</v>
      </c>
      <c r="N1483" s="3">
        <v>101.78</v>
      </c>
      <c r="O1483" s="3">
        <f t="shared" si="187"/>
        <v>2543.7632000000003</v>
      </c>
      <c r="P1483" s="3">
        <f t="shared" si="188"/>
        <v>1628.48</v>
      </c>
      <c r="Q1483" s="3">
        <v>1061.81</v>
      </c>
      <c r="R1483" s="3">
        <f t="shared" si="189"/>
        <v>-146.52679999999964</v>
      </c>
      <c r="S1483" s="5">
        <f t="shared" si="190"/>
        <v>-5.7602374309055036E-2</v>
      </c>
      <c r="T1483" s="3">
        <v>2549.3200000000002</v>
      </c>
      <c r="U1483" s="3">
        <f t="shared" si="191"/>
        <v>-5.5567999999998392</v>
      </c>
      <c r="V1483" t="s">
        <v>29</v>
      </c>
      <c r="W1483" t="s">
        <v>30</v>
      </c>
    </row>
    <row r="1484" spans="1:23">
      <c r="A1484" t="s">
        <v>1543</v>
      </c>
      <c r="B1484" s="2">
        <v>45557</v>
      </c>
      <c r="C1484">
        <f t="shared" si="184"/>
        <v>2024</v>
      </c>
      <c r="D1484" t="str">
        <f t="shared" si="185"/>
        <v>Sep</v>
      </c>
      <c r="E1484" t="str">
        <f t="shared" si="186"/>
        <v>Q3</v>
      </c>
      <c r="F1484" t="s">
        <v>38</v>
      </c>
      <c r="G1484" t="s">
        <v>66</v>
      </c>
      <c r="H1484" t="s">
        <v>34</v>
      </c>
      <c r="I1484" t="s">
        <v>27</v>
      </c>
      <c r="J1484" t="s">
        <v>35</v>
      </c>
      <c r="K1484">
        <v>1</v>
      </c>
      <c r="L1484" s="3">
        <v>966.26</v>
      </c>
      <c r="M1484" s="4">
        <v>0.1</v>
      </c>
      <c r="N1484" s="3">
        <v>662.98</v>
      </c>
      <c r="O1484" s="3">
        <f t="shared" si="187"/>
        <v>869.63400000000001</v>
      </c>
      <c r="P1484" s="3">
        <f t="shared" si="188"/>
        <v>662.98</v>
      </c>
      <c r="Q1484" s="3">
        <v>491.92</v>
      </c>
      <c r="R1484" s="3">
        <f t="shared" si="189"/>
        <v>-285.26600000000002</v>
      </c>
      <c r="S1484" s="5">
        <f t="shared" si="190"/>
        <v>-0.32802995283073111</v>
      </c>
      <c r="T1484" s="3">
        <v>868.65</v>
      </c>
      <c r="U1484" s="3">
        <f t="shared" si="191"/>
        <v>0.98400000000003729</v>
      </c>
      <c r="V1484" t="s">
        <v>36</v>
      </c>
      <c r="W1484" t="s">
        <v>80</v>
      </c>
    </row>
    <row r="1485" spans="1:23">
      <c r="A1485" t="s">
        <v>1544</v>
      </c>
      <c r="B1485" s="2">
        <v>46173</v>
      </c>
      <c r="C1485">
        <f t="shared" si="184"/>
        <v>2026</v>
      </c>
      <c r="D1485" t="str">
        <f t="shared" si="185"/>
        <v>May</v>
      </c>
      <c r="E1485" t="str">
        <f t="shared" si="186"/>
        <v>Q2</v>
      </c>
      <c r="F1485" t="s">
        <v>32</v>
      </c>
      <c r="G1485" t="s">
        <v>33</v>
      </c>
      <c r="H1485" t="s">
        <v>60</v>
      </c>
      <c r="I1485" t="s">
        <v>39</v>
      </c>
      <c r="J1485" t="s">
        <v>57</v>
      </c>
      <c r="K1485">
        <v>76</v>
      </c>
      <c r="L1485" s="3">
        <v>404.22</v>
      </c>
      <c r="M1485" s="4">
        <v>0.08</v>
      </c>
      <c r="N1485" s="3">
        <v>212.48</v>
      </c>
      <c r="O1485" s="3">
        <f t="shared" si="187"/>
        <v>28263.062400000003</v>
      </c>
      <c r="P1485" s="3">
        <f t="shared" si="188"/>
        <v>16148.48</v>
      </c>
      <c r="Q1485" s="3">
        <v>3901</v>
      </c>
      <c r="R1485" s="3">
        <f t="shared" si="189"/>
        <v>8213.582400000003</v>
      </c>
      <c r="S1485" s="5">
        <f t="shared" si="190"/>
        <v>0.29061190481608967</v>
      </c>
      <c r="T1485" s="3">
        <v>28325.11</v>
      </c>
      <c r="U1485" s="3">
        <f t="shared" si="191"/>
        <v>-62.047599999998056</v>
      </c>
      <c r="V1485" t="s">
        <v>36</v>
      </c>
      <c r="W1485" t="s">
        <v>77</v>
      </c>
    </row>
    <row r="1486" spans="1:23">
      <c r="A1486" t="s">
        <v>1545</v>
      </c>
      <c r="B1486" s="2">
        <v>46064</v>
      </c>
      <c r="C1486">
        <f t="shared" si="184"/>
        <v>2026</v>
      </c>
      <c r="D1486" t="str">
        <f t="shared" si="185"/>
        <v>Feb</v>
      </c>
      <c r="E1486" t="str">
        <f t="shared" si="186"/>
        <v>Q1</v>
      </c>
      <c r="F1486" t="s">
        <v>38</v>
      </c>
      <c r="G1486" t="s">
        <v>25</v>
      </c>
      <c r="H1486" t="s">
        <v>26</v>
      </c>
      <c r="I1486" t="s">
        <v>27</v>
      </c>
      <c r="J1486" t="s">
        <v>35</v>
      </c>
      <c r="K1486">
        <v>37</v>
      </c>
      <c r="L1486" s="3">
        <v>799.46</v>
      </c>
      <c r="M1486" s="4">
        <v>0.03</v>
      </c>
      <c r="N1486" s="3">
        <v>570.20000000000005</v>
      </c>
      <c r="O1486" s="3">
        <f t="shared" si="187"/>
        <v>28692.6194</v>
      </c>
      <c r="P1486" s="3">
        <f t="shared" si="188"/>
        <v>21097.4</v>
      </c>
      <c r="Q1486" s="3">
        <v>1357.09</v>
      </c>
      <c r="R1486" s="3">
        <f t="shared" si="189"/>
        <v>6238.129399999998</v>
      </c>
      <c r="S1486" s="5">
        <f t="shared" si="190"/>
        <v>0.21741233566148366</v>
      </c>
      <c r="T1486" s="3">
        <v>31366.31</v>
      </c>
      <c r="U1486" s="3">
        <f t="shared" si="191"/>
        <v>-2673.6906000000017</v>
      </c>
      <c r="V1486" t="s">
        <v>29</v>
      </c>
      <c r="W1486" t="s">
        <v>80</v>
      </c>
    </row>
    <row r="1487" spans="1:23">
      <c r="A1487" t="s">
        <v>1546</v>
      </c>
      <c r="B1487" s="2">
        <v>45727</v>
      </c>
      <c r="C1487">
        <f t="shared" si="184"/>
        <v>2025</v>
      </c>
      <c r="D1487" t="str">
        <f t="shared" si="185"/>
        <v>Mar</v>
      </c>
      <c r="E1487" t="str">
        <f t="shared" si="186"/>
        <v>Q1</v>
      </c>
      <c r="F1487" t="s">
        <v>32</v>
      </c>
      <c r="G1487" t="s">
        <v>33</v>
      </c>
      <c r="H1487" t="s">
        <v>60</v>
      </c>
      <c r="I1487" t="s">
        <v>39</v>
      </c>
      <c r="J1487" t="s">
        <v>40</v>
      </c>
      <c r="K1487">
        <v>46</v>
      </c>
      <c r="L1487" s="3">
        <v>1087.4000000000001</v>
      </c>
      <c r="M1487" s="4">
        <v>0.12</v>
      </c>
      <c r="N1487" s="3">
        <v>483.05</v>
      </c>
      <c r="O1487" s="3">
        <f t="shared" si="187"/>
        <v>44017.952000000005</v>
      </c>
      <c r="P1487" s="3">
        <f t="shared" si="188"/>
        <v>22220.3</v>
      </c>
      <c r="Q1487" s="3">
        <v>1778.98</v>
      </c>
      <c r="R1487" s="3">
        <f t="shared" si="189"/>
        <v>20018.672000000006</v>
      </c>
      <c r="S1487" s="5">
        <f t="shared" si="190"/>
        <v>0.45478426620120815</v>
      </c>
      <c r="T1487" s="3">
        <v>41958.62</v>
      </c>
      <c r="U1487" s="3">
        <f t="shared" si="191"/>
        <v>2059.3320000000022</v>
      </c>
      <c r="V1487" t="s">
        <v>61</v>
      </c>
      <c r="W1487" t="s">
        <v>46</v>
      </c>
    </row>
    <row r="1488" spans="1:23">
      <c r="A1488" t="s">
        <v>1547</v>
      </c>
      <c r="B1488" s="2">
        <v>46070</v>
      </c>
      <c r="C1488">
        <f t="shared" si="184"/>
        <v>2026</v>
      </c>
      <c r="D1488" t="str">
        <f t="shared" si="185"/>
        <v>Feb</v>
      </c>
      <c r="E1488" t="str">
        <f t="shared" si="186"/>
        <v>Q1</v>
      </c>
      <c r="F1488" t="s">
        <v>32</v>
      </c>
      <c r="G1488" t="s">
        <v>49</v>
      </c>
      <c r="H1488" t="s">
        <v>44</v>
      </c>
      <c r="I1488" t="s">
        <v>27</v>
      </c>
      <c r="J1488" t="s">
        <v>35</v>
      </c>
      <c r="K1488">
        <v>26</v>
      </c>
      <c r="L1488" s="3">
        <v>738.07</v>
      </c>
      <c r="M1488" s="4">
        <v>0.05</v>
      </c>
      <c r="N1488" s="3">
        <v>527.74</v>
      </c>
      <c r="O1488" s="3">
        <f t="shared" si="187"/>
        <v>18230.328999999998</v>
      </c>
      <c r="P1488" s="3">
        <f t="shared" si="188"/>
        <v>13721.24</v>
      </c>
      <c r="Q1488" s="3">
        <v>1181.43</v>
      </c>
      <c r="R1488" s="3">
        <f t="shared" si="189"/>
        <v>3327.6589999999978</v>
      </c>
      <c r="S1488" s="5">
        <f t="shared" si="190"/>
        <v>0.1825342263433643</v>
      </c>
      <c r="T1488" s="3">
        <v>16980.96</v>
      </c>
      <c r="U1488" s="3">
        <f t="shared" si="191"/>
        <v>1249.3689999999988</v>
      </c>
      <c r="V1488" t="s">
        <v>36</v>
      </c>
      <c r="W1488" t="s">
        <v>80</v>
      </c>
    </row>
    <row r="1489" spans="1:23">
      <c r="A1489" t="s">
        <v>1548</v>
      </c>
      <c r="B1489" s="2">
        <v>45752</v>
      </c>
      <c r="C1489">
        <f t="shared" si="184"/>
        <v>2025</v>
      </c>
      <c r="D1489" t="str">
        <f t="shared" si="185"/>
        <v>Apr</v>
      </c>
      <c r="E1489" t="str">
        <f t="shared" si="186"/>
        <v>Q2</v>
      </c>
      <c r="F1489" t="s">
        <v>24</v>
      </c>
      <c r="G1489" t="s">
        <v>66</v>
      </c>
      <c r="H1489" t="s">
        <v>34</v>
      </c>
      <c r="I1489" t="s">
        <v>39</v>
      </c>
      <c r="J1489" t="s">
        <v>57</v>
      </c>
      <c r="K1489">
        <v>4</v>
      </c>
      <c r="L1489" s="3">
        <v>307.47000000000003</v>
      </c>
      <c r="M1489" s="4">
        <v>0.15</v>
      </c>
      <c r="N1489" s="3">
        <v>148.54</v>
      </c>
      <c r="O1489" s="3">
        <f t="shared" si="187"/>
        <v>1045.3980000000001</v>
      </c>
      <c r="P1489" s="3">
        <f t="shared" si="188"/>
        <v>594.16</v>
      </c>
      <c r="Q1489" s="3">
        <v>1500.37</v>
      </c>
      <c r="R1489" s="3">
        <f t="shared" si="189"/>
        <v>-1049.1319999999996</v>
      </c>
      <c r="S1489" s="5">
        <f t="shared" si="190"/>
        <v>-1.0035718453641576</v>
      </c>
      <c r="T1489" s="3">
        <v>1079.75</v>
      </c>
      <c r="U1489" s="3">
        <f t="shared" si="191"/>
        <v>-34.351999999999862</v>
      </c>
      <c r="V1489" t="s">
        <v>41</v>
      </c>
      <c r="W1489" t="s">
        <v>77</v>
      </c>
    </row>
    <row r="1490" spans="1:23">
      <c r="A1490" t="s">
        <v>1549</v>
      </c>
      <c r="B1490" s="2">
        <v>45482</v>
      </c>
      <c r="C1490">
        <f t="shared" si="184"/>
        <v>2024</v>
      </c>
      <c r="D1490" t="str">
        <f t="shared" si="185"/>
        <v>Jul</v>
      </c>
      <c r="E1490" t="str">
        <f t="shared" si="186"/>
        <v>Q3</v>
      </c>
      <c r="F1490" t="s">
        <v>32</v>
      </c>
      <c r="G1490" t="s">
        <v>49</v>
      </c>
      <c r="H1490" t="s">
        <v>44</v>
      </c>
      <c r="I1490" t="s">
        <v>53</v>
      </c>
      <c r="J1490" t="s">
        <v>130</v>
      </c>
      <c r="K1490">
        <v>4</v>
      </c>
      <c r="L1490" s="3">
        <v>2396.3000000000002</v>
      </c>
      <c r="M1490" s="4">
        <v>0.15</v>
      </c>
      <c r="N1490" s="3">
        <v>817.93</v>
      </c>
      <c r="O1490" s="3">
        <f t="shared" si="187"/>
        <v>8147.42</v>
      </c>
      <c r="P1490" s="3">
        <f t="shared" si="188"/>
        <v>3271.72</v>
      </c>
      <c r="Q1490" s="3">
        <v>3220.83</v>
      </c>
      <c r="R1490" s="3">
        <f t="shared" si="189"/>
        <v>1654.8700000000008</v>
      </c>
      <c r="S1490" s="5">
        <f t="shared" si="190"/>
        <v>0.2031158329876207</v>
      </c>
      <c r="T1490" s="3">
        <v>8855.9599999999991</v>
      </c>
      <c r="U1490" s="3">
        <f t="shared" si="191"/>
        <v>-708.53999999999905</v>
      </c>
      <c r="V1490" t="s">
        <v>61</v>
      </c>
      <c r="W1490" t="s">
        <v>77</v>
      </c>
    </row>
    <row r="1491" spans="1:23">
      <c r="A1491" t="s">
        <v>1550</v>
      </c>
      <c r="B1491" s="2">
        <v>45917</v>
      </c>
      <c r="C1491">
        <f t="shared" si="184"/>
        <v>2025</v>
      </c>
      <c r="D1491" t="str">
        <f t="shared" si="185"/>
        <v>Sep</v>
      </c>
      <c r="E1491" t="str">
        <f t="shared" si="186"/>
        <v>Q3</v>
      </c>
      <c r="F1491" t="s">
        <v>24</v>
      </c>
      <c r="G1491" t="s">
        <v>66</v>
      </c>
      <c r="H1491" t="s">
        <v>44</v>
      </c>
      <c r="I1491" t="s">
        <v>27</v>
      </c>
      <c r="J1491" t="s">
        <v>28</v>
      </c>
      <c r="K1491">
        <v>11</v>
      </c>
      <c r="L1491" s="3">
        <v>173.71</v>
      </c>
      <c r="M1491" s="4">
        <v>0</v>
      </c>
      <c r="N1491" s="3">
        <v>97.78</v>
      </c>
      <c r="O1491" s="3">
        <f t="shared" si="187"/>
        <v>1910.8100000000002</v>
      </c>
      <c r="P1491" s="3">
        <f t="shared" si="188"/>
        <v>1075.58</v>
      </c>
      <c r="Q1491" s="3">
        <v>1147.19</v>
      </c>
      <c r="R1491" s="3">
        <f t="shared" si="189"/>
        <v>-311.95999999999981</v>
      </c>
      <c r="S1491" s="5">
        <f t="shared" si="190"/>
        <v>-0.1632606067583903</v>
      </c>
      <c r="T1491" s="3">
        <v>1997.7</v>
      </c>
      <c r="U1491" s="3">
        <f t="shared" si="191"/>
        <v>-86.889999999999873</v>
      </c>
      <c r="V1491" t="s">
        <v>36</v>
      </c>
      <c r="W1491" t="s">
        <v>30</v>
      </c>
    </row>
    <row r="1492" spans="1:23">
      <c r="A1492" t="s">
        <v>1551</v>
      </c>
      <c r="B1492" s="2">
        <v>45512</v>
      </c>
      <c r="C1492">
        <f t="shared" si="184"/>
        <v>2024</v>
      </c>
      <c r="D1492" t="str">
        <f t="shared" si="185"/>
        <v>Aug</v>
      </c>
      <c r="E1492" t="str">
        <f t="shared" si="186"/>
        <v>Q3</v>
      </c>
      <c r="F1492" t="s">
        <v>68</v>
      </c>
      <c r="G1492" t="s">
        <v>66</v>
      </c>
      <c r="H1492" t="s">
        <v>34</v>
      </c>
      <c r="I1492" t="s">
        <v>27</v>
      </c>
      <c r="J1492" t="s">
        <v>28</v>
      </c>
      <c r="K1492">
        <v>16</v>
      </c>
      <c r="L1492" s="3">
        <v>131.9</v>
      </c>
      <c r="M1492" s="4">
        <v>0.1</v>
      </c>
      <c r="N1492" s="3">
        <v>74.75</v>
      </c>
      <c r="O1492" s="3">
        <f t="shared" si="187"/>
        <v>1899.3600000000001</v>
      </c>
      <c r="P1492" s="3">
        <f t="shared" si="188"/>
        <v>1196</v>
      </c>
      <c r="Q1492" s="3">
        <v>1075.3599999999999</v>
      </c>
      <c r="R1492" s="3">
        <f t="shared" si="189"/>
        <v>-371.99999999999977</v>
      </c>
      <c r="S1492" s="5">
        <f t="shared" si="190"/>
        <v>-0.19585544604498345</v>
      </c>
      <c r="T1492" s="3">
        <v>2092.46</v>
      </c>
      <c r="U1492" s="3">
        <f t="shared" si="191"/>
        <v>-193.09999999999991</v>
      </c>
      <c r="V1492" t="s">
        <v>61</v>
      </c>
      <c r="W1492" t="s">
        <v>80</v>
      </c>
    </row>
    <row r="1493" spans="1:23">
      <c r="A1493" t="s">
        <v>1552</v>
      </c>
      <c r="B1493" s="2">
        <v>45849</v>
      </c>
      <c r="C1493">
        <f t="shared" si="184"/>
        <v>2025</v>
      </c>
      <c r="D1493" t="str">
        <f t="shared" si="185"/>
        <v>Jul</v>
      </c>
      <c r="E1493" t="str">
        <f t="shared" si="186"/>
        <v>Q3</v>
      </c>
      <c r="F1493" t="s">
        <v>51</v>
      </c>
      <c r="G1493" t="s">
        <v>88</v>
      </c>
      <c r="H1493" t="s">
        <v>44</v>
      </c>
      <c r="I1493" t="s">
        <v>63</v>
      </c>
      <c r="J1493" t="s">
        <v>64</v>
      </c>
      <c r="K1493">
        <v>11</v>
      </c>
      <c r="L1493" s="3">
        <v>584.98</v>
      </c>
      <c r="M1493" s="4">
        <v>0.15</v>
      </c>
      <c r="N1493" s="3">
        <v>169.39</v>
      </c>
      <c r="O1493" s="3">
        <f t="shared" si="187"/>
        <v>5469.5630000000001</v>
      </c>
      <c r="P1493" s="3">
        <f t="shared" si="188"/>
        <v>1863.29</v>
      </c>
      <c r="Q1493" s="3">
        <v>951.01</v>
      </c>
      <c r="R1493" s="3">
        <f t="shared" si="189"/>
        <v>2655.2629999999999</v>
      </c>
      <c r="S1493" s="5">
        <f t="shared" si="190"/>
        <v>0.48546163560050409</v>
      </c>
      <c r="T1493" s="3">
        <v>5046.16</v>
      </c>
      <c r="U1493" s="3">
        <f t="shared" si="191"/>
        <v>423.40300000000025</v>
      </c>
      <c r="V1493" t="s">
        <v>29</v>
      </c>
      <c r="W1493" t="s">
        <v>77</v>
      </c>
    </row>
    <row r="1494" spans="1:23">
      <c r="A1494" t="s">
        <v>1553</v>
      </c>
      <c r="B1494" s="2">
        <v>46154</v>
      </c>
      <c r="C1494">
        <f t="shared" si="184"/>
        <v>2026</v>
      </c>
      <c r="D1494" t="str">
        <f t="shared" si="185"/>
        <v>May</v>
      </c>
      <c r="E1494" t="str">
        <f t="shared" si="186"/>
        <v>Q2</v>
      </c>
      <c r="F1494" t="s">
        <v>38</v>
      </c>
      <c r="G1494" t="s">
        <v>25</v>
      </c>
      <c r="H1494" t="s">
        <v>34</v>
      </c>
      <c r="I1494" t="s">
        <v>39</v>
      </c>
      <c r="J1494" t="s">
        <v>40</v>
      </c>
      <c r="K1494">
        <v>7</v>
      </c>
      <c r="L1494" s="3">
        <v>1082.67</v>
      </c>
      <c r="M1494" s="4">
        <v>0.03</v>
      </c>
      <c r="N1494" s="3">
        <v>454.52</v>
      </c>
      <c r="O1494" s="3">
        <f t="shared" si="187"/>
        <v>7351.3293000000003</v>
      </c>
      <c r="P1494" s="3">
        <f t="shared" si="188"/>
        <v>3181.64</v>
      </c>
      <c r="Q1494" s="3">
        <v>1525.79</v>
      </c>
      <c r="R1494" s="3">
        <f t="shared" si="189"/>
        <v>2643.8993</v>
      </c>
      <c r="S1494" s="5">
        <f t="shared" si="190"/>
        <v>0.35964914535932974</v>
      </c>
      <c r="T1494" s="3">
        <v>7566.32</v>
      </c>
      <c r="U1494" s="3">
        <f t="shared" si="191"/>
        <v>-214.99069999999938</v>
      </c>
      <c r="V1494" t="s">
        <v>29</v>
      </c>
      <c r="W1494" t="s">
        <v>30</v>
      </c>
    </row>
    <row r="1495" spans="1:23">
      <c r="A1495" t="s">
        <v>1554</v>
      </c>
      <c r="B1495" s="2">
        <v>45683</v>
      </c>
      <c r="C1495">
        <f t="shared" si="184"/>
        <v>2025</v>
      </c>
      <c r="D1495" t="str">
        <f t="shared" si="185"/>
        <v>Jan</v>
      </c>
      <c r="E1495" t="str">
        <f t="shared" si="186"/>
        <v>Q1</v>
      </c>
      <c r="F1495" t="s">
        <v>32</v>
      </c>
      <c r="G1495" t="s">
        <v>43</v>
      </c>
      <c r="H1495" t="s">
        <v>34</v>
      </c>
      <c r="I1495" t="s">
        <v>63</v>
      </c>
      <c r="J1495" t="s">
        <v>64</v>
      </c>
      <c r="K1495">
        <v>1</v>
      </c>
      <c r="L1495" s="3">
        <v>272.62</v>
      </c>
      <c r="M1495" s="4">
        <v>0.03</v>
      </c>
      <c r="N1495" s="3">
        <v>77.3</v>
      </c>
      <c r="O1495" s="3">
        <f t="shared" si="187"/>
        <v>264.44139999999999</v>
      </c>
      <c r="P1495" s="3">
        <f t="shared" si="188"/>
        <v>77.3</v>
      </c>
      <c r="Q1495" s="3">
        <v>1147.51</v>
      </c>
      <c r="R1495" s="3">
        <f t="shared" si="189"/>
        <v>-960.36860000000001</v>
      </c>
      <c r="S1495" s="5">
        <f t="shared" si="190"/>
        <v>-3.6316877765735627</v>
      </c>
      <c r="T1495" s="3">
        <v>243.49</v>
      </c>
      <c r="U1495" s="3">
        <f t="shared" si="191"/>
        <v>20.951399999999978</v>
      </c>
      <c r="V1495" t="s">
        <v>61</v>
      </c>
      <c r="W1495" t="s">
        <v>80</v>
      </c>
    </row>
    <row r="1496" spans="1:23">
      <c r="A1496" t="s">
        <v>1555</v>
      </c>
      <c r="B1496" s="2">
        <v>45324</v>
      </c>
      <c r="C1496">
        <f t="shared" si="184"/>
        <v>2024</v>
      </c>
      <c r="D1496" t="str">
        <f t="shared" si="185"/>
        <v>Feb</v>
      </c>
      <c r="E1496" t="str">
        <f t="shared" si="186"/>
        <v>Q1</v>
      </c>
      <c r="F1496" t="s">
        <v>32</v>
      </c>
      <c r="G1496" t="s">
        <v>43</v>
      </c>
      <c r="H1496" t="s">
        <v>26</v>
      </c>
      <c r="I1496" t="s">
        <v>27</v>
      </c>
      <c r="J1496" t="s">
        <v>35</v>
      </c>
      <c r="K1496">
        <v>34</v>
      </c>
      <c r="L1496" s="3">
        <v>1030.6199999999999</v>
      </c>
      <c r="M1496" s="4">
        <v>0.1</v>
      </c>
      <c r="N1496" s="3">
        <v>664.67</v>
      </c>
      <c r="O1496" s="3">
        <f t="shared" si="187"/>
        <v>31536.971999999994</v>
      </c>
      <c r="P1496" s="3">
        <f t="shared" si="188"/>
        <v>22598.78</v>
      </c>
      <c r="Q1496" s="3">
        <v>1249.6099999999999</v>
      </c>
      <c r="R1496" s="3">
        <f t="shared" si="189"/>
        <v>7688.5819999999958</v>
      </c>
      <c r="S1496" s="5">
        <f t="shared" si="190"/>
        <v>0.24379582161534077</v>
      </c>
      <c r="T1496" s="3">
        <v>30850.25</v>
      </c>
      <c r="U1496" s="3">
        <f t="shared" si="191"/>
        <v>686.7219999999943</v>
      </c>
      <c r="V1496" t="s">
        <v>29</v>
      </c>
      <c r="W1496" t="s">
        <v>30</v>
      </c>
    </row>
    <row r="1497" spans="1:23">
      <c r="A1497" t="s">
        <v>1556</v>
      </c>
      <c r="B1497" s="2">
        <v>45768</v>
      </c>
      <c r="C1497">
        <f t="shared" si="184"/>
        <v>2025</v>
      </c>
      <c r="D1497" t="str">
        <f t="shared" si="185"/>
        <v>Apr</v>
      </c>
      <c r="E1497" t="str">
        <f t="shared" si="186"/>
        <v>Q2</v>
      </c>
      <c r="F1497" t="s">
        <v>51</v>
      </c>
      <c r="G1497" t="s">
        <v>52</v>
      </c>
      <c r="H1497" t="s">
        <v>34</v>
      </c>
      <c r="I1497" t="s">
        <v>39</v>
      </c>
      <c r="J1497" t="s">
        <v>45</v>
      </c>
      <c r="K1497">
        <v>5</v>
      </c>
      <c r="L1497" s="3">
        <v>1146.45</v>
      </c>
      <c r="M1497" s="4">
        <v>0.05</v>
      </c>
      <c r="N1497" s="3">
        <v>559.88</v>
      </c>
      <c r="O1497" s="3">
        <f t="shared" si="187"/>
        <v>5445.6374999999998</v>
      </c>
      <c r="P1497" s="3">
        <f t="shared" si="188"/>
        <v>2799.4</v>
      </c>
      <c r="Q1497" s="3">
        <v>2050.8200000000002</v>
      </c>
      <c r="R1497" s="3">
        <f t="shared" si="189"/>
        <v>595.41749999999956</v>
      </c>
      <c r="S1497" s="5">
        <f t="shared" si="190"/>
        <v>0.10933843833710921</v>
      </c>
      <c r="T1497" s="3">
        <v>4826.1400000000003</v>
      </c>
      <c r="U1497" s="3">
        <f t="shared" si="191"/>
        <v>619.49749999999949</v>
      </c>
      <c r="V1497" t="s">
        <v>41</v>
      </c>
      <c r="W1497" t="s">
        <v>30</v>
      </c>
    </row>
    <row r="1498" spans="1:23">
      <c r="A1498" t="s">
        <v>1557</v>
      </c>
      <c r="B1498" s="2">
        <v>45764</v>
      </c>
      <c r="C1498">
        <f t="shared" si="184"/>
        <v>2025</v>
      </c>
      <c r="D1498" t="str">
        <f t="shared" si="185"/>
        <v>Apr</v>
      </c>
      <c r="E1498" t="str">
        <f t="shared" si="186"/>
        <v>Q2</v>
      </c>
      <c r="F1498" t="s">
        <v>24</v>
      </c>
      <c r="G1498" t="s">
        <v>25</v>
      </c>
      <c r="H1498" t="s">
        <v>26</v>
      </c>
      <c r="I1498" t="s">
        <v>39</v>
      </c>
      <c r="J1498" t="s">
        <v>57</v>
      </c>
      <c r="K1498">
        <v>18</v>
      </c>
      <c r="L1498" s="3">
        <v>570.88</v>
      </c>
      <c r="M1498" s="4">
        <v>0</v>
      </c>
      <c r="N1498" s="3">
        <v>270.89999999999998</v>
      </c>
      <c r="O1498" s="3">
        <f t="shared" si="187"/>
        <v>10275.84</v>
      </c>
      <c r="P1498" s="3">
        <f t="shared" si="188"/>
        <v>4876.2</v>
      </c>
      <c r="Q1498" s="3">
        <v>3357.52</v>
      </c>
      <c r="R1498" s="3">
        <f t="shared" si="189"/>
        <v>2042.1200000000003</v>
      </c>
      <c r="S1498" s="5">
        <f t="shared" si="190"/>
        <v>0.19873022546088692</v>
      </c>
      <c r="T1498" s="3">
        <v>10439.530000000001</v>
      </c>
      <c r="U1498" s="3">
        <f t="shared" si="191"/>
        <v>-163.69000000000051</v>
      </c>
      <c r="V1498" t="s">
        <v>41</v>
      </c>
      <c r="W1498" t="s">
        <v>77</v>
      </c>
    </row>
    <row r="1499" spans="1:23">
      <c r="A1499" t="s">
        <v>1558</v>
      </c>
      <c r="B1499" s="2">
        <v>45962</v>
      </c>
      <c r="C1499">
        <f t="shared" si="184"/>
        <v>2025</v>
      </c>
      <c r="D1499" t="str">
        <f t="shared" si="185"/>
        <v>Nov</v>
      </c>
      <c r="E1499" t="str">
        <f t="shared" si="186"/>
        <v>Q4</v>
      </c>
      <c r="F1499" t="s">
        <v>51</v>
      </c>
      <c r="G1499" t="s">
        <v>72</v>
      </c>
      <c r="H1499" t="s">
        <v>34</v>
      </c>
      <c r="I1499" t="s">
        <v>39</v>
      </c>
      <c r="J1499" t="s">
        <v>45</v>
      </c>
      <c r="K1499">
        <v>9</v>
      </c>
      <c r="L1499" s="3">
        <v>1362.99</v>
      </c>
      <c r="M1499" s="4">
        <v>0.05</v>
      </c>
      <c r="N1499" s="3">
        <v>675.2</v>
      </c>
      <c r="O1499" s="3">
        <f t="shared" si="187"/>
        <v>11653.564499999999</v>
      </c>
      <c r="P1499" s="3">
        <f t="shared" si="188"/>
        <v>6076.8</v>
      </c>
      <c r="Q1499" s="3">
        <v>1817.27</v>
      </c>
      <c r="R1499" s="3">
        <f t="shared" si="189"/>
        <v>3759.4944999999984</v>
      </c>
      <c r="S1499" s="5">
        <f t="shared" si="190"/>
        <v>0.32260468460100761</v>
      </c>
      <c r="T1499" s="3">
        <v>12334.55</v>
      </c>
      <c r="U1499" s="3">
        <f t="shared" si="191"/>
        <v>-680.98550000000068</v>
      </c>
      <c r="V1499" t="s">
        <v>29</v>
      </c>
      <c r="W1499" t="s">
        <v>77</v>
      </c>
    </row>
    <row r="1500" spans="1:23">
      <c r="A1500" t="s">
        <v>1559</v>
      </c>
      <c r="B1500" s="2">
        <v>45405</v>
      </c>
      <c r="C1500">
        <f t="shared" si="184"/>
        <v>2024</v>
      </c>
      <c r="D1500" t="str">
        <f t="shared" si="185"/>
        <v>Apr</v>
      </c>
      <c r="E1500" t="str">
        <f t="shared" si="186"/>
        <v>Q2</v>
      </c>
      <c r="F1500" t="s">
        <v>32</v>
      </c>
      <c r="G1500" t="s">
        <v>49</v>
      </c>
      <c r="H1500" t="s">
        <v>44</v>
      </c>
      <c r="I1500" t="s">
        <v>39</v>
      </c>
      <c r="J1500" t="s">
        <v>40</v>
      </c>
      <c r="K1500">
        <v>17</v>
      </c>
      <c r="L1500" s="3">
        <v>1083.96</v>
      </c>
      <c r="M1500" s="4">
        <v>0.05</v>
      </c>
      <c r="N1500" s="3">
        <v>441.33</v>
      </c>
      <c r="O1500" s="3">
        <f t="shared" si="187"/>
        <v>17505.953999999998</v>
      </c>
      <c r="P1500" s="3">
        <f t="shared" si="188"/>
        <v>7502.61</v>
      </c>
      <c r="Q1500" s="3">
        <v>1194.29</v>
      </c>
      <c r="R1500" s="3">
        <f t="shared" si="189"/>
        <v>8809.0539999999964</v>
      </c>
      <c r="S1500" s="5">
        <f t="shared" si="190"/>
        <v>0.5032033101423663</v>
      </c>
      <c r="T1500" s="3">
        <v>19515.79</v>
      </c>
      <c r="U1500" s="3">
        <f t="shared" si="191"/>
        <v>-2009.836000000003</v>
      </c>
      <c r="V1500" t="s">
        <v>61</v>
      </c>
      <c r="W1500" t="s">
        <v>80</v>
      </c>
    </row>
    <row r="1501" spans="1:23">
      <c r="A1501" t="s">
        <v>1560</v>
      </c>
      <c r="B1501" s="2">
        <v>45592</v>
      </c>
      <c r="C1501">
        <f t="shared" si="184"/>
        <v>2024</v>
      </c>
      <c r="D1501" t="str">
        <f t="shared" si="185"/>
        <v>Oct</v>
      </c>
      <c r="E1501" t="str">
        <f t="shared" si="186"/>
        <v>Q4</v>
      </c>
      <c r="F1501" t="s">
        <v>68</v>
      </c>
      <c r="G1501" t="s">
        <v>25</v>
      </c>
      <c r="H1501" t="s">
        <v>34</v>
      </c>
      <c r="I1501" t="s">
        <v>39</v>
      </c>
      <c r="J1501" t="s">
        <v>57</v>
      </c>
      <c r="K1501">
        <v>5</v>
      </c>
      <c r="L1501" s="3">
        <v>538.39</v>
      </c>
      <c r="M1501" s="4">
        <v>0.05</v>
      </c>
      <c r="N1501" s="3">
        <v>249.58</v>
      </c>
      <c r="O1501" s="3">
        <f t="shared" si="187"/>
        <v>2557.3524999999995</v>
      </c>
      <c r="P1501" s="3">
        <f t="shared" si="188"/>
        <v>1247.9000000000001</v>
      </c>
      <c r="Q1501" s="3">
        <v>1591.57</v>
      </c>
      <c r="R1501" s="3">
        <f t="shared" si="189"/>
        <v>-282.11750000000052</v>
      </c>
      <c r="S1501" s="5">
        <f t="shared" si="190"/>
        <v>-0.11031623524719435</v>
      </c>
      <c r="T1501" s="3">
        <v>2714.06</v>
      </c>
      <c r="U1501" s="3">
        <f t="shared" si="191"/>
        <v>-156.70750000000044</v>
      </c>
      <c r="V1501" t="s">
        <v>61</v>
      </c>
      <c r="W1501" t="s">
        <v>77</v>
      </c>
    </row>
    <row r="1502" spans="1:23">
      <c r="A1502" t="s">
        <v>1561</v>
      </c>
      <c r="B1502" s="2">
        <v>46227</v>
      </c>
      <c r="C1502">
        <f t="shared" si="184"/>
        <v>2026</v>
      </c>
      <c r="D1502" t="str">
        <f t="shared" si="185"/>
        <v>Jul</v>
      </c>
      <c r="E1502" t="str">
        <f t="shared" si="186"/>
        <v>Q3</v>
      </c>
      <c r="F1502" t="s">
        <v>24</v>
      </c>
      <c r="G1502" t="s">
        <v>66</v>
      </c>
      <c r="H1502" t="s">
        <v>34</v>
      </c>
      <c r="I1502" t="s">
        <v>63</v>
      </c>
      <c r="J1502" t="s">
        <v>73</v>
      </c>
      <c r="K1502">
        <v>13</v>
      </c>
      <c r="L1502" s="3">
        <v>320.83</v>
      </c>
      <c r="M1502" s="4">
        <v>0.1</v>
      </c>
      <c r="N1502" s="3">
        <v>81.27</v>
      </c>
      <c r="O1502" s="3">
        <f t="shared" si="187"/>
        <v>3753.7110000000002</v>
      </c>
      <c r="P1502" s="3">
        <f t="shared" si="188"/>
        <v>1056.51</v>
      </c>
      <c r="Q1502" s="3">
        <v>732.93</v>
      </c>
      <c r="R1502" s="3">
        <f t="shared" si="189"/>
        <v>1964.2710000000002</v>
      </c>
      <c r="S1502" s="5">
        <f t="shared" si="190"/>
        <v>0.52328775443820796</v>
      </c>
      <c r="T1502" s="3">
        <v>3881.23</v>
      </c>
      <c r="U1502" s="3">
        <f t="shared" si="191"/>
        <v>-127.51899999999978</v>
      </c>
      <c r="V1502" t="s">
        <v>36</v>
      </c>
      <c r="W1502" t="s">
        <v>46</v>
      </c>
    </row>
    <row r="1503" spans="1:23">
      <c r="A1503" t="s">
        <v>1562</v>
      </c>
      <c r="B1503" s="2">
        <v>45522</v>
      </c>
      <c r="C1503">
        <f t="shared" si="184"/>
        <v>2024</v>
      </c>
      <c r="D1503" t="str">
        <f t="shared" si="185"/>
        <v>Aug</v>
      </c>
      <c r="E1503" t="str">
        <f t="shared" si="186"/>
        <v>Q3</v>
      </c>
      <c r="F1503" t="s">
        <v>68</v>
      </c>
      <c r="G1503" t="s">
        <v>66</v>
      </c>
      <c r="H1503" t="s">
        <v>44</v>
      </c>
      <c r="I1503" t="s">
        <v>63</v>
      </c>
      <c r="J1503" t="s">
        <v>73</v>
      </c>
      <c r="K1503">
        <v>3</v>
      </c>
      <c r="L1503" s="3">
        <v>280.05</v>
      </c>
      <c r="M1503" s="4">
        <v>0.2</v>
      </c>
      <c r="N1503" s="3">
        <v>71.5</v>
      </c>
      <c r="O1503" s="3">
        <f t="shared" si="187"/>
        <v>672.12000000000012</v>
      </c>
      <c r="P1503" s="3">
        <f t="shared" si="188"/>
        <v>214.5</v>
      </c>
      <c r="Q1503" s="3">
        <v>1018.38</v>
      </c>
      <c r="R1503" s="3">
        <f t="shared" si="189"/>
        <v>-560.75999999999988</v>
      </c>
      <c r="S1503" s="5">
        <f t="shared" si="190"/>
        <v>-0.83431530083913552</v>
      </c>
      <c r="T1503" s="3">
        <v>647.11</v>
      </c>
      <c r="U1503" s="3">
        <f t="shared" si="191"/>
        <v>25.010000000000105</v>
      </c>
      <c r="V1503" t="s">
        <v>36</v>
      </c>
      <c r="W1503" t="s">
        <v>46</v>
      </c>
    </row>
    <row r="1504" spans="1:23">
      <c r="A1504" t="s">
        <v>1563</v>
      </c>
      <c r="B1504" s="2">
        <v>45651</v>
      </c>
      <c r="C1504">
        <f t="shared" si="184"/>
        <v>2024</v>
      </c>
      <c r="D1504" t="str">
        <f t="shared" si="185"/>
        <v>Dec</v>
      </c>
      <c r="E1504" t="str">
        <f t="shared" si="186"/>
        <v>Q4</v>
      </c>
      <c r="F1504" t="s">
        <v>24</v>
      </c>
      <c r="G1504" t="s">
        <v>66</v>
      </c>
      <c r="H1504" t="s">
        <v>34</v>
      </c>
      <c r="I1504" t="s">
        <v>39</v>
      </c>
      <c r="J1504" t="s">
        <v>45</v>
      </c>
      <c r="K1504">
        <v>4</v>
      </c>
      <c r="L1504" s="3">
        <v>1202.48</v>
      </c>
      <c r="M1504" s="4">
        <v>0.05</v>
      </c>
      <c r="N1504" s="3">
        <v>581.69000000000005</v>
      </c>
      <c r="O1504" s="3">
        <f t="shared" si="187"/>
        <v>4569.424</v>
      </c>
      <c r="P1504" s="3">
        <f t="shared" si="188"/>
        <v>2326.7600000000002</v>
      </c>
      <c r="Q1504" s="3">
        <v>1583.95</v>
      </c>
      <c r="R1504" s="3">
        <f t="shared" si="189"/>
        <v>658.71399999999971</v>
      </c>
      <c r="S1504" s="5">
        <f t="shared" si="190"/>
        <v>0.14415690030078182</v>
      </c>
      <c r="T1504" s="3">
        <v>4944.04</v>
      </c>
      <c r="U1504" s="3">
        <f t="shared" si="191"/>
        <v>-374.61599999999999</v>
      </c>
      <c r="V1504" t="s">
        <v>61</v>
      </c>
      <c r="W1504" t="s">
        <v>80</v>
      </c>
    </row>
    <row r="1505" spans="1:23">
      <c r="A1505" t="s">
        <v>1564</v>
      </c>
      <c r="B1505" s="2">
        <v>45845</v>
      </c>
      <c r="C1505">
        <f t="shared" si="184"/>
        <v>2025</v>
      </c>
      <c r="D1505" t="str">
        <f t="shared" si="185"/>
        <v>Jul</v>
      </c>
      <c r="E1505" t="str">
        <f t="shared" si="186"/>
        <v>Q3</v>
      </c>
      <c r="F1505" t="s">
        <v>51</v>
      </c>
      <c r="G1505" t="s">
        <v>52</v>
      </c>
      <c r="H1505" t="s">
        <v>34</v>
      </c>
      <c r="I1505" t="s">
        <v>63</v>
      </c>
      <c r="J1505" t="s">
        <v>73</v>
      </c>
      <c r="K1505">
        <v>14</v>
      </c>
      <c r="L1505" s="3">
        <v>219.74</v>
      </c>
      <c r="M1505" s="4">
        <v>0.12</v>
      </c>
      <c r="N1505" s="3">
        <v>59.07</v>
      </c>
      <c r="O1505" s="3">
        <f t="shared" si="187"/>
        <v>2707.1968000000002</v>
      </c>
      <c r="P1505" s="3">
        <f t="shared" si="188"/>
        <v>826.98</v>
      </c>
      <c r="Q1505" s="3">
        <v>1001.09</v>
      </c>
      <c r="R1505" s="3">
        <f t="shared" si="189"/>
        <v>879.12680000000012</v>
      </c>
      <c r="S1505" s="5">
        <f t="shared" si="190"/>
        <v>0.32473693822333127</v>
      </c>
      <c r="T1505" s="3">
        <v>2656.06</v>
      </c>
      <c r="U1505" s="3">
        <f t="shared" si="191"/>
        <v>51.136800000000221</v>
      </c>
      <c r="V1505" t="s">
        <v>61</v>
      </c>
      <c r="W1505" t="s">
        <v>46</v>
      </c>
    </row>
    <row r="1506" spans="1:23">
      <c r="A1506" t="s">
        <v>1565</v>
      </c>
      <c r="B1506" s="2">
        <v>45352</v>
      </c>
      <c r="C1506">
        <f t="shared" si="184"/>
        <v>2024</v>
      </c>
      <c r="D1506" t="str">
        <f t="shared" si="185"/>
        <v>Mar</v>
      </c>
      <c r="E1506" t="str">
        <f t="shared" si="186"/>
        <v>Q1</v>
      </c>
      <c r="F1506" t="s">
        <v>24</v>
      </c>
      <c r="G1506" t="s">
        <v>66</v>
      </c>
      <c r="H1506" t="s">
        <v>34</v>
      </c>
      <c r="I1506" t="s">
        <v>53</v>
      </c>
      <c r="J1506" t="s">
        <v>54</v>
      </c>
      <c r="K1506">
        <v>8</v>
      </c>
      <c r="L1506" s="3">
        <v>2375.6999999999998</v>
      </c>
      <c r="M1506" s="4">
        <v>0.08</v>
      </c>
      <c r="N1506" s="3">
        <v>774.58</v>
      </c>
      <c r="O1506" s="3">
        <f t="shared" si="187"/>
        <v>17485.151999999998</v>
      </c>
      <c r="P1506" s="3">
        <f t="shared" si="188"/>
        <v>6196.64</v>
      </c>
      <c r="Q1506" s="3">
        <v>2751.8</v>
      </c>
      <c r="R1506" s="3">
        <f t="shared" si="189"/>
        <v>8536.7119999999995</v>
      </c>
      <c r="S1506" s="5">
        <f t="shared" si="190"/>
        <v>0.48822635342260684</v>
      </c>
      <c r="T1506" s="3">
        <v>19485.68</v>
      </c>
      <c r="U1506" s="3">
        <f t="shared" si="191"/>
        <v>-2000.5280000000021</v>
      </c>
      <c r="V1506" t="s">
        <v>29</v>
      </c>
      <c r="W1506" t="s">
        <v>46</v>
      </c>
    </row>
    <row r="1507" spans="1:23">
      <c r="A1507" t="s">
        <v>1566</v>
      </c>
      <c r="B1507" s="2">
        <v>45794</v>
      </c>
      <c r="C1507">
        <f t="shared" si="184"/>
        <v>2025</v>
      </c>
      <c r="D1507" t="str">
        <f t="shared" si="185"/>
        <v>May</v>
      </c>
      <c r="E1507" t="str">
        <f t="shared" si="186"/>
        <v>Q2</v>
      </c>
      <c r="F1507" t="s">
        <v>38</v>
      </c>
      <c r="G1507" t="s">
        <v>25</v>
      </c>
      <c r="H1507" t="s">
        <v>34</v>
      </c>
      <c r="I1507" t="s">
        <v>53</v>
      </c>
      <c r="J1507" t="s">
        <v>54</v>
      </c>
      <c r="K1507">
        <v>17</v>
      </c>
      <c r="L1507" s="3">
        <v>1315.81</v>
      </c>
      <c r="M1507" s="4">
        <v>0.15</v>
      </c>
      <c r="N1507" s="3">
        <v>445.49</v>
      </c>
      <c r="O1507" s="3">
        <f t="shared" si="187"/>
        <v>19013.4545</v>
      </c>
      <c r="P1507" s="3">
        <f t="shared" si="188"/>
        <v>7573.33</v>
      </c>
      <c r="Q1507" s="3">
        <v>2696.67</v>
      </c>
      <c r="R1507" s="3">
        <f t="shared" si="189"/>
        <v>8743.4544999999998</v>
      </c>
      <c r="S1507" s="5">
        <f t="shared" si="190"/>
        <v>0.45985617710868898</v>
      </c>
      <c r="T1507" s="3">
        <v>17651.79</v>
      </c>
      <c r="U1507" s="3">
        <f t="shared" si="191"/>
        <v>1361.664499999999</v>
      </c>
      <c r="V1507" t="s">
        <v>61</v>
      </c>
      <c r="W1507" t="s">
        <v>80</v>
      </c>
    </row>
    <row r="1508" spans="1:23">
      <c r="A1508" t="s">
        <v>1567</v>
      </c>
      <c r="B1508" s="2">
        <v>46096</v>
      </c>
      <c r="C1508">
        <f t="shared" si="184"/>
        <v>2026</v>
      </c>
      <c r="D1508" t="str">
        <f t="shared" si="185"/>
        <v>Mar</v>
      </c>
      <c r="E1508" t="str">
        <f t="shared" si="186"/>
        <v>Q1</v>
      </c>
      <c r="F1508" t="s">
        <v>38</v>
      </c>
      <c r="G1508" t="s">
        <v>25</v>
      </c>
      <c r="H1508" t="s">
        <v>34</v>
      </c>
      <c r="I1508" t="s">
        <v>53</v>
      </c>
      <c r="J1508" t="s">
        <v>130</v>
      </c>
      <c r="K1508">
        <v>2</v>
      </c>
      <c r="L1508" s="3">
        <v>1413.8</v>
      </c>
      <c r="M1508" s="4">
        <v>0.08</v>
      </c>
      <c r="N1508" s="3">
        <v>509.87</v>
      </c>
      <c r="O1508" s="3">
        <f t="shared" si="187"/>
        <v>2601.3919999999998</v>
      </c>
      <c r="P1508" s="3">
        <f t="shared" si="188"/>
        <v>1019.74</v>
      </c>
      <c r="Q1508" s="3">
        <v>2100.02</v>
      </c>
      <c r="R1508" s="3">
        <f t="shared" si="189"/>
        <v>-518.36800000000017</v>
      </c>
      <c r="S1508" s="5">
        <f t="shared" si="190"/>
        <v>-0.19926562394287373</v>
      </c>
      <c r="T1508" s="3">
        <v>2618.7399999999998</v>
      </c>
      <c r="U1508" s="3">
        <f t="shared" si="191"/>
        <v>-17.347999999999956</v>
      </c>
      <c r="V1508" t="s">
        <v>36</v>
      </c>
      <c r="W1508" t="s">
        <v>30</v>
      </c>
    </row>
    <row r="1509" spans="1:23">
      <c r="A1509" t="s">
        <v>1568</v>
      </c>
      <c r="B1509" s="2">
        <v>45483</v>
      </c>
      <c r="C1509">
        <f t="shared" si="184"/>
        <v>2024</v>
      </c>
      <c r="D1509" t="str">
        <f t="shared" si="185"/>
        <v>Jul</v>
      </c>
      <c r="E1509" t="str">
        <f t="shared" si="186"/>
        <v>Q3</v>
      </c>
      <c r="F1509" t="s">
        <v>68</v>
      </c>
      <c r="G1509" t="s">
        <v>25</v>
      </c>
      <c r="H1509" t="s">
        <v>34</v>
      </c>
      <c r="I1509" t="s">
        <v>27</v>
      </c>
      <c r="J1509" t="s">
        <v>28</v>
      </c>
      <c r="K1509">
        <v>16</v>
      </c>
      <c r="L1509" s="3">
        <v>268.7</v>
      </c>
      <c r="M1509" s="4">
        <v>0.1</v>
      </c>
      <c r="N1509" s="3">
        <v>160.38</v>
      </c>
      <c r="O1509" s="3">
        <f t="shared" si="187"/>
        <v>3869.2799999999997</v>
      </c>
      <c r="P1509" s="3">
        <f t="shared" si="188"/>
        <v>2566.08</v>
      </c>
      <c r="Q1509" s="3">
        <v>1018.59</v>
      </c>
      <c r="R1509" s="3">
        <f t="shared" si="189"/>
        <v>284.60999999999979</v>
      </c>
      <c r="S1509" s="5">
        <f t="shared" si="190"/>
        <v>7.3556320555762264E-2</v>
      </c>
      <c r="T1509" s="3">
        <v>3738.6</v>
      </c>
      <c r="U1509" s="3">
        <f t="shared" si="191"/>
        <v>130.67999999999984</v>
      </c>
      <c r="V1509" t="s">
        <v>36</v>
      </c>
      <c r="W1509" t="s">
        <v>30</v>
      </c>
    </row>
    <row r="1510" spans="1:23">
      <c r="A1510" t="s">
        <v>1569</v>
      </c>
      <c r="B1510" s="2">
        <v>45505</v>
      </c>
      <c r="C1510">
        <f t="shared" si="184"/>
        <v>2024</v>
      </c>
      <c r="D1510" t="str">
        <f t="shared" si="185"/>
        <v>Aug</v>
      </c>
      <c r="E1510" t="str">
        <f t="shared" si="186"/>
        <v>Q3</v>
      </c>
      <c r="F1510" t="s">
        <v>68</v>
      </c>
      <c r="G1510" t="s">
        <v>25</v>
      </c>
      <c r="H1510" t="s">
        <v>34</v>
      </c>
      <c r="I1510" t="s">
        <v>39</v>
      </c>
      <c r="J1510" t="s">
        <v>57</v>
      </c>
      <c r="K1510">
        <v>8</v>
      </c>
      <c r="L1510" s="3">
        <v>611.4</v>
      </c>
      <c r="M1510" s="4">
        <v>0.12</v>
      </c>
      <c r="N1510" s="3">
        <v>302.06</v>
      </c>
      <c r="O1510" s="3">
        <f t="shared" si="187"/>
        <v>4304.2560000000003</v>
      </c>
      <c r="P1510" s="3">
        <f t="shared" si="188"/>
        <v>2416.48</v>
      </c>
      <c r="Q1510" s="3">
        <v>2085.29</v>
      </c>
      <c r="R1510" s="3">
        <f t="shared" si="189"/>
        <v>-197.51399999999967</v>
      </c>
      <c r="S1510" s="5">
        <f t="shared" si="190"/>
        <v>-4.5888069854581062E-2</v>
      </c>
      <c r="T1510" s="3">
        <v>4256.16</v>
      </c>
      <c r="U1510" s="3">
        <f t="shared" si="191"/>
        <v>48.096000000000458</v>
      </c>
      <c r="V1510" t="s">
        <v>29</v>
      </c>
      <c r="W1510" t="s">
        <v>46</v>
      </c>
    </row>
    <row r="1511" spans="1:23">
      <c r="A1511" t="s">
        <v>1570</v>
      </c>
      <c r="B1511" s="2">
        <v>45295</v>
      </c>
      <c r="C1511">
        <f t="shared" si="184"/>
        <v>2024</v>
      </c>
      <c r="D1511" t="str">
        <f t="shared" si="185"/>
        <v>Jan</v>
      </c>
      <c r="E1511" t="str">
        <f t="shared" si="186"/>
        <v>Q1</v>
      </c>
      <c r="F1511" t="s">
        <v>32</v>
      </c>
      <c r="G1511" t="s">
        <v>33</v>
      </c>
      <c r="H1511" t="s">
        <v>44</v>
      </c>
      <c r="I1511" t="s">
        <v>39</v>
      </c>
      <c r="J1511" t="s">
        <v>45</v>
      </c>
      <c r="K1511">
        <v>15</v>
      </c>
      <c r="L1511" s="3">
        <v>976.49</v>
      </c>
      <c r="M1511" s="4">
        <v>0.12</v>
      </c>
      <c r="N1511" s="3">
        <v>423.48</v>
      </c>
      <c r="O1511" s="3">
        <f t="shared" si="187"/>
        <v>12889.668</v>
      </c>
      <c r="P1511" s="3">
        <f t="shared" si="188"/>
        <v>6352.2000000000007</v>
      </c>
      <c r="Q1511" s="3">
        <v>2581.16</v>
      </c>
      <c r="R1511" s="3">
        <f t="shared" si="189"/>
        <v>3956.3079999999991</v>
      </c>
      <c r="S1511" s="5">
        <f t="shared" si="190"/>
        <v>0.30693637725967798</v>
      </c>
      <c r="T1511" s="3">
        <v>13973.62</v>
      </c>
      <c r="U1511" s="3">
        <f t="shared" si="191"/>
        <v>-1083.9520000000011</v>
      </c>
      <c r="V1511" t="s">
        <v>41</v>
      </c>
      <c r="W1511" t="s">
        <v>46</v>
      </c>
    </row>
    <row r="1512" spans="1:23">
      <c r="A1512" t="s">
        <v>1571</v>
      </c>
      <c r="B1512" s="2">
        <v>46051</v>
      </c>
      <c r="C1512">
        <f t="shared" si="184"/>
        <v>2026</v>
      </c>
      <c r="D1512" t="str">
        <f t="shared" si="185"/>
        <v>Jan</v>
      </c>
      <c r="E1512" t="str">
        <f t="shared" si="186"/>
        <v>Q1</v>
      </c>
      <c r="F1512" t="s">
        <v>68</v>
      </c>
      <c r="G1512" t="s">
        <v>25</v>
      </c>
      <c r="H1512" t="s">
        <v>34</v>
      </c>
      <c r="I1512" t="s">
        <v>63</v>
      </c>
      <c r="J1512" t="s">
        <v>64</v>
      </c>
      <c r="K1512">
        <v>18</v>
      </c>
      <c r="L1512" s="3">
        <v>670.22</v>
      </c>
      <c r="M1512" s="4">
        <v>0.15</v>
      </c>
      <c r="N1512" s="3">
        <v>198.87</v>
      </c>
      <c r="O1512" s="3">
        <f t="shared" si="187"/>
        <v>10254.366</v>
      </c>
      <c r="P1512" s="3">
        <f t="shared" si="188"/>
        <v>3579.66</v>
      </c>
      <c r="Q1512" s="3">
        <v>957.46</v>
      </c>
      <c r="R1512" s="3">
        <f t="shared" si="189"/>
        <v>5717.2460000000001</v>
      </c>
      <c r="S1512" s="5">
        <f t="shared" si="190"/>
        <v>0.55754261160563223</v>
      </c>
      <c r="T1512" s="3">
        <v>10786.84</v>
      </c>
      <c r="U1512" s="3">
        <f t="shared" si="191"/>
        <v>-532.47400000000016</v>
      </c>
      <c r="V1512" t="s">
        <v>29</v>
      </c>
      <c r="W1512" t="s">
        <v>46</v>
      </c>
    </row>
    <row r="1513" spans="1:23">
      <c r="A1513" t="s">
        <v>1572</v>
      </c>
      <c r="B1513" s="2">
        <v>45846</v>
      </c>
      <c r="C1513">
        <f t="shared" si="184"/>
        <v>2025</v>
      </c>
      <c r="D1513" t="str">
        <f t="shared" si="185"/>
        <v>Jul</v>
      </c>
      <c r="E1513" t="str">
        <f t="shared" si="186"/>
        <v>Q3</v>
      </c>
      <c r="F1513" t="s">
        <v>38</v>
      </c>
      <c r="G1513" t="s">
        <v>66</v>
      </c>
      <c r="H1513" t="s">
        <v>44</v>
      </c>
      <c r="I1513" t="s">
        <v>39</v>
      </c>
      <c r="J1513" t="s">
        <v>57</v>
      </c>
      <c r="K1513">
        <v>11</v>
      </c>
      <c r="L1513" s="3">
        <v>555.15</v>
      </c>
      <c r="M1513" s="4">
        <v>0.08</v>
      </c>
      <c r="N1513" s="3">
        <v>258.08</v>
      </c>
      <c r="O1513" s="3">
        <f t="shared" si="187"/>
        <v>5618.1179999999995</v>
      </c>
      <c r="P1513" s="3">
        <f t="shared" si="188"/>
        <v>2838.8799999999997</v>
      </c>
      <c r="Q1513" s="3">
        <v>1146.99</v>
      </c>
      <c r="R1513" s="3">
        <f t="shared" si="189"/>
        <v>1632.2479999999998</v>
      </c>
      <c r="S1513" s="5">
        <f t="shared" si="190"/>
        <v>0.29053287951588058</v>
      </c>
      <c r="T1513" s="3">
        <v>5748.54</v>
      </c>
      <c r="U1513" s="3">
        <f t="shared" si="191"/>
        <v>-130.42200000000048</v>
      </c>
      <c r="V1513" t="s">
        <v>36</v>
      </c>
      <c r="W1513" t="s">
        <v>80</v>
      </c>
    </row>
    <row r="1514" spans="1:23">
      <c r="A1514" t="s">
        <v>1573</v>
      </c>
      <c r="B1514" s="2">
        <v>45547</v>
      </c>
      <c r="C1514">
        <f t="shared" si="184"/>
        <v>2024</v>
      </c>
      <c r="D1514" t="str">
        <f t="shared" si="185"/>
        <v>Sep</v>
      </c>
      <c r="E1514" t="str">
        <f t="shared" si="186"/>
        <v>Q3</v>
      </c>
      <c r="F1514" t="s">
        <v>51</v>
      </c>
      <c r="G1514" t="s">
        <v>88</v>
      </c>
      <c r="H1514" t="s">
        <v>60</v>
      </c>
      <c r="I1514" t="s">
        <v>27</v>
      </c>
      <c r="J1514" t="s">
        <v>35</v>
      </c>
      <c r="K1514">
        <v>24</v>
      </c>
      <c r="L1514" s="3">
        <v>503.61</v>
      </c>
      <c r="M1514" s="4">
        <v>0.08</v>
      </c>
      <c r="N1514" s="3">
        <v>325.41000000000003</v>
      </c>
      <c r="O1514" s="3">
        <f t="shared" si="187"/>
        <v>11119.7088</v>
      </c>
      <c r="P1514" s="3">
        <f t="shared" si="188"/>
        <v>7809.84</v>
      </c>
      <c r="Q1514" s="3">
        <v>1010.01</v>
      </c>
      <c r="R1514" s="3">
        <f t="shared" si="189"/>
        <v>2299.8588</v>
      </c>
      <c r="S1514" s="5">
        <f t="shared" si="190"/>
        <v>0.20682725072800467</v>
      </c>
      <c r="T1514" s="3">
        <v>11397.6</v>
      </c>
      <c r="U1514" s="3">
        <f t="shared" si="191"/>
        <v>-277.89120000000003</v>
      </c>
      <c r="V1514" t="s">
        <v>36</v>
      </c>
      <c r="W1514" t="s">
        <v>80</v>
      </c>
    </row>
    <row r="1515" spans="1:23">
      <c r="A1515" t="s">
        <v>1574</v>
      </c>
      <c r="B1515" s="2">
        <v>45629</v>
      </c>
      <c r="C1515">
        <f t="shared" si="184"/>
        <v>2024</v>
      </c>
      <c r="D1515" t="str">
        <f t="shared" si="185"/>
        <v>Dec</v>
      </c>
      <c r="E1515" t="str">
        <f t="shared" si="186"/>
        <v>Q4</v>
      </c>
      <c r="F1515" t="s">
        <v>32</v>
      </c>
      <c r="G1515" t="s">
        <v>49</v>
      </c>
      <c r="H1515" t="s">
        <v>26</v>
      </c>
      <c r="I1515" t="s">
        <v>53</v>
      </c>
      <c r="J1515" t="s">
        <v>54</v>
      </c>
      <c r="K1515">
        <v>20</v>
      </c>
      <c r="L1515" s="3">
        <v>3437.39</v>
      </c>
      <c r="M1515" s="4">
        <v>0.1</v>
      </c>
      <c r="N1515" s="3">
        <v>1140.21</v>
      </c>
      <c r="O1515" s="3">
        <f t="shared" si="187"/>
        <v>61873.020000000004</v>
      </c>
      <c r="P1515" s="3">
        <f t="shared" si="188"/>
        <v>22804.2</v>
      </c>
      <c r="Q1515" s="3">
        <v>4044.35</v>
      </c>
      <c r="R1515" s="3">
        <f t="shared" si="189"/>
        <v>35024.470000000008</v>
      </c>
      <c r="S1515" s="5">
        <f t="shared" si="190"/>
        <v>0.56607015464898924</v>
      </c>
      <c r="T1515" s="3">
        <v>55464.17</v>
      </c>
      <c r="U1515" s="3">
        <f t="shared" si="191"/>
        <v>6408.8500000000058</v>
      </c>
      <c r="V1515" t="s">
        <v>61</v>
      </c>
      <c r="W1515" t="s">
        <v>46</v>
      </c>
    </row>
    <row r="1516" spans="1:23">
      <c r="A1516" t="s">
        <v>1575</v>
      </c>
      <c r="B1516" s="2">
        <v>45536</v>
      </c>
      <c r="C1516">
        <f t="shared" si="184"/>
        <v>2024</v>
      </c>
      <c r="D1516" t="str">
        <f t="shared" si="185"/>
        <v>Sep</v>
      </c>
      <c r="E1516" t="str">
        <f t="shared" si="186"/>
        <v>Q3</v>
      </c>
      <c r="F1516" t="s">
        <v>38</v>
      </c>
      <c r="G1516" t="s">
        <v>66</v>
      </c>
      <c r="H1516" t="s">
        <v>44</v>
      </c>
      <c r="I1516" t="s">
        <v>63</v>
      </c>
      <c r="J1516" t="s">
        <v>73</v>
      </c>
      <c r="K1516">
        <v>21</v>
      </c>
      <c r="L1516" s="3">
        <v>193.77</v>
      </c>
      <c r="M1516" s="4">
        <v>0.1</v>
      </c>
      <c r="N1516" s="3">
        <v>46.99</v>
      </c>
      <c r="O1516" s="3">
        <f t="shared" si="187"/>
        <v>3662.2530000000002</v>
      </c>
      <c r="P1516" s="3">
        <f t="shared" si="188"/>
        <v>986.79000000000008</v>
      </c>
      <c r="Q1516" s="3">
        <v>1338.14</v>
      </c>
      <c r="R1516" s="3">
        <f t="shared" si="189"/>
        <v>1337.3230000000001</v>
      </c>
      <c r="S1516" s="5">
        <f t="shared" si="190"/>
        <v>0.36516401242623053</v>
      </c>
      <c r="T1516" s="3">
        <v>3841.6</v>
      </c>
      <c r="U1516" s="3">
        <f t="shared" si="191"/>
        <v>-179.34699999999975</v>
      </c>
      <c r="V1516" t="s">
        <v>41</v>
      </c>
      <c r="W1516" t="s">
        <v>46</v>
      </c>
    </row>
    <row r="1517" spans="1:23">
      <c r="A1517" t="s">
        <v>1576</v>
      </c>
      <c r="B1517" s="2">
        <v>45443</v>
      </c>
      <c r="C1517">
        <f t="shared" si="184"/>
        <v>2024</v>
      </c>
      <c r="D1517" t="str">
        <f t="shared" si="185"/>
        <v>May</v>
      </c>
      <c r="E1517" t="str">
        <f t="shared" si="186"/>
        <v>Q2</v>
      </c>
      <c r="F1517" t="s">
        <v>24</v>
      </c>
      <c r="G1517" t="s">
        <v>25</v>
      </c>
      <c r="H1517" t="s">
        <v>34</v>
      </c>
      <c r="I1517" t="s">
        <v>27</v>
      </c>
      <c r="J1517" t="s">
        <v>35</v>
      </c>
      <c r="K1517">
        <v>1</v>
      </c>
      <c r="L1517" s="3">
        <v>1022.8</v>
      </c>
      <c r="M1517" s="4">
        <v>0.12</v>
      </c>
      <c r="N1517" s="3">
        <v>712.73</v>
      </c>
      <c r="O1517" s="3">
        <f t="shared" si="187"/>
        <v>900.06399999999996</v>
      </c>
      <c r="P1517" s="3">
        <f t="shared" si="188"/>
        <v>712.73</v>
      </c>
      <c r="Q1517" s="3">
        <v>808.81</v>
      </c>
      <c r="R1517" s="3">
        <f t="shared" si="189"/>
        <v>-621.476</v>
      </c>
      <c r="S1517" s="5">
        <f t="shared" si="190"/>
        <v>-0.69047978810395705</v>
      </c>
      <c r="T1517" s="3">
        <v>811.84</v>
      </c>
      <c r="U1517" s="3">
        <f t="shared" si="191"/>
        <v>88.223999999999933</v>
      </c>
      <c r="V1517" t="s">
        <v>61</v>
      </c>
      <c r="W1517" t="s">
        <v>77</v>
      </c>
    </row>
    <row r="1518" spans="1:23">
      <c r="A1518" t="s">
        <v>1577</v>
      </c>
      <c r="B1518" s="2">
        <v>45960</v>
      </c>
      <c r="C1518">
        <f t="shared" si="184"/>
        <v>2025</v>
      </c>
      <c r="D1518" t="str">
        <f t="shared" si="185"/>
        <v>Oct</v>
      </c>
      <c r="E1518" t="str">
        <f t="shared" si="186"/>
        <v>Q4</v>
      </c>
      <c r="F1518" t="s">
        <v>68</v>
      </c>
      <c r="G1518" t="s">
        <v>66</v>
      </c>
      <c r="H1518" t="s">
        <v>44</v>
      </c>
      <c r="I1518" t="s">
        <v>53</v>
      </c>
      <c r="J1518" t="s">
        <v>54</v>
      </c>
      <c r="K1518">
        <v>15</v>
      </c>
      <c r="L1518" s="3">
        <v>1543.37</v>
      </c>
      <c r="M1518" s="4">
        <v>0.03</v>
      </c>
      <c r="N1518" s="3">
        <v>508.1</v>
      </c>
      <c r="O1518" s="3">
        <f t="shared" si="187"/>
        <v>22456.033499999998</v>
      </c>
      <c r="P1518" s="3">
        <f t="shared" si="188"/>
        <v>7621.5</v>
      </c>
      <c r="Q1518" s="3">
        <v>2509.64</v>
      </c>
      <c r="R1518" s="3">
        <f t="shared" si="189"/>
        <v>12324.893499999998</v>
      </c>
      <c r="S1518" s="5">
        <f t="shared" si="190"/>
        <v>0.54884552519036811</v>
      </c>
      <c r="T1518" s="3">
        <v>20138.72</v>
      </c>
      <c r="U1518" s="3">
        <f t="shared" si="191"/>
        <v>2317.3134999999966</v>
      </c>
      <c r="V1518" t="s">
        <v>36</v>
      </c>
      <c r="W1518" t="s">
        <v>80</v>
      </c>
    </row>
    <row r="1519" spans="1:23">
      <c r="A1519" t="s">
        <v>1578</v>
      </c>
      <c r="B1519" s="2">
        <v>46218</v>
      </c>
      <c r="C1519">
        <f t="shared" si="184"/>
        <v>2026</v>
      </c>
      <c r="D1519" t="str">
        <f t="shared" si="185"/>
        <v>Jul</v>
      </c>
      <c r="E1519" t="str">
        <f t="shared" si="186"/>
        <v>Q3</v>
      </c>
      <c r="F1519" t="s">
        <v>68</v>
      </c>
      <c r="G1519" t="s">
        <v>66</v>
      </c>
      <c r="H1519" t="s">
        <v>34</v>
      </c>
      <c r="I1519" t="s">
        <v>53</v>
      </c>
      <c r="J1519" t="s">
        <v>54</v>
      </c>
      <c r="K1519">
        <v>6</v>
      </c>
      <c r="L1519" s="3">
        <v>2146.65</v>
      </c>
      <c r="M1519" s="4">
        <v>0.2</v>
      </c>
      <c r="N1519" s="3">
        <v>697.24</v>
      </c>
      <c r="O1519" s="3">
        <f t="shared" si="187"/>
        <v>10303.920000000002</v>
      </c>
      <c r="P1519" s="3">
        <f t="shared" si="188"/>
        <v>4183.4400000000005</v>
      </c>
      <c r="Q1519" s="3">
        <v>2783.11</v>
      </c>
      <c r="R1519" s="3">
        <f t="shared" si="189"/>
        <v>3337.3700000000013</v>
      </c>
      <c r="S1519" s="5">
        <f t="shared" si="190"/>
        <v>0.3238932367487326</v>
      </c>
      <c r="T1519" s="3">
        <v>9110.4699999999993</v>
      </c>
      <c r="U1519" s="3">
        <f t="shared" si="191"/>
        <v>1193.4500000000025</v>
      </c>
      <c r="V1519" t="s">
        <v>36</v>
      </c>
      <c r="W1519" t="s">
        <v>30</v>
      </c>
    </row>
    <row r="1520" spans="1:23">
      <c r="A1520" t="s">
        <v>1579</v>
      </c>
      <c r="B1520" s="2">
        <v>45926</v>
      </c>
      <c r="C1520">
        <f t="shared" si="184"/>
        <v>2025</v>
      </c>
      <c r="D1520" t="str">
        <f t="shared" si="185"/>
        <v>Sep</v>
      </c>
      <c r="E1520" t="str">
        <f t="shared" si="186"/>
        <v>Q3</v>
      </c>
      <c r="F1520" t="s">
        <v>24</v>
      </c>
      <c r="G1520" t="s">
        <v>25</v>
      </c>
      <c r="H1520" t="s">
        <v>44</v>
      </c>
      <c r="I1520" t="s">
        <v>53</v>
      </c>
      <c r="J1520" t="s">
        <v>54</v>
      </c>
      <c r="K1520">
        <v>24</v>
      </c>
      <c r="L1520" s="3">
        <v>2462.59</v>
      </c>
      <c r="M1520" s="4">
        <v>0.08</v>
      </c>
      <c r="N1520" s="3">
        <v>766</v>
      </c>
      <c r="O1520" s="3">
        <f t="shared" si="187"/>
        <v>54373.987200000003</v>
      </c>
      <c r="P1520" s="3">
        <f t="shared" si="188"/>
        <v>18384</v>
      </c>
      <c r="Q1520" s="3">
        <v>1844.57</v>
      </c>
      <c r="R1520" s="3">
        <f t="shared" si="189"/>
        <v>34145.417200000004</v>
      </c>
      <c r="S1520" s="5">
        <f t="shared" si="190"/>
        <v>0.62797339239451622</v>
      </c>
      <c r="T1520" s="3">
        <v>56090.64</v>
      </c>
      <c r="U1520" s="3">
        <f t="shared" si="191"/>
        <v>-1716.6527999999962</v>
      </c>
      <c r="V1520" t="s">
        <v>36</v>
      </c>
      <c r="W1520" t="s">
        <v>46</v>
      </c>
    </row>
    <row r="1521" spans="1:23">
      <c r="A1521" t="s">
        <v>1580</v>
      </c>
      <c r="B1521" s="2">
        <v>45310</v>
      </c>
      <c r="C1521">
        <f t="shared" si="184"/>
        <v>2024</v>
      </c>
      <c r="D1521" t="str">
        <f t="shared" si="185"/>
        <v>Jan</v>
      </c>
      <c r="E1521" t="str">
        <f t="shared" si="186"/>
        <v>Q1</v>
      </c>
      <c r="F1521" t="s">
        <v>38</v>
      </c>
      <c r="G1521" t="s">
        <v>66</v>
      </c>
      <c r="H1521" t="s">
        <v>34</v>
      </c>
      <c r="I1521" t="s">
        <v>39</v>
      </c>
      <c r="J1521" t="s">
        <v>45</v>
      </c>
      <c r="K1521">
        <v>6</v>
      </c>
      <c r="L1521" s="3">
        <v>1125.25</v>
      </c>
      <c r="M1521" s="4">
        <v>0.03</v>
      </c>
      <c r="N1521" s="3">
        <v>502.99</v>
      </c>
      <c r="O1521" s="3">
        <f t="shared" si="187"/>
        <v>6548.9549999999999</v>
      </c>
      <c r="P1521" s="3">
        <f t="shared" si="188"/>
        <v>3017.94</v>
      </c>
      <c r="Q1521" s="3">
        <v>1373.7</v>
      </c>
      <c r="R1521" s="3">
        <f t="shared" si="189"/>
        <v>2157.3149999999996</v>
      </c>
      <c r="S1521" s="5">
        <f t="shared" si="190"/>
        <v>0.32941362400566193</v>
      </c>
      <c r="T1521" s="3">
        <v>5847.61</v>
      </c>
      <c r="U1521" s="3">
        <f t="shared" si="191"/>
        <v>701.34500000000025</v>
      </c>
      <c r="V1521" t="s">
        <v>61</v>
      </c>
      <c r="W1521" t="s">
        <v>46</v>
      </c>
    </row>
    <row r="1522" spans="1:23">
      <c r="A1522" t="s">
        <v>1581</v>
      </c>
      <c r="B1522" s="2">
        <v>45826</v>
      </c>
      <c r="C1522">
        <f t="shared" si="184"/>
        <v>2025</v>
      </c>
      <c r="D1522" t="str">
        <f t="shared" si="185"/>
        <v>Jun</v>
      </c>
      <c r="E1522" t="str">
        <f t="shared" si="186"/>
        <v>Q2</v>
      </c>
      <c r="F1522" t="s">
        <v>68</v>
      </c>
      <c r="G1522" t="s">
        <v>66</v>
      </c>
      <c r="H1522" t="s">
        <v>34</v>
      </c>
      <c r="I1522" t="s">
        <v>39</v>
      </c>
      <c r="J1522" t="s">
        <v>57</v>
      </c>
      <c r="K1522">
        <v>6</v>
      </c>
      <c r="L1522" s="3">
        <v>827.39</v>
      </c>
      <c r="M1522" s="4">
        <v>0.03</v>
      </c>
      <c r="N1522" s="3">
        <v>426.81</v>
      </c>
      <c r="O1522" s="3">
        <f t="shared" si="187"/>
        <v>4815.4098000000004</v>
      </c>
      <c r="P1522" s="3">
        <f t="shared" si="188"/>
        <v>2560.86</v>
      </c>
      <c r="Q1522" s="3">
        <v>1567.37</v>
      </c>
      <c r="R1522" s="3">
        <f t="shared" si="189"/>
        <v>687.17980000000034</v>
      </c>
      <c r="S1522" s="5">
        <f t="shared" si="190"/>
        <v>0.14270432393936655</v>
      </c>
      <c r="T1522" s="3">
        <v>5381.94</v>
      </c>
      <c r="U1522" s="3">
        <f t="shared" si="191"/>
        <v>-566.53019999999924</v>
      </c>
      <c r="V1522" t="s">
        <v>41</v>
      </c>
      <c r="W1522" t="s">
        <v>30</v>
      </c>
    </row>
    <row r="1523" spans="1:23">
      <c r="A1523" t="s">
        <v>1582</v>
      </c>
      <c r="B1523" s="2">
        <v>45383</v>
      </c>
      <c r="C1523">
        <f t="shared" si="184"/>
        <v>2024</v>
      </c>
      <c r="D1523" t="str">
        <f t="shared" si="185"/>
        <v>Apr</v>
      </c>
      <c r="E1523" t="str">
        <f t="shared" si="186"/>
        <v>Q2</v>
      </c>
      <c r="F1523" t="s">
        <v>68</v>
      </c>
      <c r="G1523" t="s">
        <v>25</v>
      </c>
      <c r="H1523" t="s">
        <v>44</v>
      </c>
      <c r="I1523" t="s">
        <v>53</v>
      </c>
      <c r="J1523" t="s">
        <v>130</v>
      </c>
      <c r="K1523">
        <v>26</v>
      </c>
      <c r="L1523" s="3">
        <v>921.9</v>
      </c>
      <c r="M1523" s="4">
        <v>0.08</v>
      </c>
      <c r="N1523" s="3">
        <v>341.9</v>
      </c>
      <c r="O1523" s="3">
        <f t="shared" si="187"/>
        <v>22051.847999999998</v>
      </c>
      <c r="P1523" s="3">
        <f t="shared" si="188"/>
        <v>8889.4</v>
      </c>
      <c r="Q1523" s="3">
        <v>1942.44</v>
      </c>
      <c r="R1523" s="3">
        <f t="shared" si="189"/>
        <v>11220.007999999998</v>
      </c>
      <c r="S1523" s="5">
        <f t="shared" si="190"/>
        <v>0.50880125783562447</v>
      </c>
      <c r="T1523" s="3">
        <v>23718.42</v>
      </c>
      <c r="U1523" s="3">
        <f t="shared" si="191"/>
        <v>-1666.5720000000001</v>
      </c>
      <c r="V1523" t="s">
        <v>36</v>
      </c>
      <c r="W1523" t="s">
        <v>46</v>
      </c>
    </row>
    <row r="1524" spans="1:23">
      <c r="A1524" t="s">
        <v>1583</v>
      </c>
      <c r="B1524" s="2">
        <v>46034</v>
      </c>
      <c r="C1524">
        <f t="shared" si="184"/>
        <v>2026</v>
      </c>
      <c r="D1524" t="str">
        <f t="shared" si="185"/>
        <v>Jan</v>
      </c>
      <c r="E1524" t="str">
        <f t="shared" si="186"/>
        <v>Q1</v>
      </c>
      <c r="F1524" t="s">
        <v>24</v>
      </c>
      <c r="G1524" t="s">
        <v>66</v>
      </c>
      <c r="H1524" t="s">
        <v>44</v>
      </c>
      <c r="I1524" t="s">
        <v>27</v>
      </c>
      <c r="J1524" t="s">
        <v>35</v>
      </c>
      <c r="K1524">
        <v>10</v>
      </c>
      <c r="L1524" s="3">
        <v>722.33</v>
      </c>
      <c r="M1524" s="4">
        <v>0.12</v>
      </c>
      <c r="N1524" s="3">
        <v>503.36</v>
      </c>
      <c r="O1524" s="3">
        <f t="shared" si="187"/>
        <v>6356.5039999999999</v>
      </c>
      <c r="P1524" s="3">
        <f t="shared" si="188"/>
        <v>5033.6000000000004</v>
      </c>
      <c r="Q1524" s="3">
        <v>1256.9100000000001</v>
      </c>
      <c r="R1524" s="3">
        <f t="shared" si="189"/>
        <v>65.99399999999946</v>
      </c>
      <c r="S1524" s="5">
        <f t="shared" si="190"/>
        <v>1.0382121996619441E-2</v>
      </c>
      <c r="T1524" s="3">
        <v>5632.1</v>
      </c>
      <c r="U1524" s="3">
        <f t="shared" si="191"/>
        <v>724.40399999999954</v>
      </c>
      <c r="V1524" t="s">
        <v>29</v>
      </c>
      <c r="W1524" t="s">
        <v>46</v>
      </c>
    </row>
    <row r="1525" spans="1:23">
      <c r="A1525" t="s">
        <v>1584</v>
      </c>
      <c r="B1525" s="2">
        <v>45299</v>
      </c>
      <c r="C1525">
        <f t="shared" si="184"/>
        <v>2024</v>
      </c>
      <c r="D1525" t="str">
        <f t="shared" si="185"/>
        <v>Jan</v>
      </c>
      <c r="E1525" t="str">
        <f t="shared" si="186"/>
        <v>Q1</v>
      </c>
      <c r="F1525" t="s">
        <v>38</v>
      </c>
      <c r="G1525" t="s">
        <v>66</v>
      </c>
      <c r="H1525" t="s">
        <v>26</v>
      </c>
      <c r="I1525" t="s">
        <v>27</v>
      </c>
      <c r="J1525" t="s">
        <v>35</v>
      </c>
      <c r="K1525">
        <v>17</v>
      </c>
      <c r="L1525" s="3">
        <v>769.68</v>
      </c>
      <c r="M1525" s="4">
        <v>0.05</v>
      </c>
      <c r="N1525" s="3">
        <v>513.94000000000005</v>
      </c>
      <c r="O1525" s="3">
        <f t="shared" si="187"/>
        <v>12430.331999999999</v>
      </c>
      <c r="P1525" s="3">
        <f t="shared" si="188"/>
        <v>8736.9800000000014</v>
      </c>
      <c r="Q1525" s="3">
        <v>1942.98</v>
      </c>
      <c r="R1525" s="3">
        <f t="shared" si="189"/>
        <v>1750.3719999999971</v>
      </c>
      <c r="S1525" s="5">
        <f t="shared" si="190"/>
        <v>0.14081458162179394</v>
      </c>
      <c r="T1525" s="3">
        <v>11186.53</v>
      </c>
      <c r="U1525" s="3">
        <f t="shared" si="191"/>
        <v>1243.8019999999979</v>
      </c>
      <c r="V1525" t="s">
        <v>41</v>
      </c>
      <c r="W1525" t="s">
        <v>46</v>
      </c>
    </row>
    <row r="1526" spans="1:23">
      <c r="A1526" t="s">
        <v>1585</v>
      </c>
      <c r="B1526" s="2">
        <v>45459</v>
      </c>
      <c r="C1526">
        <f t="shared" si="184"/>
        <v>2024</v>
      </c>
      <c r="D1526" t="str">
        <f t="shared" si="185"/>
        <v>Jun</v>
      </c>
      <c r="E1526" t="str">
        <f t="shared" si="186"/>
        <v>Q2</v>
      </c>
      <c r="F1526" t="s">
        <v>38</v>
      </c>
      <c r="G1526" t="s">
        <v>25</v>
      </c>
      <c r="H1526" t="s">
        <v>26</v>
      </c>
      <c r="I1526" t="s">
        <v>27</v>
      </c>
      <c r="J1526" t="s">
        <v>35</v>
      </c>
      <c r="K1526">
        <v>19</v>
      </c>
      <c r="L1526" s="3">
        <v>884.32</v>
      </c>
      <c r="M1526" s="4">
        <v>0.08</v>
      </c>
      <c r="N1526" s="3">
        <v>636.47</v>
      </c>
      <c r="O1526" s="3">
        <f t="shared" si="187"/>
        <v>15457.913600000002</v>
      </c>
      <c r="P1526" s="3">
        <f t="shared" si="188"/>
        <v>12092.93</v>
      </c>
      <c r="Q1526" s="3">
        <v>1421.59</v>
      </c>
      <c r="R1526" s="3">
        <f t="shared" si="189"/>
        <v>1943.3936000000015</v>
      </c>
      <c r="S1526" s="5">
        <f t="shared" si="190"/>
        <v>0.12572159802989202</v>
      </c>
      <c r="T1526" s="3">
        <v>16746.38</v>
      </c>
      <c r="U1526" s="3">
        <f t="shared" si="191"/>
        <v>-1288.4663999999993</v>
      </c>
      <c r="V1526" t="s">
        <v>41</v>
      </c>
      <c r="W1526" t="s">
        <v>77</v>
      </c>
    </row>
    <row r="1527" spans="1:23">
      <c r="A1527" t="s">
        <v>1586</v>
      </c>
      <c r="B1527" s="2">
        <v>46246</v>
      </c>
      <c r="C1527">
        <f t="shared" si="184"/>
        <v>2026</v>
      </c>
      <c r="D1527" t="str">
        <f t="shared" si="185"/>
        <v>Aug</v>
      </c>
      <c r="E1527" t="str">
        <f t="shared" si="186"/>
        <v>Q3</v>
      </c>
      <c r="F1527" t="s">
        <v>51</v>
      </c>
      <c r="G1527" t="s">
        <v>88</v>
      </c>
      <c r="H1527" t="s">
        <v>26</v>
      </c>
      <c r="I1527" t="s">
        <v>53</v>
      </c>
      <c r="J1527" t="s">
        <v>54</v>
      </c>
      <c r="K1527">
        <v>47</v>
      </c>
      <c r="L1527" s="3">
        <v>3399.7</v>
      </c>
      <c r="M1527" s="4">
        <v>0.15</v>
      </c>
      <c r="N1527" s="3">
        <v>1194.92</v>
      </c>
      <c r="O1527" s="3">
        <f t="shared" si="187"/>
        <v>135818.01499999998</v>
      </c>
      <c r="P1527" s="3">
        <f t="shared" si="188"/>
        <v>56161.240000000005</v>
      </c>
      <c r="Q1527" s="3">
        <v>3297.97</v>
      </c>
      <c r="R1527" s="3">
        <f t="shared" si="189"/>
        <v>76358.804999999978</v>
      </c>
      <c r="S1527" s="5">
        <f t="shared" si="190"/>
        <v>0.56221411423219514</v>
      </c>
      <c r="T1527" s="3">
        <v>137310.20000000001</v>
      </c>
      <c r="U1527" s="3">
        <f t="shared" si="191"/>
        <v>-1492.1850000000268</v>
      </c>
      <c r="V1527" t="s">
        <v>36</v>
      </c>
      <c r="W1527" t="s">
        <v>80</v>
      </c>
    </row>
    <row r="1528" spans="1:23">
      <c r="A1528" t="s">
        <v>1587</v>
      </c>
      <c r="B1528" s="2">
        <v>45592</v>
      </c>
      <c r="C1528">
        <f t="shared" si="184"/>
        <v>2024</v>
      </c>
      <c r="D1528" t="str">
        <f t="shared" si="185"/>
        <v>Oct</v>
      </c>
      <c r="E1528" t="str">
        <f t="shared" si="186"/>
        <v>Q4</v>
      </c>
      <c r="F1528" t="s">
        <v>51</v>
      </c>
      <c r="G1528" t="s">
        <v>72</v>
      </c>
      <c r="H1528" t="s">
        <v>26</v>
      </c>
      <c r="I1528" t="s">
        <v>27</v>
      </c>
      <c r="J1528" t="s">
        <v>28</v>
      </c>
      <c r="K1528">
        <v>31</v>
      </c>
      <c r="L1528" s="3">
        <v>247.82</v>
      </c>
      <c r="M1528" s="4">
        <v>0</v>
      </c>
      <c r="N1528" s="3">
        <v>142.22999999999999</v>
      </c>
      <c r="O1528" s="3">
        <f t="shared" si="187"/>
        <v>7682.42</v>
      </c>
      <c r="P1528" s="3">
        <f t="shared" si="188"/>
        <v>4409.13</v>
      </c>
      <c r="Q1528" s="3">
        <v>1910.14</v>
      </c>
      <c r="R1528" s="3">
        <f t="shared" si="189"/>
        <v>1363.1499999999999</v>
      </c>
      <c r="S1528" s="5">
        <f t="shared" si="190"/>
        <v>0.17743757826309936</v>
      </c>
      <c r="T1528" s="3">
        <v>8247.1299999999992</v>
      </c>
      <c r="U1528" s="3">
        <f t="shared" si="191"/>
        <v>-564.70999999999913</v>
      </c>
      <c r="V1528" t="s">
        <v>36</v>
      </c>
      <c r="W1528" t="s">
        <v>46</v>
      </c>
    </row>
    <row r="1529" spans="1:23">
      <c r="A1529" t="s">
        <v>1588</v>
      </c>
      <c r="B1529" s="2">
        <v>45786</v>
      </c>
      <c r="C1529">
        <f t="shared" si="184"/>
        <v>2025</v>
      </c>
      <c r="D1529" t="str">
        <f t="shared" si="185"/>
        <v>May</v>
      </c>
      <c r="E1529" t="str">
        <f t="shared" si="186"/>
        <v>Q2</v>
      </c>
      <c r="F1529" t="s">
        <v>38</v>
      </c>
      <c r="G1529" t="s">
        <v>25</v>
      </c>
      <c r="H1529" t="s">
        <v>34</v>
      </c>
      <c r="I1529" t="s">
        <v>53</v>
      </c>
      <c r="J1529" t="s">
        <v>130</v>
      </c>
      <c r="K1529">
        <v>10</v>
      </c>
      <c r="L1529" s="3">
        <v>2442.2199999999998</v>
      </c>
      <c r="M1529" s="4">
        <v>0</v>
      </c>
      <c r="N1529" s="3">
        <v>925.63</v>
      </c>
      <c r="O1529" s="3">
        <f t="shared" si="187"/>
        <v>24422.199999999997</v>
      </c>
      <c r="P1529" s="3">
        <f t="shared" si="188"/>
        <v>9256.2999999999993</v>
      </c>
      <c r="Q1529" s="3">
        <v>2593.5</v>
      </c>
      <c r="R1529" s="3">
        <f t="shared" si="189"/>
        <v>12572.399999999998</v>
      </c>
      <c r="S1529" s="5">
        <f t="shared" si="190"/>
        <v>0.5147939170099336</v>
      </c>
      <c r="T1529" s="3">
        <v>25910.39</v>
      </c>
      <c r="U1529" s="3">
        <f t="shared" si="191"/>
        <v>-1488.1900000000023</v>
      </c>
      <c r="V1529" t="s">
        <v>61</v>
      </c>
      <c r="W1529" t="s">
        <v>77</v>
      </c>
    </row>
    <row r="1530" spans="1:23">
      <c r="A1530" t="s">
        <v>1589</v>
      </c>
      <c r="B1530" s="2">
        <v>45446</v>
      </c>
      <c r="C1530">
        <f t="shared" si="184"/>
        <v>2024</v>
      </c>
      <c r="D1530" t="str">
        <f t="shared" si="185"/>
        <v>Jun</v>
      </c>
      <c r="E1530" t="str">
        <f t="shared" si="186"/>
        <v>Q2</v>
      </c>
      <c r="F1530" t="s">
        <v>24</v>
      </c>
      <c r="G1530" t="s">
        <v>66</v>
      </c>
      <c r="H1530" t="s">
        <v>26</v>
      </c>
      <c r="I1530" t="s">
        <v>63</v>
      </c>
      <c r="J1530" t="s">
        <v>73</v>
      </c>
      <c r="K1530">
        <v>56</v>
      </c>
      <c r="L1530" s="3">
        <v>251.15</v>
      </c>
      <c r="M1530" s="4">
        <v>0.05</v>
      </c>
      <c r="N1530" s="3">
        <v>61.71</v>
      </c>
      <c r="O1530" s="3">
        <f t="shared" si="187"/>
        <v>13361.179999999998</v>
      </c>
      <c r="P1530" s="3">
        <f t="shared" si="188"/>
        <v>3455.76</v>
      </c>
      <c r="Q1530" s="3">
        <v>1891.11</v>
      </c>
      <c r="R1530" s="3">
        <f t="shared" si="189"/>
        <v>8014.3099999999986</v>
      </c>
      <c r="S1530" s="5">
        <f t="shared" si="190"/>
        <v>0.59982052483388437</v>
      </c>
      <c r="T1530" s="3">
        <v>12309.6</v>
      </c>
      <c r="U1530" s="3">
        <f t="shared" si="191"/>
        <v>1051.5799999999981</v>
      </c>
      <c r="V1530" t="s">
        <v>41</v>
      </c>
      <c r="W1530" t="s">
        <v>80</v>
      </c>
    </row>
    <row r="1531" spans="1:23">
      <c r="A1531" t="s">
        <v>1590</v>
      </c>
      <c r="B1531" s="2">
        <v>45575</v>
      </c>
      <c r="C1531">
        <f t="shared" si="184"/>
        <v>2024</v>
      </c>
      <c r="D1531" t="str">
        <f t="shared" si="185"/>
        <v>Oct</v>
      </c>
      <c r="E1531" t="str">
        <f t="shared" si="186"/>
        <v>Q4</v>
      </c>
      <c r="F1531" t="s">
        <v>38</v>
      </c>
      <c r="G1531" t="s">
        <v>25</v>
      </c>
      <c r="H1531" t="s">
        <v>26</v>
      </c>
      <c r="I1531" t="s">
        <v>39</v>
      </c>
      <c r="J1531" t="s">
        <v>57</v>
      </c>
      <c r="K1531">
        <v>39</v>
      </c>
      <c r="L1531" s="3">
        <v>726.15</v>
      </c>
      <c r="M1531" s="4">
        <v>0.12</v>
      </c>
      <c r="N1531" s="3">
        <v>350.51</v>
      </c>
      <c r="O1531" s="3">
        <f t="shared" si="187"/>
        <v>24921.467999999997</v>
      </c>
      <c r="P1531" s="3">
        <f t="shared" si="188"/>
        <v>13669.89</v>
      </c>
      <c r="Q1531" s="3">
        <v>1755.13</v>
      </c>
      <c r="R1531" s="3">
        <f t="shared" si="189"/>
        <v>9496.4479999999967</v>
      </c>
      <c r="S1531" s="5">
        <f t="shared" si="190"/>
        <v>0.38105492019972492</v>
      </c>
      <c r="T1531" s="3">
        <v>22808.639999999999</v>
      </c>
      <c r="U1531" s="3">
        <f t="shared" si="191"/>
        <v>2112.8279999999977</v>
      </c>
      <c r="V1531" t="s">
        <v>61</v>
      </c>
      <c r="W1531" t="s">
        <v>30</v>
      </c>
    </row>
    <row r="1532" spans="1:23">
      <c r="A1532" t="s">
        <v>1591</v>
      </c>
      <c r="B1532" s="2">
        <v>45976</v>
      </c>
      <c r="C1532">
        <f t="shared" si="184"/>
        <v>2025</v>
      </c>
      <c r="D1532" t="str">
        <f t="shared" si="185"/>
        <v>Nov</v>
      </c>
      <c r="E1532" t="str">
        <f t="shared" si="186"/>
        <v>Q4</v>
      </c>
      <c r="F1532" t="s">
        <v>51</v>
      </c>
      <c r="G1532" t="s">
        <v>88</v>
      </c>
      <c r="H1532" t="s">
        <v>34</v>
      </c>
      <c r="I1532" t="s">
        <v>53</v>
      </c>
      <c r="J1532" t="s">
        <v>130</v>
      </c>
      <c r="K1532">
        <v>17</v>
      </c>
      <c r="L1532" s="3">
        <v>1850.84</v>
      </c>
      <c r="M1532" s="4">
        <v>0.12</v>
      </c>
      <c r="N1532" s="3">
        <v>701.32</v>
      </c>
      <c r="O1532" s="3">
        <f t="shared" si="187"/>
        <v>27688.5664</v>
      </c>
      <c r="P1532" s="3">
        <f t="shared" si="188"/>
        <v>11922.44</v>
      </c>
      <c r="Q1532" s="3">
        <v>2025.74</v>
      </c>
      <c r="R1532" s="3">
        <f t="shared" si="189"/>
        <v>13740.386399999999</v>
      </c>
      <c r="S1532" s="5">
        <f t="shared" si="190"/>
        <v>0.4962476641622009</v>
      </c>
      <c r="T1532" s="3">
        <v>26208.19</v>
      </c>
      <c r="U1532" s="3">
        <f t="shared" si="191"/>
        <v>1480.376400000001</v>
      </c>
      <c r="V1532" t="s">
        <v>41</v>
      </c>
      <c r="W1532" t="s">
        <v>46</v>
      </c>
    </row>
    <row r="1533" spans="1:23">
      <c r="A1533" t="s">
        <v>1592</v>
      </c>
      <c r="B1533" s="2">
        <v>45706</v>
      </c>
      <c r="C1533">
        <f t="shared" si="184"/>
        <v>2025</v>
      </c>
      <c r="D1533" t="str">
        <f t="shared" si="185"/>
        <v>Feb</v>
      </c>
      <c r="E1533" t="str">
        <f t="shared" si="186"/>
        <v>Q1</v>
      </c>
      <c r="F1533" t="s">
        <v>51</v>
      </c>
      <c r="G1533" t="s">
        <v>72</v>
      </c>
      <c r="H1533" t="s">
        <v>26</v>
      </c>
      <c r="I1533" t="s">
        <v>39</v>
      </c>
      <c r="J1533" t="s">
        <v>40</v>
      </c>
      <c r="K1533">
        <v>60</v>
      </c>
      <c r="L1533" s="3">
        <v>1092.72</v>
      </c>
      <c r="M1533" s="4">
        <v>0</v>
      </c>
      <c r="N1533" s="3">
        <v>444.66</v>
      </c>
      <c r="O1533" s="3">
        <f t="shared" si="187"/>
        <v>65563.199999999997</v>
      </c>
      <c r="P1533" s="3">
        <f t="shared" si="188"/>
        <v>26679.600000000002</v>
      </c>
      <c r="Q1533" s="3">
        <v>1778.75</v>
      </c>
      <c r="R1533" s="3">
        <f t="shared" si="189"/>
        <v>37104.849999999991</v>
      </c>
      <c r="S1533" s="5">
        <f t="shared" si="190"/>
        <v>0.56594019205895985</v>
      </c>
      <c r="T1533" s="3">
        <v>70522.570000000007</v>
      </c>
      <c r="U1533" s="3">
        <f t="shared" si="191"/>
        <v>-4959.3700000000099</v>
      </c>
      <c r="V1533" t="s">
        <v>36</v>
      </c>
      <c r="W1533" t="s">
        <v>46</v>
      </c>
    </row>
    <row r="1534" spans="1:23">
      <c r="A1534" t="s">
        <v>1593</v>
      </c>
      <c r="B1534" s="2">
        <v>45964</v>
      </c>
      <c r="C1534">
        <f t="shared" si="184"/>
        <v>2025</v>
      </c>
      <c r="D1534" t="str">
        <f t="shared" si="185"/>
        <v>Nov</v>
      </c>
      <c r="E1534" t="str">
        <f t="shared" si="186"/>
        <v>Q4</v>
      </c>
      <c r="F1534" t="s">
        <v>38</v>
      </c>
      <c r="G1534" t="s">
        <v>25</v>
      </c>
      <c r="H1534" t="s">
        <v>26</v>
      </c>
      <c r="I1534" t="s">
        <v>27</v>
      </c>
      <c r="J1534" t="s">
        <v>28</v>
      </c>
      <c r="K1534">
        <v>15</v>
      </c>
      <c r="L1534" s="3">
        <v>292.64</v>
      </c>
      <c r="M1534" s="4">
        <v>0.1</v>
      </c>
      <c r="N1534" s="3">
        <v>164.6</v>
      </c>
      <c r="O1534" s="3">
        <f t="shared" si="187"/>
        <v>3950.6399999999994</v>
      </c>
      <c r="P1534" s="3">
        <f t="shared" si="188"/>
        <v>2469</v>
      </c>
      <c r="Q1534" s="3">
        <v>1539.22</v>
      </c>
      <c r="R1534" s="3">
        <f t="shared" si="189"/>
        <v>-57.580000000000609</v>
      </c>
      <c r="S1534" s="5">
        <f t="shared" si="190"/>
        <v>-1.4574853694591413E-2</v>
      </c>
      <c r="T1534" s="3">
        <v>4378.32</v>
      </c>
      <c r="U1534" s="3">
        <f t="shared" si="191"/>
        <v>-427.68000000000029</v>
      </c>
      <c r="V1534" t="s">
        <v>41</v>
      </c>
      <c r="W1534" t="s">
        <v>30</v>
      </c>
    </row>
    <row r="1535" spans="1:23">
      <c r="A1535" t="s">
        <v>1594</v>
      </c>
      <c r="B1535" s="2">
        <v>46260</v>
      </c>
      <c r="C1535">
        <f t="shared" si="184"/>
        <v>2026</v>
      </c>
      <c r="D1535" t="str">
        <f t="shared" si="185"/>
        <v>Aug</v>
      </c>
      <c r="E1535" t="str">
        <f t="shared" si="186"/>
        <v>Q3</v>
      </c>
      <c r="F1535" t="s">
        <v>68</v>
      </c>
      <c r="G1535" t="s">
        <v>66</v>
      </c>
      <c r="H1535" t="s">
        <v>34</v>
      </c>
      <c r="I1535" t="s">
        <v>63</v>
      </c>
      <c r="J1535" t="s">
        <v>64</v>
      </c>
      <c r="K1535">
        <v>7</v>
      </c>
      <c r="L1535" s="3">
        <v>694.35</v>
      </c>
      <c r="M1535" s="4">
        <v>0.03</v>
      </c>
      <c r="N1535" s="3">
        <v>216.38</v>
      </c>
      <c r="O1535" s="3">
        <f t="shared" si="187"/>
        <v>4714.6364999999996</v>
      </c>
      <c r="P1535" s="3">
        <f t="shared" si="188"/>
        <v>1514.6599999999999</v>
      </c>
      <c r="Q1535" s="3">
        <v>748.33</v>
      </c>
      <c r="R1535" s="3">
        <f t="shared" si="189"/>
        <v>2451.6464999999998</v>
      </c>
      <c r="S1535" s="5">
        <f t="shared" si="190"/>
        <v>0.52000753398485755</v>
      </c>
      <c r="T1535" s="3">
        <v>4821.76</v>
      </c>
      <c r="U1535" s="3">
        <f t="shared" si="191"/>
        <v>-107.1235000000006</v>
      </c>
      <c r="V1535" t="s">
        <v>29</v>
      </c>
      <c r="W1535" t="s">
        <v>30</v>
      </c>
    </row>
    <row r="1536" spans="1:23">
      <c r="A1536" t="s">
        <v>1595</v>
      </c>
      <c r="B1536" s="2">
        <v>46118</v>
      </c>
      <c r="C1536">
        <f t="shared" si="184"/>
        <v>2026</v>
      </c>
      <c r="D1536" t="str">
        <f t="shared" si="185"/>
        <v>Apr</v>
      </c>
      <c r="E1536" t="str">
        <f t="shared" si="186"/>
        <v>Q2</v>
      </c>
      <c r="F1536" t="s">
        <v>38</v>
      </c>
      <c r="G1536" t="s">
        <v>25</v>
      </c>
      <c r="H1536" t="s">
        <v>60</v>
      </c>
      <c r="I1536" t="s">
        <v>27</v>
      </c>
      <c r="J1536" t="s">
        <v>35</v>
      </c>
      <c r="K1536">
        <v>72</v>
      </c>
      <c r="L1536" s="3">
        <v>1047.3399999999999</v>
      </c>
      <c r="M1536" s="4">
        <v>0.12</v>
      </c>
      <c r="N1536" s="3">
        <v>724.53</v>
      </c>
      <c r="O1536" s="3">
        <f t="shared" si="187"/>
        <v>66359.462400000004</v>
      </c>
      <c r="P1536" s="3">
        <f t="shared" si="188"/>
        <v>52166.159999999996</v>
      </c>
      <c r="Q1536" s="3">
        <v>1825.45</v>
      </c>
      <c r="R1536" s="3">
        <f t="shared" si="189"/>
        <v>12367.852400000007</v>
      </c>
      <c r="S1536" s="5">
        <f t="shared" si="190"/>
        <v>0.18637662139951283</v>
      </c>
      <c r="T1536" s="3">
        <v>66301.84</v>
      </c>
      <c r="U1536" s="3">
        <f t="shared" si="191"/>
        <v>57.622400000007474</v>
      </c>
      <c r="V1536" t="s">
        <v>29</v>
      </c>
      <c r="W1536" t="s">
        <v>46</v>
      </c>
    </row>
    <row r="1537" spans="1:23">
      <c r="A1537" t="s">
        <v>1596</v>
      </c>
      <c r="B1537" s="2">
        <v>45769</v>
      </c>
      <c r="C1537">
        <f t="shared" si="184"/>
        <v>2025</v>
      </c>
      <c r="D1537" t="str">
        <f t="shared" si="185"/>
        <v>Apr</v>
      </c>
      <c r="E1537" t="str">
        <f t="shared" si="186"/>
        <v>Q2</v>
      </c>
      <c r="F1537" t="s">
        <v>32</v>
      </c>
      <c r="G1537" t="s">
        <v>43</v>
      </c>
      <c r="H1537" t="s">
        <v>34</v>
      </c>
      <c r="I1537" t="s">
        <v>39</v>
      </c>
      <c r="J1537" t="s">
        <v>57</v>
      </c>
      <c r="K1537">
        <v>5</v>
      </c>
      <c r="L1537" s="3">
        <v>754.6</v>
      </c>
      <c r="M1537" s="4">
        <v>0.12</v>
      </c>
      <c r="N1537" s="3">
        <v>390.86</v>
      </c>
      <c r="O1537" s="3">
        <f t="shared" si="187"/>
        <v>3320.2400000000002</v>
      </c>
      <c r="P1537" s="3">
        <f t="shared" si="188"/>
        <v>1954.3000000000002</v>
      </c>
      <c r="Q1537" s="3">
        <v>1708.25</v>
      </c>
      <c r="R1537" s="3">
        <f t="shared" si="189"/>
        <v>-342.30999999999995</v>
      </c>
      <c r="S1537" s="5">
        <f t="shared" si="190"/>
        <v>-0.10309796882153095</v>
      </c>
      <c r="T1537" s="3">
        <v>3413.34</v>
      </c>
      <c r="U1537" s="3">
        <f t="shared" si="191"/>
        <v>-93.099999999999909</v>
      </c>
      <c r="V1537" t="s">
        <v>29</v>
      </c>
      <c r="W1537" t="s">
        <v>80</v>
      </c>
    </row>
    <row r="1538" spans="1:23">
      <c r="A1538" t="s">
        <v>1597</v>
      </c>
      <c r="B1538" s="2">
        <v>45556</v>
      </c>
      <c r="C1538">
        <f t="shared" ref="C1538:C1601" si="192">YEAR(B1538)</f>
        <v>2024</v>
      </c>
      <c r="D1538" t="str">
        <f t="shared" ref="D1538:D1601" si="193">TEXT(B1538,"mmm")</f>
        <v>Sep</v>
      </c>
      <c r="E1538" t="str">
        <f t="shared" ref="E1538:E1601" si="194">"Q"&amp;ROUNDUP(MONTH(B1538)/3,0)</f>
        <v>Q3</v>
      </c>
      <c r="F1538" t="s">
        <v>24</v>
      </c>
      <c r="G1538" t="s">
        <v>66</v>
      </c>
      <c r="H1538" t="s">
        <v>26</v>
      </c>
      <c r="I1538" t="s">
        <v>63</v>
      </c>
      <c r="J1538" t="s">
        <v>73</v>
      </c>
      <c r="K1538">
        <v>8</v>
      </c>
      <c r="L1538" s="3">
        <v>316.83</v>
      </c>
      <c r="M1538" s="4">
        <v>0.1</v>
      </c>
      <c r="N1538" s="3">
        <v>75.19</v>
      </c>
      <c r="O1538" s="3">
        <f t="shared" ref="O1538:O1601" si="195">K1538*L1538*(1-M1538)</f>
        <v>2281.1759999999999</v>
      </c>
      <c r="P1538" s="3">
        <f t="shared" ref="P1538:P1601" si="196">K1538*N1538</f>
        <v>601.52</v>
      </c>
      <c r="Q1538" s="3">
        <v>2450.06</v>
      </c>
      <c r="R1538" s="3">
        <f t="shared" ref="R1538:R1601" si="197">O1538-P1538-Q1538</f>
        <v>-770.404</v>
      </c>
      <c r="S1538" s="5">
        <f t="shared" ref="S1538:S1601" si="198">IFERROR(R1538/O1538,0)</f>
        <v>-0.33772229762192835</v>
      </c>
      <c r="T1538" s="3">
        <v>2193.98</v>
      </c>
      <c r="U1538" s="3">
        <f t="shared" ref="U1538:U1601" si="199">O1538-T1538</f>
        <v>87.195999999999913</v>
      </c>
      <c r="V1538" t="s">
        <v>36</v>
      </c>
      <c r="W1538" t="s">
        <v>46</v>
      </c>
    </row>
    <row r="1539" spans="1:23">
      <c r="A1539" t="s">
        <v>1598</v>
      </c>
      <c r="B1539" s="2">
        <v>46015</v>
      </c>
      <c r="C1539">
        <f t="shared" si="192"/>
        <v>2025</v>
      </c>
      <c r="D1539" t="str">
        <f t="shared" si="193"/>
        <v>Dec</v>
      </c>
      <c r="E1539" t="str">
        <f t="shared" si="194"/>
        <v>Q4</v>
      </c>
      <c r="F1539" t="s">
        <v>24</v>
      </c>
      <c r="G1539" t="s">
        <v>25</v>
      </c>
      <c r="H1539" t="s">
        <v>44</v>
      </c>
      <c r="I1539" t="s">
        <v>27</v>
      </c>
      <c r="J1539" t="s">
        <v>35</v>
      </c>
      <c r="K1539">
        <v>3</v>
      </c>
      <c r="L1539" s="3">
        <v>789.68</v>
      </c>
      <c r="M1539" s="4">
        <v>0.08</v>
      </c>
      <c r="N1539" s="3">
        <v>568.86</v>
      </c>
      <c r="O1539" s="3">
        <f t="shared" si="195"/>
        <v>2179.5167999999999</v>
      </c>
      <c r="P1539" s="3">
        <f t="shared" si="196"/>
        <v>1706.58</v>
      </c>
      <c r="Q1539" s="3">
        <v>1072.96</v>
      </c>
      <c r="R1539" s="3">
        <f t="shared" si="197"/>
        <v>-600.02320000000009</v>
      </c>
      <c r="S1539" s="5">
        <f t="shared" si="198"/>
        <v>-0.27530102085012609</v>
      </c>
      <c r="T1539" s="3">
        <v>1947.39</v>
      </c>
      <c r="U1539" s="3">
        <f t="shared" si="199"/>
        <v>232.12679999999978</v>
      </c>
      <c r="V1539" t="s">
        <v>61</v>
      </c>
      <c r="W1539" t="s">
        <v>46</v>
      </c>
    </row>
    <row r="1540" spans="1:23">
      <c r="A1540" t="s">
        <v>1599</v>
      </c>
      <c r="B1540" s="2">
        <v>46260</v>
      </c>
      <c r="C1540">
        <f t="shared" si="192"/>
        <v>2026</v>
      </c>
      <c r="D1540" t="str">
        <f t="shared" si="193"/>
        <v>Aug</v>
      </c>
      <c r="E1540" t="str">
        <f t="shared" si="194"/>
        <v>Q3</v>
      </c>
      <c r="F1540" t="s">
        <v>51</v>
      </c>
      <c r="G1540" t="s">
        <v>88</v>
      </c>
      <c r="H1540" t="s">
        <v>44</v>
      </c>
      <c r="I1540" t="s">
        <v>39</v>
      </c>
      <c r="J1540" t="s">
        <v>57</v>
      </c>
      <c r="K1540">
        <v>29</v>
      </c>
      <c r="L1540" s="3">
        <v>581.99</v>
      </c>
      <c r="M1540" s="4">
        <v>0.03</v>
      </c>
      <c r="N1540" s="3">
        <v>307.18</v>
      </c>
      <c r="O1540" s="3">
        <f t="shared" si="195"/>
        <v>16371.378699999999</v>
      </c>
      <c r="P1540" s="3">
        <f t="shared" si="196"/>
        <v>8908.2199999999993</v>
      </c>
      <c r="Q1540" s="3">
        <v>2153.17</v>
      </c>
      <c r="R1540" s="3">
        <f t="shared" si="197"/>
        <v>5309.9886999999999</v>
      </c>
      <c r="S1540" s="5">
        <f t="shared" si="198"/>
        <v>0.32434584754917434</v>
      </c>
      <c r="T1540" s="3">
        <v>17860.97</v>
      </c>
      <c r="U1540" s="3">
        <f t="shared" si="199"/>
        <v>-1489.5913000000019</v>
      </c>
      <c r="V1540" t="s">
        <v>41</v>
      </c>
      <c r="W1540" t="s">
        <v>30</v>
      </c>
    </row>
    <row r="1541" spans="1:23">
      <c r="A1541" t="s">
        <v>1600</v>
      </c>
      <c r="B1541" s="2">
        <v>45794</v>
      </c>
      <c r="C1541">
        <f t="shared" si="192"/>
        <v>2025</v>
      </c>
      <c r="D1541" t="str">
        <f t="shared" si="193"/>
        <v>May</v>
      </c>
      <c r="E1541" t="str">
        <f t="shared" si="194"/>
        <v>Q2</v>
      </c>
      <c r="F1541" t="s">
        <v>24</v>
      </c>
      <c r="G1541" t="s">
        <v>25</v>
      </c>
      <c r="H1541" t="s">
        <v>44</v>
      </c>
      <c r="I1541" t="s">
        <v>27</v>
      </c>
      <c r="J1541" t="s">
        <v>28</v>
      </c>
      <c r="K1541">
        <v>16</v>
      </c>
      <c r="L1541" s="3">
        <v>209.48</v>
      </c>
      <c r="M1541" s="4">
        <v>0.1</v>
      </c>
      <c r="N1541" s="3">
        <v>118.65</v>
      </c>
      <c r="O1541" s="3">
        <f t="shared" si="195"/>
        <v>3016.5119999999997</v>
      </c>
      <c r="P1541" s="3">
        <f t="shared" si="196"/>
        <v>1898.4</v>
      </c>
      <c r="Q1541" s="3">
        <v>1320.04</v>
      </c>
      <c r="R1541" s="3">
        <f t="shared" si="197"/>
        <v>-201.92800000000034</v>
      </c>
      <c r="S1541" s="5">
        <f t="shared" si="198"/>
        <v>-6.6940890671079833E-2</v>
      </c>
      <c r="T1541" s="3">
        <v>2786.34</v>
      </c>
      <c r="U1541" s="3">
        <f t="shared" si="199"/>
        <v>230.17199999999957</v>
      </c>
      <c r="V1541" t="s">
        <v>36</v>
      </c>
      <c r="W1541" t="s">
        <v>46</v>
      </c>
    </row>
    <row r="1542" spans="1:23">
      <c r="A1542" t="s">
        <v>1601</v>
      </c>
      <c r="B1542" s="2">
        <v>45981</v>
      </c>
      <c r="C1542">
        <f t="shared" si="192"/>
        <v>2025</v>
      </c>
      <c r="D1542" t="str">
        <f t="shared" si="193"/>
        <v>Nov</v>
      </c>
      <c r="E1542" t="str">
        <f t="shared" si="194"/>
        <v>Q4</v>
      </c>
      <c r="F1542" t="s">
        <v>32</v>
      </c>
      <c r="G1542" t="s">
        <v>43</v>
      </c>
      <c r="H1542" t="s">
        <v>26</v>
      </c>
      <c r="I1542" t="s">
        <v>63</v>
      </c>
      <c r="J1542" t="s">
        <v>64</v>
      </c>
      <c r="K1542">
        <v>49</v>
      </c>
      <c r="L1542" s="3">
        <v>256.63</v>
      </c>
      <c r="M1542" s="4">
        <v>0.05</v>
      </c>
      <c r="N1542" s="3">
        <v>76.91</v>
      </c>
      <c r="O1542" s="3">
        <f t="shared" si="195"/>
        <v>11946.126499999998</v>
      </c>
      <c r="P1542" s="3">
        <f t="shared" si="196"/>
        <v>3768.5899999999997</v>
      </c>
      <c r="Q1542" s="3">
        <v>1336.08</v>
      </c>
      <c r="R1542" s="3">
        <f t="shared" si="197"/>
        <v>6841.4564999999984</v>
      </c>
      <c r="S1542" s="5">
        <f t="shared" si="198"/>
        <v>0.57269245390964174</v>
      </c>
      <c r="T1542" s="3">
        <v>12714.59</v>
      </c>
      <c r="U1542" s="3">
        <f t="shared" si="199"/>
        <v>-768.46350000000166</v>
      </c>
      <c r="V1542" t="s">
        <v>61</v>
      </c>
      <c r="W1542" t="s">
        <v>77</v>
      </c>
    </row>
    <row r="1543" spans="1:23">
      <c r="A1543" t="s">
        <v>1602</v>
      </c>
      <c r="B1543" s="2">
        <v>46279</v>
      </c>
      <c r="C1543">
        <f t="shared" si="192"/>
        <v>2026</v>
      </c>
      <c r="D1543" t="str">
        <f t="shared" si="193"/>
        <v>Sep</v>
      </c>
      <c r="E1543" t="str">
        <f t="shared" si="194"/>
        <v>Q3</v>
      </c>
      <c r="F1543" t="s">
        <v>68</v>
      </c>
      <c r="G1543" t="s">
        <v>25</v>
      </c>
      <c r="H1543" t="s">
        <v>60</v>
      </c>
      <c r="I1543" t="s">
        <v>39</v>
      </c>
      <c r="J1543" t="s">
        <v>40</v>
      </c>
      <c r="K1543">
        <v>61</v>
      </c>
      <c r="L1543" s="3">
        <v>909.56</v>
      </c>
      <c r="M1543" s="4">
        <v>0.1</v>
      </c>
      <c r="N1543" s="3">
        <v>413.8</v>
      </c>
      <c r="O1543" s="3">
        <f t="shared" si="195"/>
        <v>49934.843999999997</v>
      </c>
      <c r="P1543" s="3">
        <f t="shared" si="196"/>
        <v>25241.8</v>
      </c>
      <c r="Q1543" s="3">
        <v>2991.94</v>
      </c>
      <c r="R1543" s="3">
        <f t="shared" si="197"/>
        <v>21701.103999999999</v>
      </c>
      <c r="S1543" s="5">
        <f t="shared" si="198"/>
        <v>0.43458840083689859</v>
      </c>
      <c r="T1543" s="3">
        <v>54092.41</v>
      </c>
      <c r="U1543" s="3">
        <f t="shared" si="199"/>
        <v>-4157.5660000000062</v>
      </c>
      <c r="V1543" t="s">
        <v>36</v>
      </c>
      <c r="W1543" t="s">
        <v>46</v>
      </c>
    </row>
    <row r="1544" spans="1:23">
      <c r="A1544" t="s">
        <v>1603</v>
      </c>
      <c r="B1544" s="2">
        <v>45775</v>
      </c>
      <c r="C1544">
        <f t="shared" si="192"/>
        <v>2025</v>
      </c>
      <c r="D1544" t="str">
        <f t="shared" si="193"/>
        <v>Apr</v>
      </c>
      <c r="E1544" t="str">
        <f t="shared" si="194"/>
        <v>Q2</v>
      </c>
      <c r="F1544" t="s">
        <v>24</v>
      </c>
      <c r="G1544" t="s">
        <v>66</v>
      </c>
      <c r="H1544" t="s">
        <v>26</v>
      </c>
      <c r="I1544" t="s">
        <v>53</v>
      </c>
      <c r="J1544" t="s">
        <v>54</v>
      </c>
      <c r="K1544">
        <v>52</v>
      </c>
      <c r="L1544" s="3">
        <v>2204.94</v>
      </c>
      <c r="M1544" s="4">
        <v>0</v>
      </c>
      <c r="N1544" s="3">
        <v>730</v>
      </c>
      <c r="O1544" s="3">
        <f t="shared" si="195"/>
        <v>114656.88</v>
      </c>
      <c r="P1544" s="3">
        <f t="shared" si="196"/>
        <v>37960</v>
      </c>
      <c r="Q1544" s="3">
        <v>4971.09</v>
      </c>
      <c r="R1544" s="3">
        <f t="shared" si="197"/>
        <v>71725.790000000008</v>
      </c>
      <c r="S1544" s="5">
        <f t="shared" si="198"/>
        <v>0.62556900205203569</v>
      </c>
      <c r="T1544" s="3">
        <v>126531.24</v>
      </c>
      <c r="U1544" s="3">
        <f t="shared" si="199"/>
        <v>-11874.36</v>
      </c>
      <c r="V1544" t="s">
        <v>61</v>
      </c>
      <c r="W1544" t="s">
        <v>30</v>
      </c>
    </row>
    <row r="1545" spans="1:23">
      <c r="A1545" t="s">
        <v>1604</v>
      </c>
      <c r="B1545" s="2">
        <v>45348</v>
      </c>
      <c r="C1545">
        <f t="shared" si="192"/>
        <v>2024</v>
      </c>
      <c r="D1545" t="str">
        <f t="shared" si="193"/>
        <v>Feb</v>
      </c>
      <c r="E1545" t="str">
        <f t="shared" si="194"/>
        <v>Q1</v>
      </c>
      <c r="F1545" t="s">
        <v>24</v>
      </c>
      <c r="G1545" t="s">
        <v>66</v>
      </c>
      <c r="H1545" t="s">
        <v>60</v>
      </c>
      <c r="I1545" t="s">
        <v>27</v>
      </c>
      <c r="J1545" t="s">
        <v>35</v>
      </c>
      <c r="K1545">
        <v>73</v>
      </c>
      <c r="L1545" s="3">
        <v>497.25</v>
      </c>
      <c r="M1545" s="4">
        <v>0.15</v>
      </c>
      <c r="N1545" s="3">
        <v>326.67</v>
      </c>
      <c r="O1545" s="3">
        <f t="shared" si="195"/>
        <v>30854.362499999999</v>
      </c>
      <c r="P1545" s="3">
        <f t="shared" si="196"/>
        <v>23846.91</v>
      </c>
      <c r="Q1545" s="3">
        <v>1346.62</v>
      </c>
      <c r="R1545" s="3">
        <f t="shared" si="197"/>
        <v>5660.8324999999995</v>
      </c>
      <c r="S1545" s="5">
        <f t="shared" si="198"/>
        <v>0.18346943645327302</v>
      </c>
      <c r="T1545" s="3">
        <v>34403.050000000003</v>
      </c>
      <c r="U1545" s="3">
        <f t="shared" si="199"/>
        <v>-3548.6875000000036</v>
      </c>
      <c r="V1545" t="s">
        <v>36</v>
      </c>
      <c r="W1545" t="s">
        <v>77</v>
      </c>
    </row>
    <row r="1546" spans="1:23">
      <c r="A1546" t="s">
        <v>1605</v>
      </c>
      <c r="B1546" s="2">
        <v>45452</v>
      </c>
      <c r="C1546">
        <f t="shared" si="192"/>
        <v>2024</v>
      </c>
      <c r="D1546" t="str">
        <f t="shared" si="193"/>
        <v>Jun</v>
      </c>
      <c r="E1546" t="str">
        <f t="shared" si="194"/>
        <v>Q2</v>
      </c>
      <c r="F1546" t="s">
        <v>38</v>
      </c>
      <c r="G1546" t="s">
        <v>25</v>
      </c>
      <c r="H1546" t="s">
        <v>26</v>
      </c>
      <c r="I1546" t="s">
        <v>39</v>
      </c>
      <c r="J1546" t="s">
        <v>57</v>
      </c>
      <c r="K1546">
        <v>22</v>
      </c>
      <c r="L1546" s="3">
        <v>622.91999999999996</v>
      </c>
      <c r="M1546" s="4">
        <v>0.1</v>
      </c>
      <c r="N1546" s="3">
        <v>291.42</v>
      </c>
      <c r="O1546" s="3">
        <f t="shared" si="195"/>
        <v>12333.816000000001</v>
      </c>
      <c r="P1546" s="3">
        <f t="shared" si="196"/>
        <v>6411.2400000000007</v>
      </c>
      <c r="Q1546" s="3">
        <v>3450</v>
      </c>
      <c r="R1546" s="3">
        <f t="shared" si="197"/>
        <v>2472.576</v>
      </c>
      <c r="S1546" s="5">
        <f t="shared" si="198"/>
        <v>0.20047128966412339</v>
      </c>
      <c r="T1546" s="3">
        <v>12343.85</v>
      </c>
      <c r="U1546" s="3">
        <f t="shared" si="199"/>
        <v>-10.033999999999651</v>
      </c>
      <c r="V1546" t="s">
        <v>61</v>
      </c>
      <c r="W1546" t="s">
        <v>30</v>
      </c>
    </row>
    <row r="1547" spans="1:23">
      <c r="A1547" t="s">
        <v>1606</v>
      </c>
      <c r="B1547" s="2">
        <v>45600</v>
      </c>
      <c r="C1547">
        <f t="shared" si="192"/>
        <v>2024</v>
      </c>
      <c r="D1547" t="str">
        <f t="shared" si="193"/>
        <v>Nov</v>
      </c>
      <c r="E1547" t="str">
        <f t="shared" si="194"/>
        <v>Q4</v>
      </c>
      <c r="F1547" t="s">
        <v>24</v>
      </c>
      <c r="G1547" t="s">
        <v>66</v>
      </c>
      <c r="H1547" t="s">
        <v>44</v>
      </c>
      <c r="I1547" t="s">
        <v>39</v>
      </c>
      <c r="J1547" t="s">
        <v>45</v>
      </c>
      <c r="K1547">
        <v>10</v>
      </c>
      <c r="L1547" s="3">
        <v>1021.47</v>
      </c>
      <c r="M1547" s="4">
        <v>0</v>
      </c>
      <c r="N1547" s="3">
        <v>447.37</v>
      </c>
      <c r="O1547" s="3">
        <f t="shared" si="195"/>
        <v>10214.700000000001</v>
      </c>
      <c r="P1547" s="3">
        <f t="shared" si="196"/>
        <v>4473.7</v>
      </c>
      <c r="Q1547" s="3">
        <v>2514.44</v>
      </c>
      <c r="R1547" s="3">
        <f t="shared" si="197"/>
        <v>3226.5600000000009</v>
      </c>
      <c r="S1547" s="5">
        <f t="shared" si="198"/>
        <v>0.31587418132691125</v>
      </c>
      <c r="T1547" s="3">
        <v>9913.2999999999993</v>
      </c>
      <c r="U1547" s="3">
        <f t="shared" si="199"/>
        <v>301.40000000000146</v>
      </c>
      <c r="V1547" t="s">
        <v>36</v>
      </c>
      <c r="W1547" t="s">
        <v>80</v>
      </c>
    </row>
    <row r="1548" spans="1:23">
      <c r="A1548" t="s">
        <v>1607</v>
      </c>
      <c r="B1548" s="2">
        <v>46023</v>
      </c>
      <c r="C1548">
        <f t="shared" si="192"/>
        <v>2026</v>
      </c>
      <c r="D1548" t="str">
        <f t="shared" si="193"/>
        <v>Jan</v>
      </c>
      <c r="E1548" t="str">
        <f t="shared" si="194"/>
        <v>Q1</v>
      </c>
      <c r="F1548" t="s">
        <v>32</v>
      </c>
      <c r="G1548" t="s">
        <v>43</v>
      </c>
      <c r="H1548" t="s">
        <v>26</v>
      </c>
      <c r="I1548" t="s">
        <v>63</v>
      </c>
      <c r="J1548" t="s">
        <v>64</v>
      </c>
      <c r="K1548">
        <v>47</v>
      </c>
      <c r="L1548" s="3">
        <v>353.99</v>
      </c>
      <c r="M1548" s="4">
        <v>0.15</v>
      </c>
      <c r="N1548" s="3">
        <v>100.73</v>
      </c>
      <c r="O1548" s="3">
        <f t="shared" si="195"/>
        <v>14141.900499999998</v>
      </c>
      <c r="P1548" s="3">
        <f t="shared" si="196"/>
        <v>4734.3100000000004</v>
      </c>
      <c r="Q1548" s="3">
        <v>1854.83</v>
      </c>
      <c r="R1548" s="3">
        <f t="shared" si="197"/>
        <v>7552.7604999999985</v>
      </c>
      <c r="S1548" s="5">
        <f t="shared" si="198"/>
        <v>0.53406969593655396</v>
      </c>
      <c r="T1548" s="3">
        <v>12762.12</v>
      </c>
      <c r="U1548" s="3">
        <f t="shared" si="199"/>
        <v>1379.7804999999971</v>
      </c>
      <c r="V1548" t="s">
        <v>36</v>
      </c>
      <c r="W1548" t="s">
        <v>30</v>
      </c>
    </row>
    <row r="1549" spans="1:23">
      <c r="A1549" t="s">
        <v>1608</v>
      </c>
      <c r="B1549" s="2">
        <v>45413</v>
      </c>
      <c r="C1549">
        <f t="shared" si="192"/>
        <v>2024</v>
      </c>
      <c r="D1549" t="str">
        <f t="shared" si="193"/>
        <v>May</v>
      </c>
      <c r="E1549" t="str">
        <f t="shared" si="194"/>
        <v>Q2</v>
      </c>
      <c r="F1549" t="s">
        <v>38</v>
      </c>
      <c r="G1549" t="s">
        <v>66</v>
      </c>
      <c r="H1549" t="s">
        <v>44</v>
      </c>
      <c r="I1549" t="s">
        <v>27</v>
      </c>
      <c r="J1549" t="s">
        <v>35</v>
      </c>
      <c r="K1549">
        <v>28</v>
      </c>
      <c r="L1549" s="3">
        <v>778.62</v>
      </c>
      <c r="M1549" s="4">
        <v>0.1</v>
      </c>
      <c r="N1549" s="3">
        <v>524.66</v>
      </c>
      <c r="O1549" s="3">
        <f t="shared" si="195"/>
        <v>19621.224000000002</v>
      </c>
      <c r="P1549" s="3">
        <f t="shared" si="196"/>
        <v>14690.48</v>
      </c>
      <c r="Q1549" s="3">
        <v>1365.7</v>
      </c>
      <c r="R1549" s="3">
        <f t="shared" si="197"/>
        <v>3565.0440000000026</v>
      </c>
      <c r="S1549" s="5">
        <f t="shared" si="198"/>
        <v>0.1816932521640853</v>
      </c>
      <c r="T1549" s="3">
        <v>18773.86</v>
      </c>
      <c r="U1549" s="3">
        <f t="shared" si="199"/>
        <v>847.3640000000014</v>
      </c>
      <c r="V1549" t="s">
        <v>61</v>
      </c>
      <c r="W1549" t="s">
        <v>46</v>
      </c>
    </row>
    <row r="1550" spans="1:23">
      <c r="A1550" t="s">
        <v>1609</v>
      </c>
      <c r="B1550" s="2">
        <v>45620</v>
      </c>
      <c r="C1550">
        <f t="shared" si="192"/>
        <v>2024</v>
      </c>
      <c r="D1550" t="str">
        <f t="shared" si="193"/>
        <v>Nov</v>
      </c>
      <c r="E1550" t="str">
        <f t="shared" si="194"/>
        <v>Q4</v>
      </c>
      <c r="F1550" t="s">
        <v>24</v>
      </c>
      <c r="G1550" t="s">
        <v>25</v>
      </c>
      <c r="H1550" t="s">
        <v>44</v>
      </c>
      <c r="I1550" t="s">
        <v>39</v>
      </c>
      <c r="J1550" t="s">
        <v>40</v>
      </c>
      <c r="K1550">
        <v>13</v>
      </c>
      <c r="L1550" s="3">
        <v>1135.33</v>
      </c>
      <c r="M1550" s="4">
        <v>0.12</v>
      </c>
      <c r="N1550" s="3">
        <v>455.9</v>
      </c>
      <c r="O1550" s="3">
        <f t="shared" si="195"/>
        <v>12988.1752</v>
      </c>
      <c r="P1550" s="3">
        <f t="shared" si="196"/>
        <v>5926.7</v>
      </c>
      <c r="Q1550" s="3">
        <v>2023.01</v>
      </c>
      <c r="R1550" s="3">
        <f t="shared" si="197"/>
        <v>5038.4651999999996</v>
      </c>
      <c r="S1550" s="5">
        <f t="shared" si="198"/>
        <v>0.38792710464823416</v>
      </c>
      <c r="T1550" s="3">
        <v>13814.46</v>
      </c>
      <c r="U1550" s="3">
        <f t="shared" si="199"/>
        <v>-826.28479999999945</v>
      </c>
      <c r="V1550" t="s">
        <v>41</v>
      </c>
      <c r="W1550" t="s">
        <v>46</v>
      </c>
    </row>
    <row r="1551" spans="1:23">
      <c r="A1551" t="s">
        <v>1610</v>
      </c>
      <c r="B1551" s="2">
        <v>45641</v>
      </c>
      <c r="C1551">
        <f t="shared" si="192"/>
        <v>2024</v>
      </c>
      <c r="D1551" t="str">
        <f t="shared" si="193"/>
        <v>Dec</v>
      </c>
      <c r="E1551" t="str">
        <f t="shared" si="194"/>
        <v>Q4</v>
      </c>
      <c r="F1551" t="s">
        <v>38</v>
      </c>
      <c r="G1551" t="s">
        <v>66</v>
      </c>
      <c r="H1551" t="s">
        <v>34</v>
      </c>
      <c r="I1551" t="s">
        <v>39</v>
      </c>
      <c r="J1551" t="s">
        <v>57</v>
      </c>
      <c r="K1551">
        <v>15</v>
      </c>
      <c r="L1551" s="3">
        <v>787.26</v>
      </c>
      <c r="M1551" s="4">
        <v>0.03</v>
      </c>
      <c r="N1551" s="3">
        <v>388.51</v>
      </c>
      <c r="O1551" s="3">
        <f t="shared" si="195"/>
        <v>11454.633</v>
      </c>
      <c r="P1551" s="3">
        <f t="shared" si="196"/>
        <v>5827.65</v>
      </c>
      <c r="Q1551" s="3">
        <v>900.42</v>
      </c>
      <c r="R1551" s="3">
        <f t="shared" si="197"/>
        <v>4726.5630000000001</v>
      </c>
      <c r="S1551" s="5">
        <f t="shared" si="198"/>
        <v>0.41263329868359816</v>
      </c>
      <c r="T1551" s="3">
        <v>10892.81</v>
      </c>
      <c r="U1551" s="3">
        <f t="shared" si="199"/>
        <v>561.82300000000032</v>
      </c>
      <c r="V1551" t="s">
        <v>36</v>
      </c>
      <c r="W1551" t="s">
        <v>46</v>
      </c>
    </row>
    <row r="1552" spans="1:23">
      <c r="A1552" t="s">
        <v>1611</v>
      </c>
      <c r="B1552" s="2">
        <v>46047</v>
      </c>
      <c r="C1552">
        <f t="shared" si="192"/>
        <v>2026</v>
      </c>
      <c r="D1552" t="str">
        <f t="shared" si="193"/>
        <v>Jan</v>
      </c>
      <c r="E1552" t="str">
        <f t="shared" si="194"/>
        <v>Q1</v>
      </c>
      <c r="F1552" t="s">
        <v>38</v>
      </c>
      <c r="G1552" t="s">
        <v>66</v>
      </c>
      <c r="H1552" t="s">
        <v>44</v>
      </c>
      <c r="I1552" t="s">
        <v>63</v>
      </c>
      <c r="J1552" t="s">
        <v>73</v>
      </c>
      <c r="K1552">
        <v>14</v>
      </c>
      <c r="L1552" s="3">
        <v>135.34</v>
      </c>
      <c r="M1552" s="4">
        <v>0</v>
      </c>
      <c r="N1552" s="3">
        <v>33.83</v>
      </c>
      <c r="O1552" s="3">
        <f t="shared" si="195"/>
        <v>1894.76</v>
      </c>
      <c r="P1552" s="3">
        <f t="shared" si="196"/>
        <v>473.62</v>
      </c>
      <c r="Q1552" s="3">
        <v>1213.67</v>
      </c>
      <c r="R1552" s="3">
        <f t="shared" si="197"/>
        <v>207.4699999999998</v>
      </c>
      <c r="S1552" s="5">
        <f t="shared" si="198"/>
        <v>0.10949671726234447</v>
      </c>
      <c r="T1552" s="3">
        <v>1695.19</v>
      </c>
      <c r="U1552" s="3">
        <f t="shared" si="199"/>
        <v>199.56999999999994</v>
      </c>
      <c r="V1552" t="s">
        <v>41</v>
      </c>
      <c r="W1552" t="s">
        <v>30</v>
      </c>
    </row>
    <row r="1553" spans="1:23">
      <c r="A1553" t="s">
        <v>1612</v>
      </c>
      <c r="B1553" s="2">
        <v>45685</v>
      </c>
      <c r="C1553">
        <f t="shared" si="192"/>
        <v>2025</v>
      </c>
      <c r="D1553" t="str">
        <f t="shared" si="193"/>
        <v>Jan</v>
      </c>
      <c r="E1553" t="str">
        <f t="shared" si="194"/>
        <v>Q1</v>
      </c>
      <c r="F1553" t="s">
        <v>38</v>
      </c>
      <c r="G1553" t="s">
        <v>66</v>
      </c>
      <c r="H1553" t="s">
        <v>44</v>
      </c>
      <c r="I1553" t="s">
        <v>27</v>
      </c>
      <c r="J1553" t="s">
        <v>35</v>
      </c>
      <c r="K1553">
        <v>4</v>
      </c>
      <c r="L1553" s="3">
        <v>881.98</v>
      </c>
      <c r="M1553" s="4">
        <v>0.03</v>
      </c>
      <c r="N1553" s="3">
        <v>613.76</v>
      </c>
      <c r="O1553" s="3">
        <f t="shared" si="195"/>
        <v>3422.0823999999998</v>
      </c>
      <c r="P1553" s="3">
        <f t="shared" si="196"/>
        <v>2455.04</v>
      </c>
      <c r="Q1553" s="3">
        <v>835.9</v>
      </c>
      <c r="R1553" s="3">
        <f t="shared" si="197"/>
        <v>131.14239999999984</v>
      </c>
      <c r="S1553" s="5">
        <f t="shared" si="198"/>
        <v>3.8322396912476409E-2</v>
      </c>
      <c r="T1553" s="3">
        <v>3198.91</v>
      </c>
      <c r="U1553" s="3">
        <f t="shared" si="199"/>
        <v>223.17239999999993</v>
      </c>
      <c r="V1553" t="s">
        <v>29</v>
      </c>
      <c r="W1553" t="s">
        <v>80</v>
      </c>
    </row>
    <row r="1554" spans="1:23">
      <c r="A1554" t="s">
        <v>1613</v>
      </c>
      <c r="B1554" s="2">
        <v>46201</v>
      </c>
      <c r="C1554">
        <f t="shared" si="192"/>
        <v>2026</v>
      </c>
      <c r="D1554" t="str">
        <f t="shared" si="193"/>
        <v>Jun</v>
      </c>
      <c r="E1554" t="str">
        <f t="shared" si="194"/>
        <v>Q2</v>
      </c>
      <c r="F1554" t="s">
        <v>51</v>
      </c>
      <c r="G1554" t="s">
        <v>72</v>
      </c>
      <c r="H1554" t="s">
        <v>26</v>
      </c>
      <c r="I1554" t="s">
        <v>53</v>
      </c>
      <c r="J1554" t="s">
        <v>130</v>
      </c>
      <c r="K1554">
        <v>50</v>
      </c>
      <c r="L1554" s="3">
        <v>2240.79</v>
      </c>
      <c r="M1554" s="4">
        <v>0.03</v>
      </c>
      <c r="N1554" s="3">
        <v>801.26</v>
      </c>
      <c r="O1554" s="3">
        <f t="shared" si="195"/>
        <v>108678.315</v>
      </c>
      <c r="P1554" s="3">
        <f t="shared" si="196"/>
        <v>40063</v>
      </c>
      <c r="Q1554" s="3">
        <v>3746.61</v>
      </c>
      <c r="R1554" s="3">
        <f t="shared" si="197"/>
        <v>64868.705000000002</v>
      </c>
      <c r="S1554" s="5">
        <f t="shared" si="198"/>
        <v>0.59688729071664393</v>
      </c>
      <c r="T1554" s="3">
        <v>104305.03</v>
      </c>
      <c r="U1554" s="3">
        <f t="shared" si="199"/>
        <v>4373.2850000000035</v>
      </c>
      <c r="V1554" t="s">
        <v>41</v>
      </c>
      <c r="W1554" t="s">
        <v>80</v>
      </c>
    </row>
    <row r="1555" spans="1:23">
      <c r="A1555" t="s">
        <v>1614</v>
      </c>
      <c r="B1555" s="2">
        <v>45704</v>
      </c>
      <c r="C1555">
        <f t="shared" si="192"/>
        <v>2025</v>
      </c>
      <c r="D1555" t="str">
        <f t="shared" si="193"/>
        <v>Feb</v>
      </c>
      <c r="E1555" t="str">
        <f t="shared" si="194"/>
        <v>Q1</v>
      </c>
      <c r="F1555" t="s">
        <v>68</v>
      </c>
      <c r="G1555" t="s">
        <v>66</v>
      </c>
      <c r="H1555" t="s">
        <v>34</v>
      </c>
      <c r="I1555" t="s">
        <v>53</v>
      </c>
      <c r="J1555" t="s">
        <v>54</v>
      </c>
      <c r="K1555">
        <v>14</v>
      </c>
      <c r="L1555" s="3">
        <v>2232</v>
      </c>
      <c r="M1555" s="4">
        <v>0.05</v>
      </c>
      <c r="N1555" s="3">
        <v>689.07</v>
      </c>
      <c r="O1555" s="3">
        <f t="shared" si="195"/>
        <v>29685.599999999999</v>
      </c>
      <c r="P1555" s="3">
        <f t="shared" si="196"/>
        <v>9646.9800000000014</v>
      </c>
      <c r="Q1555" s="3">
        <v>2227.38</v>
      </c>
      <c r="R1555" s="3">
        <f t="shared" si="197"/>
        <v>17811.239999999994</v>
      </c>
      <c r="S1555" s="5">
        <f t="shared" si="198"/>
        <v>0.59999595763602542</v>
      </c>
      <c r="T1555" s="3">
        <v>28811.040000000001</v>
      </c>
      <c r="U1555" s="3">
        <f t="shared" si="199"/>
        <v>874.55999999999767</v>
      </c>
      <c r="V1555" t="s">
        <v>61</v>
      </c>
      <c r="W1555" t="s">
        <v>30</v>
      </c>
    </row>
    <row r="1556" spans="1:23">
      <c r="A1556" t="s">
        <v>1615</v>
      </c>
      <c r="B1556" s="2">
        <v>46260</v>
      </c>
      <c r="C1556">
        <f t="shared" si="192"/>
        <v>2026</v>
      </c>
      <c r="D1556" t="str">
        <f t="shared" si="193"/>
        <v>Aug</v>
      </c>
      <c r="E1556" t="str">
        <f t="shared" si="194"/>
        <v>Q3</v>
      </c>
      <c r="F1556" t="s">
        <v>24</v>
      </c>
      <c r="G1556" t="s">
        <v>25</v>
      </c>
      <c r="H1556" t="s">
        <v>60</v>
      </c>
      <c r="I1556" t="s">
        <v>27</v>
      </c>
      <c r="J1556" t="s">
        <v>35</v>
      </c>
      <c r="K1556">
        <v>29</v>
      </c>
      <c r="L1556" s="3">
        <v>759.33</v>
      </c>
      <c r="M1556" s="4">
        <v>0.05</v>
      </c>
      <c r="N1556" s="3">
        <v>517.79</v>
      </c>
      <c r="O1556" s="3">
        <f t="shared" si="195"/>
        <v>20919.541499999999</v>
      </c>
      <c r="P1556" s="3">
        <f t="shared" si="196"/>
        <v>15015.91</v>
      </c>
      <c r="Q1556" s="3">
        <v>2002.62</v>
      </c>
      <c r="R1556" s="3">
        <f t="shared" si="197"/>
        <v>3901.0114999999996</v>
      </c>
      <c r="S1556" s="5">
        <f t="shared" si="198"/>
        <v>0.18647691202983582</v>
      </c>
      <c r="T1556" s="3">
        <v>20574.310000000001</v>
      </c>
      <c r="U1556" s="3">
        <f t="shared" si="199"/>
        <v>345.23149999999805</v>
      </c>
      <c r="V1556" t="s">
        <v>41</v>
      </c>
      <c r="W1556" t="s">
        <v>46</v>
      </c>
    </row>
    <row r="1557" spans="1:23">
      <c r="A1557" t="s">
        <v>1616</v>
      </c>
      <c r="B1557" s="2">
        <v>45708</v>
      </c>
      <c r="C1557">
        <f t="shared" si="192"/>
        <v>2025</v>
      </c>
      <c r="D1557" t="str">
        <f t="shared" si="193"/>
        <v>Feb</v>
      </c>
      <c r="E1557" t="str">
        <f t="shared" si="194"/>
        <v>Q1</v>
      </c>
      <c r="F1557" t="s">
        <v>24</v>
      </c>
      <c r="G1557" t="s">
        <v>66</v>
      </c>
      <c r="H1557" t="s">
        <v>44</v>
      </c>
      <c r="I1557" t="s">
        <v>63</v>
      </c>
      <c r="J1557" t="s">
        <v>64</v>
      </c>
      <c r="K1557">
        <v>25</v>
      </c>
      <c r="L1557" s="3">
        <v>329.36</v>
      </c>
      <c r="M1557" s="4">
        <v>0.05</v>
      </c>
      <c r="N1557" s="3">
        <v>93.06</v>
      </c>
      <c r="O1557" s="3">
        <f t="shared" si="195"/>
        <v>7822.2999999999993</v>
      </c>
      <c r="P1557" s="3">
        <f t="shared" si="196"/>
        <v>2326.5</v>
      </c>
      <c r="Q1557" s="3">
        <v>982.44</v>
      </c>
      <c r="R1557" s="3">
        <f t="shared" si="197"/>
        <v>4513.3599999999988</v>
      </c>
      <c r="S1557" s="5">
        <f t="shared" si="198"/>
        <v>0.5769863083747746</v>
      </c>
      <c r="T1557" s="3">
        <v>6894.94</v>
      </c>
      <c r="U1557" s="3">
        <f t="shared" si="199"/>
        <v>927.35999999999967</v>
      </c>
      <c r="V1557" t="s">
        <v>29</v>
      </c>
      <c r="W1557" t="s">
        <v>80</v>
      </c>
    </row>
    <row r="1558" spans="1:23">
      <c r="A1558" t="s">
        <v>1617</v>
      </c>
      <c r="B1558" s="2">
        <v>46258</v>
      </c>
      <c r="C1558">
        <f t="shared" si="192"/>
        <v>2026</v>
      </c>
      <c r="D1558" t="str">
        <f t="shared" si="193"/>
        <v>Aug</v>
      </c>
      <c r="E1558" t="str">
        <f t="shared" si="194"/>
        <v>Q3</v>
      </c>
      <c r="F1558" t="s">
        <v>32</v>
      </c>
      <c r="G1558" t="s">
        <v>49</v>
      </c>
      <c r="H1558" t="s">
        <v>44</v>
      </c>
      <c r="I1558" t="s">
        <v>63</v>
      </c>
      <c r="J1558" t="s">
        <v>64</v>
      </c>
      <c r="K1558">
        <v>13</v>
      </c>
      <c r="L1558" s="3">
        <v>680.65</v>
      </c>
      <c r="M1558" s="4">
        <v>0.1</v>
      </c>
      <c r="N1558" s="3">
        <v>198.9</v>
      </c>
      <c r="O1558" s="3">
        <f t="shared" si="195"/>
        <v>7963.6049999999996</v>
      </c>
      <c r="P1558" s="3">
        <f t="shared" si="196"/>
        <v>2585.7000000000003</v>
      </c>
      <c r="Q1558" s="3">
        <v>1717.28</v>
      </c>
      <c r="R1558" s="3">
        <f t="shared" si="197"/>
        <v>3660.6249999999991</v>
      </c>
      <c r="S1558" s="5">
        <f t="shared" si="198"/>
        <v>0.459669333172602</v>
      </c>
      <c r="T1558" s="3">
        <v>8492.09</v>
      </c>
      <c r="U1558" s="3">
        <f t="shared" si="199"/>
        <v>-528.48500000000058</v>
      </c>
      <c r="V1558" t="s">
        <v>36</v>
      </c>
      <c r="W1558" t="s">
        <v>30</v>
      </c>
    </row>
    <row r="1559" spans="1:23">
      <c r="A1559" t="s">
        <v>1618</v>
      </c>
      <c r="B1559" s="2">
        <v>45963</v>
      </c>
      <c r="C1559">
        <f t="shared" si="192"/>
        <v>2025</v>
      </c>
      <c r="D1559" t="str">
        <f t="shared" si="193"/>
        <v>Nov</v>
      </c>
      <c r="E1559" t="str">
        <f t="shared" si="194"/>
        <v>Q4</v>
      </c>
      <c r="F1559" t="s">
        <v>38</v>
      </c>
      <c r="G1559" t="s">
        <v>66</v>
      </c>
      <c r="H1559" t="s">
        <v>44</v>
      </c>
      <c r="I1559" t="s">
        <v>63</v>
      </c>
      <c r="J1559" t="s">
        <v>73</v>
      </c>
      <c r="K1559">
        <v>13</v>
      </c>
      <c r="L1559" s="3">
        <v>224.95</v>
      </c>
      <c r="M1559" s="4">
        <v>0.05</v>
      </c>
      <c r="N1559" s="3">
        <v>55.28</v>
      </c>
      <c r="O1559" s="3">
        <f t="shared" si="195"/>
        <v>2778.1324999999997</v>
      </c>
      <c r="P1559" s="3">
        <f t="shared" si="196"/>
        <v>718.64</v>
      </c>
      <c r="Q1559" s="3">
        <v>1613.65</v>
      </c>
      <c r="R1559" s="3">
        <f t="shared" si="197"/>
        <v>445.84249999999975</v>
      </c>
      <c r="S1559" s="5">
        <f t="shared" si="198"/>
        <v>0.16048280634562959</v>
      </c>
      <c r="T1559" s="3">
        <v>2835.94</v>
      </c>
      <c r="U1559" s="3">
        <f t="shared" si="199"/>
        <v>-57.807500000000346</v>
      </c>
      <c r="V1559" t="s">
        <v>29</v>
      </c>
      <c r="W1559" t="s">
        <v>30</v>
      </c>
    </row>
    <row r="1560" spans="1:23">
      <c r="A1560" t="s">
        <v>1619</v>
      </c>
      <c r="B1560" s="2">
        <v>46092</v>
      </c>
      <c r="C1560">
        <f t="shared" si="192"/>
        <v>2026</v>
      </c>
      <c r="D1560" t="str">
        <f t="shared" si="193"/>
        <v>Mar</v>
      </c>
      <c r="E1560" t="str">
        <f t="shared" si="194"/>
        <v>Q1</v>
      </c>
      <c r="F1560" t="s">
        <v>32</v>
      </c>
      <c r="G1560" t="s">
        <v>43</v>
      </c>
      <c r="H1560" t="s">
        <v>34</v>
      </c>
      <c r="I1560" t="s">
        <v>27</v>
      </c>
      <c r="J1560" t="s">
        <v>35</v>
      </c>
      <c r="K1560">
        <v>13</v>
      </c>
      <c r="L1560" s="3">
        <v>586.54</v>
      </c>
      <c r="M1560" s="4">
        <v>0.12</v>
      </c>
      <c r="N1560" s="3">
        <v>400.21</v>
      </c>
      <c r="O1560" s="3">
        <f t="shared" si="195"/>
        <v>6710.0175999999992</v>
      </c>
      <c r="P1560" s="3">
        <f t="shared" si="196"/>
        <v>5202.7299999999996</v>
      </c>
      <c r="Q1560" s="3">
        <v>930.37</v>
      </c>
      <c r="R1560" s="3">
        <f t="shared" si="197"/>
        <v>576.91759999999965</v>
      </c>
      <c r="S1560" s="5">
        <f t="shared" si="198"/>
        <v>8.5978552425853505E-2</v>
      </c>
      <c r="T1560" s="3">
        <v>6195.11</v>
      </c>
      <c r="U1560" s="3">
        <f t="shared" si="199"/>
        <v>514.90759999999955</v>
      </c>
      <c r="V1560" t="s">
        <v>61</v>
      </c>
      <c r="W1560" t="s">
        <v>30</v>
      </c>
    </row>
    <row r="1561" spans="1:23">
      <c r="A1561" t="s">
        <v>1620</v>
      </c>
      <c r="B1561" s="2">
        <v>45950</v>
      </c>
      <c r="C1561">
        <f t="shared" si="192"/>
        <v>2025</v>
      </c>
      <c r="D1561" t="str">
        <f t="shared" si="193"/>
        <v>Oct</v>
      </c>
      <c r="E1561" t="str">
        <f t="shared" si="194"/>
        <v>Q4</v>
      </c>
      <c r="F1561" t="s">
        <v>68</v>
      </c>
      <c r="G1561" t="s">
        <v>66</v>
      </c>
      <c r="H1561" t="s">
        <v>34</v>
      </c>
      <c r="I1561" t="s">
        <v>39</v>
      </c>
      <c r="J1561" t="s">
        <v>40</v>
      </c>
      <c r="K1561">
        <v>16</v>
      </c>
      <c r="L1561" s="3">
        <v>1081.0899999999999</v>
      </c>
      <c r="M1561" s="4">
        <v>0.08</v>
      </c>
      <c r="N1561" s="3">
        <v>444.23</v>
      </c>
      <c r="O1561" s="3">
        <f t="shared" si="195"/>
        <v>15913.6448</v>
      </c>
      <c r="P1561" s="3">
        <f t="shared" si="196"/>
        <v>7107.68</v>
      </c>
      <c r="Q1561" s="3">
        <v>1475.06</v>
      </c>
      <c r="R1561" s="3">
        <f t="shared" si="197"/>
        <v>7330.9048000000003</v>
      </c>
      <c r="S1561" s="5">
        <f t="shared" si="198"/>
        <v>0.46066786660966569</v>
      </c>
      <c r="T1561" s="3">
        <v>15619.31</v>
      </c>
      <c r="U1561" s="3">
        <f t="shared" si="199"/>
        <v>294.33480000000054</v>
      </c>
      <c r="V1561" t="s">
        <v>29</v>
      </c>
      <c r="W1561" t="s">
        <v>80</v>
      </c>
    </row>
    <row r="1562" spans="1:23">
      <c r="A1562" t="s">
        <v>1621</v>
      </c>
      <c r="B1562" s="2">
        <v>45453</v>
      </c>
      <c r="C1562">
        <f t="shared" si="192"/>
        <v>2024</v>
      </c>
      <c r="D1562" t="str">
        <f t="shared" si="193"/>
        <v>Jun</v>
      </c>
      <c r="E1562" t="str">
        <f t="shared" si="194"/>
        <v>Q2</v>
      </c>
      <c r="F1562" t="s">
        <v>32</v>
      </c>
      <c r="G1562" t="s">
        <v>33</v>
      </c>
      <c r="H1562" t="s">
        <v>34</v>
      </c>
      <c r="I1562" t="s">
        <v>53</v>
      </c>
      <c r="J1562" t="s">
        <v>130</v>
      </c>
      <c r="K1562">
        <v>13</v>
      </c>
      <c r="L1562" s="3">
        <v>2490.58</v>
      </c>
      <c r="M1562" s="4">
        <v>0.1</v>
      </c>
      <c r="N1562" s="3">
        <v>867.85</v>
      </c>
      <c r="O1562" s="3">
        <f t="shared" si="195"/>
        <v>29139.786</v>
      </c>
      <c r="P1562" s="3">
        <f t="shared" si="196"/>
        <v>11282.050000000001</v>
      </c>
      <c r="Q1562" s="3">
        <v>1777.17</v>
      </c>
      <c r="R1562" s="3">
        <f t="shared" si="197"/>
        <v>16080.565999999997</v>
      </c>
      <c r="S1562" s="5">
        <f t="shared" si="198"/>
        <v>0.55184228188909823</v>
      </c>
      <c r="T1562" s="3">
        <v>32216.93</v>
      </c>
      <c r="U1562" s="3">
        <f t="shared" si="199"/>
        <v>-3077.1440000000002</v>
      </c>
      <c r="V1562" t="s">
        <v>41</v>
      </c>
      <c r="W1562" t="s">
        <v>77</v>
      </c>
    </row>
    <row r="1563" spans="1:23">
      <c r="A1563" t="s">
        <v>1622</v>
      </c>
      <c r="B1563" s="2">
        <v>45300</v>
      </c>
      <c r="C1563">
        <f t="shared" si="192"/>
        <v>2024</v>
      </c>
      <c r="D1563" t="str">
        <f t="shared" si="193"/>
        <v>Jan</v>
      </c>
      <c r="E1563" t="str">
        <f t="shared" si="194"/>
        <v>Q1</v>
      </c>
      <c r="F1563" t="s">
        <v>68</v>
      </c>
      <c r="G1563" t="s">
        <v>25</v>
      </c>
      <c r="H1563" t="s">
        <v>34</v>
      </c>
      <c r="I1563" t="s">
        <v>27</v>
      </c>
      <c r="J1563" t="s">
        <v>35</v>
      </c>
      <c r="K1563">
        <v>18</v>
      </c>
      <c r="L1563" s="3">
        <v>1096.69</v>
      </c>
      <c r="M1563" s="4">
        <v>0</v>
      </c>
      <c r="N1563" s="3">
        <v>790.22</v>
      </c>
      <c r="O1563" s="3">
        <f t="shared" si="195"/>
        <v>19740.420000000002</v>
      </c>
      <c r="P1563" s="3">
        <f t="shared" si="196"/>
        <v>14223.960000000001</v>
      </c>
      <c r="Q1563" s="3">
        <v>1034.1500000000001</v>
      </c>
      <c r="R1563" s="3">
        <f t="shared" si="197"/>
        <v>4482.3100000000013</v>
      </c>
      <c r="S1563" s="5">
        <f t="shared" si="198"/>
        <v>0.22706254476855106</v>
      </c>
      <c r="T1563" s="3">
        <v>18245.13</v>
      </c>
      <c r="U1563" s="3">
        <f t="shared" si="199"/>
        <v>1495.2900000000009</v>
      </c>
      <c r="V1563" t="s">
        <v>41</v>
      </c>
      <c r="W1563" t="s">
        <v>30</v>
      </c>
    </row>
    <row r="1564" spans="1:23">
      <c r="A1564" t="s">
        <v>1623</v>
      </c>
      <c r="B1564" s="2">
        <v>46140</v>
      </c>
      <c r="C1564">
        <f t="shared" si="192"/>
        <v>2026</v>
      </c>
      <c r="D1564" t="str">
        <f t="shared" si="193"/>
        <v>Apr</v>
      </c>
      <c r="E1564" t="str">
        <f t="shared" si="194"/>
        <v>Q2</v>
      </c>
      <c r="F1564" t="s">
        <v>24</v>
      </c>
      <c r="G1564" t="s">
        <v>25</v>
      </c>
      <c r="H1564" t="s">
        <v>44</v>
      </c>
      <c r="I1564" t="s">
        <v>39</v>
      </c>
      <c r="J1564" t="s">
        <v>45</v>
      </c>
      <c r="K1564">
        <v>27</v>
      </c>
      <c r="L1564" s="3">
        <v>1115.4000000000001</v>
      </c>
      <c r="M1564" s="4">
        <v>0</v>
      </c>
      <c r="N1564" s="3">
        <v>520.38</v>
      </c>
      <c r="O1564" s="3">
        <f t="shared" si="195"/>
        <v>30115.800000000003</v>
      </c>
      <c r="P1564" s="3">
        <f t="shared" si="196"/>
        <v>14050.26</v>
      </c>
      <c r="Q1564" s="3">
        <v>2647.1</v>
      </c>
      <c r="R1564" s="3">
        <f t="shared" si="197"/>
        <v>13418.440000000002</v>
      </c>
      <c r="S1564" s="5">
        <f t="shared" si="198"/>
        <v>0.44556146607428659</v>
      </c>
      <c r="T1564" s="3">
        <v>29393.47</v>
      </c>
      <c r="U1564" s="3">
        <f t="shared" si="199"/>
        <v>722.33000000000175</v>
      </c>
      <c r="V1564" t="s">
        <v>61</v>
      </c>
      <c r="W1564" t="s">
        <v>46</v>
      </c>
    </row>
    <row r="1565" spans="1:23">
      <c r="A1565" t="s">
        <v>1624</v>
      </c>
      <c r="B1565" s="2">
        <v>46089</v>
      </c>
      <c r="C1565">
        <f t="shared" si="192"/>
        <v>2026</v>
      </c>
      <c r="D1565" t="str">
        <f t="shared" si="193"/>
        <v>Mar</v>
      </c>
      <c r="E1565" t="str">
        <f t="shared" si="194"/>
        <v>Q1</v>
      </c>
      <c r="F1565" t="s">
        <v>24</v>
      </c>
      <c r="G1565" t="s">
        <v>66</v>
      </c>
      <c r="H1565" t="s">
        <v>26</v>
      </c>
      <c r="I1565" t="s">
        <v>39</v>
      </c>
      <c r="J1565" t="s">
        <v>40</v>
      </c>
      <c r="K1565">
        <v>21</v>
      </c>
      <c r="L1565" s="3">
        <v>908.31</v>
      </c>
      <c r="M1565" s="4">
        <v>0.03</v>
      </c>
      <c r="N1565" s="3">
        <v>416.67</v>
      </c>
      <c r="O1565" s="3">
        <f t="shared" si="195"/>
        <v>18502.274699999998</v>
      </c>
      <c r="P1565" s="3">
        <f t="shared" si="196"/>
        <v>8750.07</v>
      </c>
      <c r="Q1565" s="3">
        <v>1980.9</v>
      </c>
      <c r="R1565" s="3">
        <f t="shared" si="197"/>
        <v>7771.3046999999988</v>
      </c>
      <c r="S1565" s="5">
        <f t="shared" si="198"/>
        <v>0.42001888016504263</v>
      </c>
      <c r="T1565" s="3">
        <v>20353.18</v>
      </c>
      <c r="U1565" s="3">
        <f t="shared" si="199"/>
        <v>-1850.9053000000022</v>
      </c>
      <c r="V1565" t="s">
        <v>41</v>
      </c>
      <c r="W1565" t="s">
        <v>46</v>
      </c>
    </row>
    <row r="1566" spans="1:23">
      <c r="A1566" t="s">
        <v>1625</v>
      </c>
      <c r="B1566" s="2">
        <v>46165</v>
      </c>
      <c r="C1566">
        <f t="shared" si="192"/>
        <v>2026</v>
      </c>
      <c r="D1566" t="str">
        <f t="shared" si="193"/>
        <v>May</v>
      </c>
      <c r="E1566" t="str">
        <f t="shared" si="194"/>
        <v>Q2</v>
      </c>
      <c r="F1566" t="s">
        <v>24</v>
      </c>
      <c r="G1566" t="s">
        <v>66</v>
      </c>
      <c r="H1566" t="s">
        <v>34</v>
      </c>
      <c r="I1566" t="s">
        <v>53</v>
      </c>
      <c r="J1566" t="s">
        <v>130</v>
      </c>
      <c r="K1566">
        <v>8</v>
      </c>
      <c r="L1566" s="3">
        <v>1723.14</v>
      </c>
      <c r="M1566" s="4">
        <v>0.15</v>
      </c>
      <c r="N1566" s="3">
        <v>612.67999999999995</v>
      </c>
      <c r="O1566" s="3">
        <f t="shared" si="195"/>
        <v>11717.352000000001</v>
      </c>
      <c r="P1566" s="3">
        <f t="shared" si="196"/>
        <v>4901.4399999999996</v>
      </c>
      <c r="Q1566" s="3">
        <v>1530.11</v>
      </c>
      <c r="R1566" s="3">
        <f t="shared" si="197"/>
        <v>5285.8020000000015</v>
      </c>
      <c r="S1566" s="5">
        <f t="shared" si="198"/>
        <v>0.45110891948965953</v>
      </c>
      <c r="T1566" s="3">
        <v>11894.02</v>
      </c>
      <c r="U1566" s="3">
        <f t="shared" si="199"/>
        <v>-176.66799999999967</v>
      </c>
      <c r="V1566" t="s">
        <v>41</v>
      </c>
      <c r="W1566" t="s">
        <v>80</v>
      </c>
    </row>
    <row r="1567" spans="1:23">
      <c r="A1567" t="s">
        <v>1626</v>
      </c>
      <c r="B1567" s="2">
        <v>45624</v>
      </c>
      <c r="C1567">
        <f t="shared" si="192"/>
        <v>2024</v>
      </c>
      <c r="D1567" t="str">
        <f t="shared" si="193"/>
        <v>Nov</v>
      </c>
      <c r="E1567" t="str">
        <f t="shared" si="194"/>
        <v>Q4</v>
      </c>
      <c r="F1567" t="s">
        <v>38</v>
      </c>
      <c r="G1567" t="s">
        <v>25</v>
      </c>
      <c r="H1567" t="s">
        <v>34</v>
      </c>
      <c r="I1567" t="s">
        <v>53</v>
      </c>
      <c r="J1567" t="s">
        <v>130</v>
      </c>
      <c r="K1567">
        <v>8</v>
      </c>
      <c r="L1567" s="3">
        <v>1106.58</v>
      </c>
      <c r="M1567" s="4">
        <v>0.12</v>
      </c>
      <c r="N1567" s="3">
        <v>385.22</v>
      </c>
      <c r="O1567" s="3">
        <f t="shared" si="195"/>
        <v>7790.3231999999998</v>
      </c>
      <c r="P1567" s="3">
        <f t="shared" si="196"/>
        <v>3081.76</v>
      </c>
      <c r="Q1567" s="3">
        <v>1918.47</v>
      </c>
      <c r="R1567" s="3">
        <f t="shared" si="197"/>
        <v>2790.0931999999993</v>
      </c>
      <c r="S1567" s="5">
        <f t="shared" si="198"/>
        <v>0.35814858104988501</v>
      </c>
      <c r="T1567" s="3">
        <v>7150.9</v>
      </c>
      <c r="U1567" s="3">
        <f t="shared" si="199"/>
        <v>639.42320000000018</v>
      </c>
      <c r="V1567" t="s">
        <v>41</v>
      </c>
      <c r="W1567" t="s">
        <v>30</v>
      </c>
    </row>
    <row r="1568" spans="1:23">
      <c r="A1568" t="s">
        <v>1627</v>
      </c>
      <c r="B1568" s="2">
        <v>46173</v>
      </c>
      <c r="C1568">
        <f t="shared" si="192"/>
        <v>2026</v>
      </c>
      <c r="D1568" t="str">
        <f t="shared" si="193"/>
        <v>May</v>
      </c>
      <c r="E1568" t="str">
        <f t="shared" si="194"/>
        <v>Q2</v>
      </c>
      <c r="F1568" t="s">
        <v>24</v>
      </c>
      <c r="G1568" t="s">
        <v>25</v>
      </c>
      <c r="H1568" t="s">
        <v>60</v>
      </c>
      <c r="I1568" t="s">
        <v>39</v>
      </c>
      <c r="J1568" t="s">
        <v>40</v>
      </c>
      <c r="K1568">
        <v>18</v>
      </c>
      <c r="L1568" s="3">
        <v>655.55</v>
      </c>
      <c r="M1568" s="4">
        <v>0.05</v>
      </c>
      <c r="N1568" s="3">
        <v>298.55</v>
      </c>
      <c r="O1568" s="3">
        <f t="shared" si="195"/>
        <v>11209.904999999999</v>
      </c>
      <c r="P1568" s="3">
        <f t="shared" si="196"/>
        <v>5373.9000000000005</v>
      </c>
      <c r="Q1568" s="3">
        <v>3615.88</v>
      </c>
      <c r="R1568" s="3">
        <f t="shared" si="197"/>
        <v>2220.1249999999982</v>
      </c>
      <c r="S1568" s="5">
        <f t="shared" si="198"/>
        <v>0.19805029569831309</v>
      </c>
      <c r="T1568" s="3">
        <v>10024.790000000001</v>
      </c>
      <c r="U1568" s="3">
        <f t="shared" si="199"/>
        <v>1185.114999999998</v>
      </c>
      <c r="V1568" t="s">
        <v>41</v>
      </c>
      <c r="W1568" t="s">
        <v>80</v>
      </c>
    </row>
    <row r="1569" spans="1:23">
      <c r="A1569" t="s">
        <v>1628</v>
      </c>
      <c r="B1569" s="2">
        <v>45755</v>
      </c>
      <c r="C1569">
        <f t="shared" si="192"/>
        <v>2025</v>
      </c>
      <c r="D1569" t="str">
        <f t="shared" si="193"/>
        <v>Apr</v>
      </c>
      <c r="E1569" t="str">
        <f t="shared" si="194"/>
        <v>Q2</v>
      </c>
      <c r="F1569" t="s">
        <v>51</v>
      </c>
      <c r="G1569" t="s">
        <v>52</v>
      </c>
      <c r="H1569" t="s">
        <v>34</v>
      </c>
      <c r="I1569" t="s">
        <v>27</v>
      </c>
      <c r="J1569" t="s">
        <v>35</v>
      </c>
      <c r="K1569">
        <v>18</v>
      </c>
      <c r="L1569" s="3">
        <v>1010.96</v>
      </c>
      <c r="M1569" s="4">
        <v>0.1</v>
      </c>
      <c r="N1569" s="3">
        <v>692.45</v>
      </c>
      <c r="O1569" s="3">
        <f t="shared" si="195"/>
        <v>16377.552</v>
      </c>
      <c r="P1569" s="3">
        <f t="shared" si="196"/>
        <v>12464.1</v>
      </c>
      <c r="Q1569" s="3">
        <v>594.84</v>
      </c>
      <c r="R1569" s="3">
        <f t="shared" si="197"/>
        <v>3318.6119999999992</v>
      </c>
      <c r="S1569" s="5">
        <f t="shared" si="198"/>
        <v>0.20263174862763367</v>
      </c>
      <c r="T1569" s="3">
        <v>16335.31</v>
      </c>
      <c r="U1569" s="3">
        <f t="shared" si="199"/>
        <v>42.242000000000189</v>
      </c>
      <c r="V1569" t="s">
        <v>36</v>
      </c>
      <c r="W1569" t="s">
        <v>30</v>
      </c>
    </row>
    <row r="1570" spans="1:23">
      <c r="A1570" t="s">
        <v>1629</v>
      </c>
      <c r="B1570" s="2">
        <v>46032</v>
      </c>
      <c r="C1570">
        <f t="shared" si="192"/>
        <v>2026</v>
      </c>
      <c r="D1570" t="str">
        <f t="shared" si="193"/>
        <v>Jan</v>
      </c>
      <c r="E1570" t="str">
        <f t="shared" si="194"/>
        <v>Q1</v>
      </c>
      <c r="F1570" t="s">
        <v>24</v>
      </c>
      <c r="G1570" t="s">
        <v>66</v>
      </c>
      <c r="H1570" t="s">
        <v>34</v>
      </c>
      <c r="I1570" t="s">
        <v>39</v>
      </c>
      <c r="J1570" t="s">
        <v>40</v>
      </c>
      <c r="K1570">
        <v>12</v>
      </c>
      <c r="L1570" s="3">
        <v>1023.73</v>
      </c>
      <c r="M1570" s="4">
        <v>0.12</v>
      </c>
      <c r="N1570" s="3">
        <v>470.24</v>
      </c>
      <c r="O1570" s="3">
        <f t="shared" si="195"/>
        <v>10810.5888</v>
      </c>
      <c r="P1570" s="3">
        <f t="shared" si="196"/>
        <v>5642.88</v>
      </c>
      <c r="Q1570" s="3">
        <v>903.87</v>
      </c>
      <c r="R1570" s="3">
        <f t="shared" si="197"/>
        <v>4263.8387999999995</v>
      </c>
      <c r="S1570" s="5">
        <f t="shared" si="198"/>
        <v>0.39441318866924246</v>
      </c>
      <c r="T1570" s="3">
        <v>9629.02</v>
      </c>
      <c r="U1570" s="3">
        <f t="shared" si="199"/>
        <v>1181.5687999999991</v>
      </c>
      <c r="V1570" t="s">
        <v>29</v>
      </c>
      <c r="W1570" t="s">
        <v>80</v>
      </c>
    </row>
    <row r="1571" spans="1:23">
      <c r="A1571" t="s">
        <v>1630</v>
      </c>
      <c r="B1571" s="2">
        <v>46236</v>
      </c>
      <c r="C1571">
        <f t="shared" si="192"/>
        <v>2026</v>
      </c>
      <c r="D1571" t="str">
        <f t="shared" si="193"/>
        <v>Aug</v>
      </c>
      <c r="E1571" t="str">
        <f t="shared" si="194"/>
        <v>Q3</v>
      </c>
      <c r="F1571" t="s">
        <v>24</v>
      </c>
      <c r="G1571" t="s">
        <v>25</v>
      </c>
      <c r="H1571" t="s">
        <v>44</v>
      </c>
      <c r="I1571" t="s">
        <v>27</v>
      </c>
      <c r="J1571" t="s">
        <v>28</v>
      </c>
      <c r="K1571">
        <v>14</v>
      </c>
      <c r="L1571" s="3">
        <v>274.33</v>
      </c>
      <c r="M1571" s="4">
        <v>0.12</v>
      </c>
      <c r="N1571" s="3">
        <v>175.98</v>
      </c>
      <c r="O1571" s="3">
        <f t="shared" si="195"/>
        <v>3379.7455999999997</v>
      </c>
      <c r="P1571" s="3">
        <f t="shared" si="196"/>
        <v>2463.7199999999998</v>
      </c>
      <c r="Q1571" s="3">
        <v>1303.1199999999999</v>
      </c>
      <c r="R1571" s="3">
        <f t="shared" si="197"/>
        <v>-387.09439999999995</v>
      </c>
      <c r="S1571" s="5">
        <f t="shared" si="198"/>
        <v>-0.11453359093063098</v>
      </c>
      <c r="T1571" s="3">
        <v>3167.39</v>
      </c>
      <c r="U1571" s="3">
        <f t="shared" si="199"/>
        <v>212.35559999999987</v>
      </c>
      <c r="V1571" t="s">
        <v>29</v>
      </c>
      <c r="W1571" t="s">
        <v>30</v>
      </c>
    </row>
    <row r="1572" spans="1:23">
      <c r="A1572" t="s">
        <v>1631</v>
      </c>
      <c r="B1572" s="2">
        <v>45847</v>
      </c>
      <c r="C1572">
        <f t="shared" si="192"/>
        <v>2025</v>
      </c>
      <c r="D1572" t="str">
        <f t="shared" si="193"/>
        <v>Jul</v>
      </c>
      <c r="E1572" t="str">
        <f t="shared" si="194"/>
        <v>Q3</v>
      </c>
      <c r="F1572" t="s">
        <v>32</v>
      </c>
      <c r="G1572" t="s">
        <v>49</v>
      </c>
      <c r="H1572" t="s">
        <v>44</v>
      </c>
      <c r="I1572" t="s">
        <v>27</v>
      </c>
      <c r="J1572" t="s">
        <v>28</v>
      </c>
      <c r="K1572">
        <v>9</v>
      </c>
      <c r="L1572" s="3">
        <v>189.7</v>
      </c>
      <c r="M1572" s="4">
        <v>0.05</v>
      </c>
      <c r="N1572" s="3">
        <v>108.36</v>
      </c>
      <c r="O1572" s="3">
        <f t="shared" si="195"/>
        <v>1621.9349999999999</v>
      </c>
      <c r="P1572" s="3">
        <f t="shared" si="196"/>
        <v>975.24</v>
      </c>
      <c r="Q1572" s="3">
        <v>1364.28</v>
      </c>
      <c r="R1572" s="3">
        <f t="shared" si="197"/>
        <v>-717.58500000000004</v>
      </c>
      <c r="S1572" s="5">
        <f t="shared" si="198"/>
        <v>-0.4424252513201824</v>
      </c>
      <c r="T1572" s="3">
        <v>1522.55</v>
      </c>
      <c r="U1572" s="3">
        <f t="shared" si="199"/>
        <v>99.384999999999991</v>
      </c>
      <c r="V1572" t="s">
        <v>29</v>
      </c>
      <c r="W1572" t="s">
        <v>30</v>
      </c>
    </row>
    <row r="1573" spans="1:23">
      <c r="A1573" t="s">
        <v>1632</v>
      </c>
      <c r="B1573" s="2">
        <v>46121</v>
      </c>
      <c r="C1573">
        <f t="shared" si="192"/>
        <v>2026</v>
      </c>
      <c r="D1573" t="str">
        <f t="shared" si="193"/>
        <v>Apr</v>
      </c>
      <c r="E1573" t="str">
        <f t="shared" si="194"/>
        <v>Q2</v>
      </c>
      <c r="F1573" t="s">
        <v>38</v>
      </c>
      <c r="G1573" t="s">
        <v>66</v>
      </c>
      <c r="H1573" t="s">
        <v>34</v>
      </c>
      <c r="I1573" t="s">
        <v>39</v>
      </c>
      <c r="J1573" t="s">
        <v>45</v>
      </c>
      <c r="K1573">
        <v>8</v>
      </c>
      <c r="L1573" s="3">
        <v>1232.73</v>
      </c>
      <c r="M1573" s="4">
        <v>0.2</v>
      </c>
      <c r="N1573" s="3">
        <v>579.95000000000005</v>
      </c>
      <c r="O1573" s="3">
        <f t="shared" si="195"/>
        <v>7889.4720000000007</v>
      </c>
      <c r="P1573" s="3">
        <f t="shared" si="196"/>
        <v>4639.6000000000004</v>
      </c>
      <c r="Q1573" s="3">
        <v>1844.9</v>
      </c>
      <c r="R1573" s="3">
        <f t="shared" si="197"/>
        <v>1404.9720000000002</v>
      </c>
      <c r="S1573" s="5">
        <f t="shared" si="198"/>
        <v>0.17808187924363</v>
      </c>
      <c r="T1573" s="3">
        <v>8235.8799999999992</v>
      </c>
      <c r="U1573" s="3">
        <f t="shared" si="199"/>
        <v>-346.40799999999854</v>
      </c>
      <c r="V1573" t="s">
        <v>29</v>
      </c>
      <c r="W1573" t="s">
        <v>30</v>
      </c>
    </row>
    <row r="1574" spans="1:23">
      <c r="A1574" t="s">
        <v>1633</v>
      </c>
      <c r="B1574" s="2">
        <v>45706</v>
      </c>
      <c r="C1574">
        <f t="shared" si="192"/>
        <v>2025</v>
      </c>
      <c r="D1574" t="str">
        <f t="shared" si="193"/>
        <v>Feb</v>
      </c>
      <c r="E1574" t="str">
        <f t="shared" si="194"/>
        <v>Q1</v>
      </c>
      <c r="F1574" t="s">
        <v>32</v>
      </c>
      <c r="G1574" t="s">
        <v>33</v>
      </c>
      <c r="H1574" t="s">
        <v>26</v>
      </c>
      <c r="I1574" t="s">
        <v>53</v>
      </c>
      <c r="J1574" t="s">
        <v>54</v>
      </c>
      <c r="K1574">
        <v>56</v>
      </c>
      <c r="L1574" s="3">
        <v>2634.7</v>
      </c>
      <c r="M1574" s="4">
        <v>0.12</v>
      </c>
      <c r="N1574" s="3">
        <v>832.32</v>
      </c>
      <c r="O1574" s="3">
        <f t="shared" si="195"/>
        <v>129838.01599999999</v>
      </c>
      <c r="P1574" s="3">
        <f t="shared" si="196"/>
        <v>46609.920000000006</v>
      </c>
      <c r="Q1574" s="3">
        <v>2578.98</v>
      </c>
      <c r="R1574" s="3">
        <f t="shared" si="197"/>
        <v>80649.115999999995</v>
      </c>
      <c r="S1574" s="5">
        <f t="shared" si="198"/>
        <v>0.62115178962685325</v>
      </c>
      <c r="T1574" s="3">
        <v>140738.23999999999</v>
      </c>
      <c r="U1574" s="3">
        <f t="shared" si="199"/>
        <v>-10900.224000000002</v>
      </c>
      <c r="V1574" t="s">
        <v>41</v>
      </c>
      <c r="W1574" t="s">
        <v>77</v>
      </c>
    </row>
    <row r="1575" spans="1:23">
      <c r="A1575" t="s">
        <v>1634</v>
      </c>
      <c r="B1575" s="2">
        <v>45898</v>
      </c>
      <c r="C1575">
        <f t="shared" si="192"/>
        <v>2025</v>
      </c>
      <c r="D1575" t="str">
        <f t="shared" si="193"/>
        <v>Aug</v>
      </c>
      <c r="E1575" t="str">
        <f t="shared" si="194"/>
        <v>Q3</v>
      </c>
      <c r="F1575" t="s">
        <v>51</v>
      </c>
      <c r="G1575" t="s">
        <v>88</v>
      </c>
      <c r="H1575" t="s">
        <v>34</v>
      </c>
      <c r="I1575" t="s">
        <v>39</v>
      </c>
      <c r="J1575" t="s">
        <v>40</v>
      </c>
      <c r="K1575">
        <v>18</v>
      </c>
      <c r="L1575" s="3">
        <v>895.03</v>
      </c>
      <c r="M1575" s="4">
        <v>0.2</v>
      </c>
      <c r="N1575" s="3">
        <v>372.85</v>
      </c>
      <c r="O1575" s="3">
        <f t="shared" si="195"/>
        <v>12888.432000000001</v>
      </c>
      <c r="P1575" s="3">
        <f t="shared" si="196"/>
        <v>6711.3</v>
      </c>
      <c r="Q1575" s="3">
        <v>1030.99</v>
      </c>
      <c r="R1575" s="3">
        <f t="shared" si="197"/>
        <v>5146.1420000000007</v>
      </c>
      <c r="S1575" s="5">
        <f t="shared" si="198"/>
        <v>0.39928379185303536</v>
      </c>
      <c r="T1575" s="3">
        <v>14329.62</v>
      </c>
      <c r="U1575" s="3">
        <f t="shared" si="199"/>
        <v>-1441.1880000000001</v>
      </c>
      <c r="V1575" t="s">
        <v>36</v>
      </c>
      <c r="W1575" t="s">
        <v>80</v>
      </c>
    </row>
    <row r="1576" spans="1:23">
      <c r="A1576" t="s">
        <v>1635</v>
      </c>
      <c r="B1576" s="2">
        <v>45384</v>
      </c>
      <c r="C1576">
        <f t="shared" si="192"/>
        <v>2024</v>
      </c>
      <c r="D1576" t="str">
        <f t="shared" si="193"/>
        <v>Apr</v>
      </c>
      <c r="E1576" t="str">
        <f t="shared" si="194"/>
        <v>Q2</v>
      </c>
      <c r="F1576" t="s">
        <v>68</v>
      </c>
      <c r="G1576" t="s">
        <v>25</v>
      </c>
      <c r="H1576" t="s">
        <v>44</v>
      </c>
      <c r="I1576" t="s">
        <v>53</v>
      </c>
      <c r="J1576" t="s">
        <v>130</v>
      </c>
      <c r="K1576">
        <v>30</v>
      </c>
      <c r="L1576" s="3">
        <v>1494.81</v>
      </c>
      <c r="M1576" s="4">
        <v>0.1</v>
      </c>
      <c r="N1576" s="3">
        <v>545.54</v>
      </c>
      <c r="O1576" s="3">
        <f t="shared" si="195"/>
        <v>40359.869999999995</v>
      </c>
      <c r="P1576" s="3">
        <f t="shared" si="196"/>
        <v>16366.199999999999</v>
      </c>
      <c r="Q1576" s="3">
        <v>3434.23</v>
      </c>
      <c r="R1576" s="3">
        <f t="shared" si="197"/>
        <v>20559.439999999999</v>
      </c>
      <c r="S1576" s="5">
        <f t="shared" si="198"/>
        <v>0.50940302830509621</v>
      </c>
      <c r="T1576" s="3">
        <v>36658.75</v>
      </c>
      <c r="U1576" s="3">
        <f t="shared" si="199"/>
        <v>3701.1199999999953</v>
      </c>
      <c r="V1576" t="s">
        <v>61</v>
      </c>
      <c r="W1576" t="s">
        <v>77</v>
      </c>
    </row>
    <row r="1577" spans="1:23">
      <c r="A1577" t="s">
        <v>1636</v>
      </c>
      <c r="B1577" s="2">
        <v>45703</v>
      </c>
      <c r="C1577">
        <f t="shared" si="192"/>
        <v>2025</v>
      </c>
      <c r="D1577" t="str">
        <f t="shared" si="193"/>
        <v>Feb</v>
      </c>
      <c r="E1577" t="str">
        <f t="shared" si="194"/>
        <v>Q1</v>
      </c>
      <c r="F1577" t="s">
        <v>68</v>
      </c>
      <c r="G1577" t="s">
        <v>25</v>
      </c>
      <c r="H1577" t="s">
        <v>44</v>
      </c>
      <c r="I1577" t="s">
        <v>53</v>
      </c>
      <c r="J1577" t="s">
        <v>130</v>
      </c>
      <c r="K1577">
        <v>5</v>
      </c>
      <c r="L1577" s="3">
        <v>1427.92</v>
      </c>
      <c r="M1577" s="4">
        <v>0.15</v>
      </c>
      <c r="N1577" s="3">
        <v>519.55999999999995</v>
      </c>
      <c r="O1577" s="3">
        <f t="shared" si="195"/>
        <v>6068.66</v>
      </c>
      <c r="P1577" s="3">
        <f t="shared" si="196"/>
        <v>2597.7999999999997</v>
      </c>
      <c r="Q1577" s="3">
        <v>2703.55</v>
      </c>
      <c r="R1577" s="3">
        <f t="shared" si="197"/>
        <v>767.31</v>
      </c>
      <c r="S1577" s="5">
        <f t="shared" si="198"/>
        <v>0.12643812637386176</v>
      </c>
      <c r="T1577" s="3">
        <v>6603.14</v>
      </c>
      <c r="U1577" s="3">
        <f t="shared" si="199"/>
        <v>-534.48000000000047</v>
      </c>
      <c r="V1577" t="s">
        <v>29</v>
      </c>
      <c r="W1577" t="s">
        <v>46</v>
      </c>
    </row>
    <row r="1578" spans="1:23">
      <c r="A1578" t="s">
        <v>1637</v>
      </c>
      <c r="B1578" s="2">
        <v>46215</v>
      </c>
      <c r="C1578">
        <f t="shared" si="192"/>
        <v>2026</v>
      </c>
      <c r="D1578" t="str">
        <f t="shared" si="193"/>
        <v>Jul</v>
      </c>
      <c r="E1578" t="str">
        <f t="shared" si="194"/>
        <v>Q3</v>
      </c>
      <c r="F1578" t="s">
        <v>51</v>
      </c>
      <c r="G1578" t="s">
        <v>72</v>
      </c>
      <c r="H1578" t="s">
        <v>44</v>
      </c>
      <c r="I1578" t="s">
        <v>39</v>
      </c>
      <c r="J1578" t="s">
        <v>57</v>
      </c>
      <c r="K1578">
        <v>15</v>
      </c>
      <c r="L1578" s="3">
        <v>379.46</v>
      </c>
      <c r="M1578" s="4">
        <v>0.08</v>
      </c>
      <c r="N1578" s="3">
        <v>195.91</v>
      </c>
      <c r="O1578" s="3">
        <f t="shared" si="195"/>
        <v>5236.5479999999998</v>
      </c>
      <c r="P1578" s="3">
        <f t="shared" si="196"/>
        <v>2938.65</v>
      </c>
      <c r="Q1578" s="3">
        <v>1265.21</v>
      </c>
      <c r="R1578" s="3">
        <f t="shared" si="197"/>
        <v>1032.6879999999996</v>
      </c>
      <c r="S1578" s="5">
        <f t="shared" si="198"/>
        <v>0.19720777886500795</v>
      </c>
      <c r="T1578" s="3">
        <v>5076.16</v>
      </c>
      <c r="U1578" s="3">
        <f t="shared" si="199"/>
        <v>160.38799999999992</v>
      </c>
      <c r="V1578" t="s">
        <v>41</v>
      </c>
      <c r="W1578" t="s">
        <v>30</v>
      </c>
    </row>
    <row r="1579" spans="1:23">
      <c r="A1579" t="s">
        <v>1638</v>
      </c>
      <c r="B1579" s="2">
        <v>45725</v>
      </c>
      <c r="C1579">
        <f t="shared" si="192"/>
        <v>2025</v>
      </c>
      <c r="D1579" t="str">
        <f t="shared" si="193"/>
        <v>Mar</v>
      </c>
      <c r="E1579" t="str">
        <f t="shared" si="194"/>
        <v>Q1</v>
      </c>
      <c r="F1579" t="s">
        <v>38</v>
      </c>
      <c r="G1579" t="s">
        <v>66</v>
      </c>
      <c r="H1579" t="s">
        <v>34</v>
      </c>
      <c r="I1579" t="s">
        <v>63</v>
      </c>
      <c r="J1579" t="s">
        <v>73</v>
      </c>
      <c r="K1579">
        <v>5</v>
      </c>
      <c r="L1579" s="3">
        <v>195.77</v>
      </c>
      <c r="M1579" s="4">
        <v>0.1</v>
      </c>
      <c r="N1579" s="3">
        <v>52.52</v>
      </c>
      <c r="O1579" s="3">
        <f t="shared" si="195"/>
        <v>880.96500000000003</v>
      </c>
      <c r="P1579" s="3">
        <f t="shared" si="196"/>
        <v>262.60000000000002</v>
      </c>
      <c r="Q1579" s="3">
        <v>929.84</v>
      </c>
      <c r="R1579" s="3">
        <f t="shared" si="197"/>
        <v>-311.47500000000002</v>
      </c>
      <c r="S1579" s="5">
        <f t="shared" si="198"/>
        <v>-0.3535611516916109</v>
      </c>
      <c r="T1579" s="3">
        <v>870.09</v>
      </c>
      <c r="U1579" s="3">
        <f t="shared" si="199"/>
        <v>10.875</v>
      </c>
      <c r="V1579" t="s">
        <v>61</v>
      </c>
      <c r="W1579" t="s">
        <v>30</v>
      </c>
    </row>
    <row r="1580" spans="1:23">
      <c r="A1580" t="s">
        <v>1639</v>
      </c>
      <c r="B1580" s="2">
        <v>45876</v>
      </c>
      <c r="C1580">
        <f t="shared" si="192"/>
        <v>2025</v>
      </c>
      <c r="D1580" t="str">
        <f t="shared" si="193"/>
        <v>Aug</v>
      </c>
      <c r="E1580" t="str">
        <f t="shared" si="194"/>
        <v>Q3</v>
      </c>
      <c r="F1580" t="s">
        <v>32</v>
      </c>
      <c r="G1580" t="s">
        <v>49</v>
      </c>
      <c r="H1580" t="s">
        <v>44</v>
      </c>
      <c r="I1580" t="s">
        <v>53</v>
      </c>
      <c r="J1580" t="s">
        <v>130</v>
      </c>
      <c r="K1580">
        <v>11</v>
      </c>
      <c r="L1580" s="3">
        <v>2561.66</v>
      </c>
      <c r="M1580" s="4">
        <v>0</v>
      </c>
      <c r="N1580" s="3">
        <v>907.39</v>
      </c>
      <c r="O1580" s="3">
        <f t="shared" si="195"/>
        <v>28178.26</v>
      </c>
      <c r="P1580" s="3">
        <f t="shared" si="196"/>
        <v>9981.2899999999991</v>
      </c>
      <c r="Q1580" s="3">
        <v>1699.3</v>
      </c>
      <c r="R1580" s="3">
        <f t="shared" si="197"/>
        <v>16497.670000000002</v>
      </c>
      <c r="S1580" s="5">
        <f t="shared" si="198"/>
        <v>0.58547511450316669</v>
      </c>
      <c r="T1580" s="3">
        <v>27189.759999999998</v>
      </c>
      <c r="U1580" s="3">
        <f t="shared" si="199"/>
        <v>988.5</v>
      </c>
      <c r="V1580" t="s">
        <v>61</v>
      </c>
      <c r="W1580" t="s">
        <v>77</v>
      </c>
    </row>
    <row r="1581" spans="1:23">
      <c r="A1581" t="s">
        <v>1640</v>
      </c>
      <c r="B1581" s="2">
        <v>45655</v>
      </c>
      <c r="C1581">
        <f t="shared" si="192"/>
        <v>2024</v>
      </c>
      <c r="D1581" t="str">
        <f t="shared" si="193"/>
        <v>Dec</v>
      </c>
      <c r="E1581" t="str">
        <f t="shared" si="194"/>
        <v>Q4</v>
      </c>
      <c r="F1581" t="s">
        <v>24</v>
      </c>
      <c r="G1581" t="s">
        <v>66</v>
      </c>
      <c r="H1581" t="s">
        <v>34</v>
      </c>
      <c r="I1581" t="s">
        <v>27</v>
      </c>
      <c r="J1581" t="s">
        <v>28</v>
      </c>
      <c r="K1581">
        <v>4</v>
      </c>
      <c r="L1581" s="3">
        <v>140.07</v>
      </c>
      <c r="M1581" s="4">
        <v>0.05</v>
      </c>
      <c r="N1581" s="3">
        <v>82.86</v>
      </c>
      <c r="O1581" s="3">
        <f t="shared" si="195"/>
        <v>532.26599999999996</v>
      </c>
      <c r="P1581" s="3">
        <f t="shared" si="196"/>
        <v>331.44</v>
      </c>
      <c r="Q1581" s="3">
        <v>494.78</v>
      </c>
      <c r="R1581" s="3">
        <f t="shared" si="197"/>
        <v>-293.95400000000001</v>
      </c>
      <c r="S1581" s="5">
        <f t="shared" si="198"/>
        <v>-0.55226897829280852</v>
      </c>
      <c r="T1581" s="3">
        <v>577.15</v>
      </c>
      <c r="U1581" s="3">
        <f t="shared" si="199"/>
        <v>-44.884000000000015</v>
      </c>
      <c r="V1581" t="s">
        <v>41</v>
      </c>
      <c r="W1581" t="s">
        <v>77</v>
      </c>
    </row>
    <row r="1582" spans="1:23">
      <c r="A1582" t="s">
        <v>1641</v>
      </c>
      <c r="B1582" s="2">
        <v>45764</v>
      </c>
      <c r="C1582">
        <f t="shared" si="192"/>
        <v>2025</v>
      </c>
      <c r="D1582" t="str">
        <f t="shared" si="193"/>
        <v>Apr</v>
      </c>
      <c r="E1582" t="str">
        <f t="shared" si="194"/>
        <v>Q2</v>
      </c>
      <c r="F1582" t="s">
        <v>68</v>
      </c>
      <c r="G1582" t="s">
        <v>66</v>
      </c>
      <c r="H1582" t="s">
        <v>44</v>
      </c>
      <c r="I1582" t="s">
        <v>27</v>
      </c>
      <c r="J1582" t="s">
        <v>35</v>
      </c>
      <c r="K1582">
        <v>11</v>
      </c>
      <c r="L1582" s="3">
        <v>900.08</v>
      </c>
      <c r="M1582" s="4">
        <v>0.12</v>
      </c>
      <c r="N1582" s="3">
        <v>601.26</v>
      </c>
      <c r="O1582" s="3">
        <f t="shared" si="195"/>
        <v>8712.7744000000002</v>
      </c>
      <c r="P1582" s="3">
        <f t="shared" si="196"/>
        <v>6613.86</v>
      </c>
      <c r="Q1582" s="3">
        <v>662.51</v>
      </c>
      <c r="R1582" s="3">
        <f t="shared" si="197"/>
        <v>1436.4044000000006</v>
      </c>
      <c r="S1582" s="5">
        <f t="shared" si="198"/>
        <v>0.16486188371869248</v>
      </c>
      <c r="T1582" s="3">
        <v>8807.41</v>
      </c>
      <c r="U1582" s="3">
        <f t="shared" si="199"/>
        <v>-94.635599999999613</v>
      </c>
      <c r="V1582" t="s">
        <v>36</v>
      </c>
      <c r="W1582" t="s">
        <v>80</v>
      </c>
    </row>
    <row r="1583" spans="1:23">
      <c r="A1583" t="s">
        <v>1642</v>
      </c>
      <c r="B1583" s="2">
        <v>45983</v>
      </c>
      <c r="C1583">
        <f t="shared" si="192"/>
        <v>2025</v>
      </c>
      <c r="D1583" t="str">
        <f t="shared" si="193"/>
        <v>Nov</v>
      </c>
      <c r="E1583" t="str">
        <f t="shared" si="194"/>
        <v>Q4</v>
      </c>
      <c r="F1583" t="s">
        <v>38</v>
      </c>
      <c r="G1583" t="s">
        <v>25</v>
      </c>
      <c r="H1583" t="s">
        <v>44</v>
      </c>
      <c r="I1583" t="s">
        <v>39</v>
      </c>
      <c r="J1583" t="s">
        <v>40</v>
      </c>
      <c r="K1583">
        <v>18</v>
      </c>
      <c r="L1583" s="3">
        <v>1040.1600000000001</v>
      </c>
      <c r="M1583" s="4">
        <v>0.08</v>
      </c>
      <c r="N1583" s="3">
        <v>444.1</v>
      </c>
      <c r="O1583" s="3">
        <f t="shared" si="195"/>
        <v>17225.049600000002</v>
      </c>
      <c r="P1583" s="3">
        <f t="shared" si="196"/>
        <v>7993.8</v>
      </c>
      <c r="Q1583" s="3">
        <v>2087.3000000000002</v>
      </c>
      <c r="R1583" s="3">
        <f t="shared" si="197"/>
        <v>7143.9496000000026</v>
      </c>
      <c r="S1583" s="5">
        <f t="shared" si="198"/>
        <v>0.41474188846457671</v>
      </c>
      <c r="T1583" s="3">
        <v>18587.27</v>
      </c>
      <c r="U1583" s="3">
        <f t="shared" si="199"/>
        <v>-1362.2203999999983</v>
      </c>
      <c r="V1583" t="s">
        <v>61</v>
      </c>
      <c r="W1583" t="s">
        <v>77</v>
      </c>
    </row>
    <row r="1584" spans="1:23">
      <c r="A1584" t="s">
        <v>1643</v>
      </c>
      <c r="B1584" s="2">
        <v>46193</v>
      </c>
      <c r="C1584">
        <f t="shared" si="192"/>
        <v>2026</v>
      </c>
      <c r="D1584" t="str">
        <f t="shared" si="193"/>
        <v>Jun</v>
      </c>
      <c r="E1584" t="str">
        <f t="shared" si="194"/>
        <v>Q2</v>
      </c>
      <c r="F1584" t="s">
        <v>68</v>
      </c>
      <c r="G1584" t="s">
        <v>25</v>
      </c>
      <c r="H1584" t="s">
        <v>44</v>
      </c>
      <c r="I1584" t="s">
        <v>63</v>
      </c>
      <c r="J1584" t="s">
        <v>73</v>
      </c>
      <c r="K1584">
        <v>30</v>
      </c>
      <c r="L1584" s="3">
        <v>123.82</v>
      </c>
      <c r="M1584" s="4">
        <v>0.1</v>
      </c>
      <c r="N1584" s="3">
        <v>30.78</v>
      </c>
      <c r="O1584" s="3">
        <f t="shared" si="195"/>
        <v>3343.14</v>
      </c>
      <c r="P1584" s="3">
        <f t="shared" si="196"/>
        <v>923.40000000000009</v>
      </c>
      <c r="Q1584" s="3">
        <v>1090.1400000000001</v>
      </c>
      <c r="R1584" s="3">
        <f t="shared" si="197"/>
        <v>1329.5999999999997</v>
      </c>
      <c r="S1584" s="5">
        <f t="shared" si="198"/>
        <v>0.39770993736427424</v>
      </c>
      <c r="T1584" s="3">
        <v>3516.78</v>
      </c>
      <c r="U1584" s="3">
        <f t="shared" si="199"/>
        <v>-173.64000000000033</v>
      </c>
      <c r="V1584" t="s">
        <v>36</v>
      </c>
      <c r="W1584" t="s">
        <v>77</v>
      </c>
    </row>
    <row r="1585" spans="1:23">
      <c r="A1585" t="s">
        <v>1644</v>
      </c>
      <c r="B1585" s="2">
        <v>45573</v>
      </c>
      <c r="C1585">
        <f t="shared" si="192"/>
        <v>2024</v>
      </c>
      <c r="D1585" t="str">
        <f t="shared" si="193"/>
        <v>Oct</v>
      </c>
      <c r="E1585" t="str">
        <f t="shared" si="194"/>
        <v>Q4</v>
      </c>
      <c r="F1585" t="s">
        <v>24</v>
      </c>
      <c r="G1585" t="s">
        <v>66</v>
      </c>
      <c r="H1585" t="s">
        <v>44</v>
      </c>
      <c r="I1585" t="s">
        <v>53</v>
      </c>
      <c r="J1585" t="s">
        <v>54</v>
      </c>
      <c r="K1585">
        <v>20</v>
      </c>
      <c r="L1585" s="3">
        <v>3107.95</v>
      </c>
      <c r="M1585" s="4">
        <v>0.03</v>
      </c>
      <c r="N1585" s="3">
        <v>1027.3399999999999</v>
      </c>
      <c r="O1585" s="3">
        <f t="shared" si="195"/>
        <v>60294.229999999996</v>
      </c>
      <c r="P1585" s="3">
        <f t="shared" si="196"/>
        <v>20546.8</v>
      </c>
      <c r="Q1585" s="3">
        <v>2917.31</v>
      </c>
      <c r="R1585" s="3">
        <f t="shared" si="197"/>
        <v>36830.119999999995</v>
      </c>
      <c r="S1585" s="5">
        <f t="shared" si="198"/>
        <v>0.61083987638618154</v>
      </c>
      <c r="T1585" s="3">
        <v>63341.760000000002</v>
      </c>
      <c r="U1585" s="3">
        <f t="shared" si="199"/>
        <v>-3047.5300000000061</v>
      </c>
      <c r="V1585" t="s">
        <v>41</v>
      </c>
      <c r="W1585" t="s">
        <v>30</v>
      </c>
    </row>
    <row r="1586" spans="1:23">
      <c r="A1586" t="s">
        <v>1645</v>
      </c>
      <c r="B1586" s="2">
        <v>46099</v>
      </c>
      <c r="C1586">
        <f t="shared" si="192"/>
        <v>2026</v>
      </c>
      <c r="D1586" t="str">
        <f t="shared" si="193"/>
        <v>Mar</v>
      </c>
      <c r="E1586" t="str">
        <f t="shared" si="194"/>
        <v>Q1</v>
      </c>
      <c r="F1586" t="s">
        <v>68</v>
      </c>
      <c r="G1586" t="s">
        <v>25</v>
      </c>
      <c r="H1586" t="s">
        <v>26</v>
      </c>
      <c r="I1586" t="s">
        <v>53</v>
      </c>
      <c r="J1586" t="s">
        <v>130</v>
      </c>
      <c r="K1586">
        <v>50</v>
      </c>
      <c r="L1586" s="3">
        <v>1816.28</v>
      </c>
      <c r="M1586" s="4">
        <v>0.1</v>
      </c>
      <c r="N1586" s="3">
        <v>659.22</v>
      </c>
      <c r="O1586" s="3">
        <f t="shared" si="195"/>
        <v>81732.600000000006</v>
      </c>
      <c r="P1586" s="3">
        <f t="shared" si="196"/>
        <v>32961</v>
      </c>
      <c r="Q1586" s="3">
        <v>2995.8</v>
      </c>
      <c r="R1586" s="3">
        <f t="shared" si="197"/>
        <v>45775.8</v>
      </c>
      <c r="S1586" s="5">
        <f t="shared" si="198"/>
        <v>0.56006783095117496</v>
      </c>
      <c r="T1586" s="3">
        <v>76175.56</v>
      </c>
      <c r="U1586" s="3">
        <f t="shared" si="199"/>
        <v>5557.0400000000081</v>
      </c>
      <c r="V1586" t="s">
        <v>36</v>
      </c>
      <c r="W1586" t="s">
        <v>80</v>
      </c>
    </row>
    <row r="1587" spans="1:23">
      <c r="A1587" t="s">
        <v>1646</v>
      </c>
      <c r="B1587" s="2">
        <v>45374</v>
      </c>
      <c r="C1587">
        <f t="shared" si="192"/>
        <v>2024</v>
      </c>
      <c r="D1587" t="str">
        <f t="shared" si="193"/>
        <v>Mar</v>
      </c>
      <c r="E1587" t="str">
        <f t="shared" si="194"/>
        <v>Q1</v>
      </c>
      <c r="F1587" t="s">
        <v>32</v>
      </c>
      <c r="G1587" t="s">
        <v>43</v>
      </c>
      <c r="H1587" t="s">
        <v>34</v>
      </c>
      <c r="I1587" t="s">
        <v>27</v>
      </c>
      <c r="J1587" t="s">
        <v>28</v>
      </c>
      <c r="K1587">
        <v>12</v>
      </c>
      <c r="L1587" s="3">
        <v>156.71</v>
      </c>
      <c r="M1587" s="4">
        <v>0</v>
      </c>
      <c r="N1587" s="3">
        <v>86.6</v>
      </c>
      <c r="O1587" s="3">
        <f t="shared" si="195"/>
        <v>1880.52</v>
      </c>
      <c r="P1587" s="3">
        <f t="shared" si="196"/>
        <v>1039.1999999999998</v>
      </c>
      <c r="Q1587" s="3">
        <v>580.70000000000005</v>
      </c>
      <c r="R1587" s="3">
        <f t="shared" si="197"/>
        <v>260.62000000000012</v>
      </c>
      <c r="S1587" s="5">
        <f t="shared" si="198"/>
        <v>0.13858932635653975</v>
      </c>
      <c r="T1587" s="3">
        <v>1984.03</v>
      </c>
      <c r="U1587" s="3">
        <f t="shared" si="199"/>
        <v>-103.50999999999999</v>
      </c>
      <c r="V1587" t="s">
        <v>41</v>
      </c>
      <c r="W1587" t="s">
        <v>30</v>
      </c>
    </row>
    <row r="1588" spans="1:23">
      <c r="A1588" t="s">
        <v>1647</v>
      </c>
      <c r="B1588" s="2">
        <v>46196</v>
      </c>
      <c r="C1588">
        <f t="shared" si="192"/>
        <v>2026</v>
      </c>
      <c r="D1588" t="str">
        <f t="shared" si="193"/>
        <v>Jun</v>
      </c>
      <c r="E1588" t="str">
        <f t="shared" si="194"/>
        <v>Q2</v>
      </c>
      <c r="F1588" t="s">
        <v>38</v>
      </c>
      <c r="G1588" t="s">
        <v>66</v>
      </c>
      <c r="H1588" t="s">
        <v>34</v>
      </c>
      <c r="I1588" t="s">
        <v>63</v>
      </c>
      <c r="J1588" t="s">
        <v>64</v>
      </c>
      <c r="K1588">
        <v>9</v>
      </c>
      <c r="L1588" s="3">
        <v>515.04</v>
      </c>
      <c r="M1588" s="4">
        <v>0.15</v>
      </c>
      <c r="N1588" s="3">
        <v>154.08000000000001</v>
      </c>
      <c r="O1588" s="3">
        <f t="shared" si="195"/>
        <v>3940.0559999999996</v>
      </c>
      <c r="P1588" s="3">
        <f t="shared" si="196"/>
        <v>1386.72</v>
      </c>
      <c r="Q1588" s="3">
        <v>658.42</v>
      </c>
      <c r="R1588" s="3">
        <f t="shared" si="197"/>
        <v>1894.9159999999993</v>
      </c>
      <c r="S1588" s="5">
        <f t="shared" si="198"/>
        <v>0.48093631156511468</v>
      </c>
      <c r="T1588" s="3">
        <v>4361.58</v>
      </c>
      <c r="U1588" s="3">
        <f t="shared" si="199"/>
        <v>-421.52400000000034</v>
      </c>
      <c r="V1588" t="s">
        <v>61</v>
      </c>
      <c r="W1588" t="s">
        <v>30</v>
      </c>
    </row>
    <row r="1589" spans="1:23">
      <c r="A1589" t="s">
        <v>1648</v>
      </c>
      <c r="B1589" s="2">
        <v>45572</v>
      </c>
      <c r="C1589">
        <f t="shared" si="192"/>
        <v>2024</v>
      </c>
      <c r="D1589" t="str">
        <f t="shared" si="193"/>
        <v>Oct</v>
      </c>
      <c r="E1589" t="str">
        <f t="shared" si="194"/>
        <v>Q4</v>
      </c>
      <c r="F1589" t="s">
        <v>24</v>
      </c>
      <c r="G1589" t="s">
        <v>66</v>
      </c>
      <c r="H1589" t="s">
        <v>44</v>
      </c>
      <c r="I1589" t="s">
        <v>27</v>
      </c>
      <c r="J1589" t="s">
        <v>28</v>
      </c>
      <c r="K1589">
        <v>22</v>
      </c>
      <c r="L1589" s="3">
        <v>277.61</v>
      </c>
      <c r="M1589" s="4">
        <v>0.1</v>
      </c>
      <c r="N1589" s="3">
        <v>159.41999999999999</v>
      </c>
      <c r="O1589" s="3">
        <f t="shared" si="195"/>
        <v>5496.6779999999999</v>
      </c>
      <c r="P1589" s="3">
        <f t="shared" si="196"/>
        <v>3507.24</v>
      </c>
      <c r="Q1589" s="3">
        <v>724.9</v>
      </c>
      <c r="R1589" s="3">
        <f t="shared" si="197"/>
        <v>1264.538</v>
      </c>
      <c r="S1589" s="5">
        <f t="shared" si="198"/>
        <v>0.23005495319172781</v>
      </c>
      <c r="T1589" s="3">
        <v>5752.11</v>
      </c>
      <c r="U1589" s="3">
        <f t="shared" si="199"/>
        <v>-255.43199999999979</v>
      </c>
      <c r="V1589" t="s">
        <v>29</v>
      </c>
      <c r="W1589" t="s">
        <v>30</v>
      </c>
    </row>
    <row r="1590" spans="1:23">
      <c r="A1590" t="s">
        <v>1649</v>
      </c>
      <c r="B1590" s="2">
        <v>45700</v>
      </c>
      <c r="C1590">
        <f t="shared" si="192"/>
        <v>2025</v>
      </c>
      <c r="D1590" t="str">
        <f t="shared" si="193"/>
        <v>Feb</v>
      </c>
      <c r="E1590" t="str">
        <f t="shared" si="194"/>
        <v>Q1</v>
      </c>
      <c r="F1590" t="s">
        <v>24</v>
      </c>
      <c r="G1590" t="s">
        <v>66</v>
      </c>
      <c r="H1590" t="s">
        <v>60</v>
      </c>
      <c r="I1590" t="s">
        <v>53</v>
      </c>
      <c r="J1590" t="s">
        <v>54</v>
      </c>
      <c r="K1590">
        <v>58</v>
      </c>
      <c r="L1590" s="3">
        <v>3414.61</v>
      </c>
      <c r="M1590" s="4">
        <v>0.08</v>
      </c>
      <c r="N1590" s="3">
        <v>1077.67</v>
      </c>
      <c r="O1590" s="3">
        <f t="shared" si="195"/>
        <v>182203.58960000001</v>
      </c>
      <c r="P1590" s="3">
        <f t="shared" si="196"/>
        <v>62504.86</v>
      </c>
      <c r="Q1590" s="3">
        <v>3756.63</v>
      </c>
      <c r="R1590" s="3">
        <f t="shared" si="197"/>
        <v>115942.0996</v>
      </c>
      <c r="S1590" s="5">
        <f t="shared" si="198"/>
        <v>0.63633268617008631</v>
      </c>
      <c r="T1590" s="3">
        <v>172803.65</v>
      </c>
      <c r="U1590" s="3">
        <f t="shared" si="199"/>
        <v>9399.9396000000124</v>
      </c>
      <c r="V1590" t="s">
        <v>29</v>
      </c>
      <c r="W1590" t="s">
        <v>30</v>
      </c>
    </row>
    <row r="1591" spans="1:23">
      <c r="A1591" t="s">
        <v>1650</v>
      </c>
      <c r="B1591" s="2">
        <v>45529</v>
      </c>
      <c r="C1591">
        <f t="shared" si="192"/>
        <v>2024</v>
      </c>
      <c r="D1591" t="str">
        <f t="shared" si="193"/>
        <v>Aug</v>
      </c>
      <c r="E1591" t="str">
        <f t="shared" si="194"/>
        <v>Q3</v>
      </c>
      <c r="F1591" t="s">
        <v>32</v>
      </c>
      <c r="G1591" t="s">
        <v>49</v>
      </c>
      <c r="H1591" t="s">
        <v>34</v>
      </c>
      <c r="I1591" t="s">
        <v>39</v>
      </c>
      <c r="J1591" t="s">
        <v>57</v>
      </c>
      <c r="K1591">
        <v>12</v>
      </c>
      <c r="L1591" s="3">
        <v>431.76</v>
      </c>
      <c r="M1591" s="4">
        <v>0.12</v>
      </c>
      <c r="N1591" s="3">
        <v>208.21</v>
      </c>
      <c r="O1591" s="3">
        <f t="shared" si="195"/>
        <v>4559.3855999999996</v>
      </c>
      <c r="P1591" s="3">
        <f t="shared" si="196"/>
        <v>2498.52</v>
      </c>
      <c r="Q1591" s="3">
        <v>1093.33</v>
      </c>
      <c r="R1591" s="3">
        <f t="shared" si="197"/>
        <v>967.5355999999997</v>
      </c>
      <c r="S1591" s="5">
        <f t="shared" si="198"/>
        <v>0.212207451811051</v>
      </c>
      <c r="T1591" s="3">
        <v>4187.6899999999996</v>
      </c>
      <c r="U1591" s="3">
        <f t="shared" si="199"/>
        <v>371.69560000000001</v>
      </c>
      <c r="V1591" t="s">
        <v>41</v>
      </c>
      <c r="W1591" t="s">
        <v>30</v>
      </c>
    </row>
    <row r="1592" spans="1:23">
      <c r="A1592" t="s">
        <v>1651</v>
      </c>
      <c r="B1592" s="2">
        <v>46264</v>
      </c>
      <c r="C1592">
        <f t="shared" si="192"/>
        <v>2026</v>
      </c>
      <c r="D1592" t="str">
        <f t="shared" si="193"/>
        <v>Aug</v>
      </c>
      <c r="E1592" t="str">
        <f t="shared" si="194"/>
        <v>Q3</v>
      </c>
      <c r="F1592" t="s">
        <v>32</v>
      </c>
      <c r="G1592" t="s">
        <v>49</v>
      </c>
      <c r="H1592" t="s">
        <v>44</v>
      </c>
      <c r="I1592" t="s">
        <v>39</v>
      </c>
      <c r="J1592" t="s">
        <v>57</v>
      </c>
      <c r="K1592">
        <v>3</v>
      </c>
      <c r="L1592" s="3">
        <v>328.07</v>
      </c>
      <c r="M1592" s="4">
        <v>0.15</v>
      </c>
      <c r="N1592" s="3">
        <v>158.28</v>
      </c>
      <c r="O1592" s="3">
        <f t="shared" si="195"/>
        <v>836.57849999999996</v>
      </c>
      <c r="P1592" s="3">
        <f t="shared" si="196"/>
        <v>474.84000000000003</v>
      </c>
      <c r="Q1592" s="3">
        <v>1859.23</v>
      </c>
      <c r="R1592" s="3">
        <f t="shared" si="197"/>
        <v>-1497.4915000000001</v>
      </c>
      <c r="S1592" s="5">
        <f t="shared" si="198"/>
        <v>-1.7900191075912184</v>
      </c>
      <c r="T1592" s="3">
        <v>743.67</v>
      </c>
      <c r="U1592" s="3">
        <f t="shared" si="199"/>
        <v>92.908500000000004</v>
      </c>
      <c r="V1592" t="s">
        <v>41</v>
      </c>
      <c r="W1592" t="s">
        <v>46</v>
      </c>
    </row>
    <row r="1593" spans="1:23">
      <c r="A1593" t="s">
        <v>1652</v>
      </c>
      <c r="B1593" s="2">
        <v>45405</v>
      </c>
      <c r="C1593">
        <f t="shared" si="192"/>
        <v>2024</v>
      </c>
      <c r="D1593" t="str">
        <f t="shared" si="193"/>
        <v>Apr</v>
      </c>
      <c r="E1593" t="str">
        <f t="shared" si="194"/>
        <v>Q2</v>
      </c>
      <c r="F1593" t="s">
        <v>51</v>
      </c>
      <c r="G1593" t="s">
        <v>88</v>
      </c>
      <c r="H1593" t="s">
        <v>44</v>
      </c>
      <c r="I1593" t="s">
        <v>63</v>
      </c>
      <c r="J1593" t="s">
        <v>64</v>
      </c>
      <c r="K1593">
        <v>9</v>
      </c>
      <c r="L1593" s="3">
        <v>425.92</v>
      </c>
      <c r="M1593" s="4">
        <v>0.1</v>
      </c>
      <c r="N1593" s="3">
        <v>122.31</v>
      </c>
      <c r="O1593" s="3">
        <f t="shared" si="195"/>
        <v>3449.9520000000002</v>
      </c>
      <c r="P1593" s="3">
        <f t="shared" si="196"/>
        <v>1100.79</v>
      </c>
      <c r="Q1593" s="3">
        <v>1104.19</v>
      </c>
      <c r="R1593" s="3">
        <f t="shared" si="197"/>
        <v>1244.9720000000002</v>
      </c>
      <c r="S1593" s="5">
        <f t="shared" si="198"/>
        <v>0.36086647002624966</v>
      </c>
      <c r="T1593" s="3">
        <v>3048.15</v>
      </c>
      <c r="U1593" s="3">
        <f t="shared" si="199"/>
        <v>401.80200000000013</v>
      </c>
      <c r="V1593" t="s">
        <v>36</v>
      </c>
      <c r="W1593" t="s">
        <v>30</v>
      </c>
    </row>
    <row r="1594" spans="1:23">
      <c r="A1594" t="s">
        <v>1653</v>
      </c>
      <c r="B1594" s="2">
        <v>45469</v>
      </c>
      <c r="C1594">
        <f t="shared" si="192"/>
        <v>2024</v>
      </c>
      <c r="D1594" t="str">
        <f t="shared" si="193"/>
        <v>Jun</v>
      </c>
      <c r="E1594" t="str">
        <f t="shared" si="194"/>
        <v>Q2</v>
      </c>
      <c r="F1594" t="s">
        <v>68</v>
      </c>
      <c r="G1594" t="s">
        <v>66</v>
      </c>
      <c r="H1594" t="s">
        <v>44</v>
      </c>
      <c r="I1594" t="s">
        <v>63</v>
      </c>
      <c r="J1594" t="s">
        <v>73</v>
      </c>
      <c r="K1594">
        <v>30</v>
      </c>
      <c r="L1594" s="3">
        <v>264.76</v>
      </c>
      <c r="M1594" s="4">
        <v>0.05</v>
      </c>
      <c r="N1594" s="3">
        <v>63.1</v>
      </c>
      <c r="O1594" s="3">
        <f t="shared" si="195"/>
        <v>7545.6599999999989</v>
      </c>
      <c r="P1594" s="3">
        <f t="shared" si="196"/>
        <v>1893</v>
      </c>
      <c r="Q1594" s="3">
        <v>1749.6</v>
      </c>
      <c r="R1594" s="3">
        <f t="shared" si="197"/>
        <v>3903.059999999999</v>
      </c>
      <c r="S1594" s="5">
        <f t="shared" si="198"/>
        <v>0.51725892764847603</v>
      </c>
      <c r="T1594" s="3">
        <v>8244.7999999999993</v>
      </c>
      <c r="U1594" s="3">
        <f t="shared" si="199"/>
        <v>-699.14000000000033</v>
      </c>
      <c r="V1594" t="s">
        <v>41</v>
      </c>
      <c r="W1594" t="s">
        <v>30</v>
      </c>
    </row>
    <row r="1595" spans="1:23">
      <c r="A1595" t="s">
        <v>1654</v>
      </c>
      <c r="B1595" s="2">
        <v>45950</v>
      </c>
      <c r="C1595">
        <f t="shared" si="192"/>
        <v>2025</v>
      </c>
      <c r="D1595" t="str">
        <f t="shared" si="193"/>
        <v>Oct</v>
      </c>
      <c r="E1595" t="str">
        <f t="shared" si="194"/>
        <v>Q4</v>
      </c>
      <c r="F1595" t="s">
        <v>32</v>
      </c>
      <c r="G1595" t="s">
        <v>43</v>
      </c>
      <c r="H1595" t="s">
        <v>34</v>
      </c>
      <c r="I1595" t="s">
        <v>39</v>
      </c>
      <c r="J1595" t="s">
        <v>40</v>
      </c>
      <c r="K1595">
        <v>7</v>
      </c>
      <c r="L1595" s="3">
        <v>709.77</v>
      </c>
      <c r="M1595" s="4">
        <v>0.1</v>
      </c>
      <c r="N1595" s="3">
        <v>301.49</v>
      </c>
      <c r="O1595" s="3">
        <f t="shared" si="195"/>
        <v>4471.5509999999995</v>
      </c>
      <c r="P1595" s="3">
        <f t="shared" si="196"/>
        <v>2110.4300000000003</v>
      </c>
      <c r="Q1595" s="3">
        <v>1212.8699999999999</v>
      </c>
      <c r="R1595" s="3">
        <f t="shared" si="197"/>
        <v>1148.2509999999993</v>
      </c>
      <c r="S1595" s="5">
        <f t="shared" si="198"/>
        <v>0.25679031727469942</v>
      </c>
      <c r="T1595" s="3">
        <v>4811.88</v>
      </c>
      <c r="U1595" s="3">
        <f t="shared" si="199"/>
        <v>-340.32900000000063</v>
      </c>
      <c r="V1595" t="s">
        <v>29</v>
      </c>
      <c r="W1595" t="s">
        <v>77</v>
      </c>
    </row>
    <row r="1596" spans="1:23">
      <c r="A1596" t="s">
        <v>1655</v>
      </c>
      <c r="B1596" s="2">
        <v>45493</v>
      </c>
      <c r="C1596">
        <f t="shared" si="192"/>
        <v>2024</v>
      </c>
      <c r="D1596" t="str">
        <f t="shared" si="193"/>
        <v>Jul</v>
      </c>
      <c r="E1596" t="str">
        <f t="shared" si="194"/>
        <v>Q3</v>
      </c>
      <c r="F1596" t="s">
        <v>51</v>
      </c>
      <c r="G1596" t="s">
        <v>88</v>
      </c>
      <c r="H1596" t="s">
        <v>44</v>
      </c>
      <c r="I1596" t="s">
        <v>63</v>
      </c>
      <c r="J1596" t="s">
        <v>73</v>
      </c>
      <c r="K1596">
        <v>16</v>
      </c>
      <c r="L1596" s="3">
        <v>219.15</v>
      </c>
      <c r="M1596" s="4">
        <v>0.15</v>
      </c>
      <c r="N1596" s="3">
        <v>56.44</v>
      </c>
      <c r="O1596" s="3">
        <f t="shared" si="195"/>
        <v>2980.44</v>
      </c>
      <c r="P1596" s="3">
        <f t="shared" si="196"/>
        <v>903.04</v>
      </c>
      <c r="Q1596" s="3">
        <v>1173.96</v>
      </c>
      <c r="R1596" s="3">
        <f t="shared" si="197"/>
        <v>903.44</v>
      </c>
      <c r="S1596" s="5">
        <f t="shared" si="198"/>
        <v>0.30312302881453745</v>
      </c>
      <c r="T1596" s="3">
        <v>3118.17</v>
      </c>
      <c r="U1596" s="3">
        <f t="shared" si="199"/>
        <v>-137.73000000000002</v>
      </c>
      <c r="V1596" t="s">
        <v>36</v>
      </c>
      <c r="W1596" t="s">
        <v>46</v>
      </c>
    </row>
    <row r="1597" spans="1:23">
      <c r="A1597" t="s">
        <v>1656</v>
      </c>
      <c r="B1597" s="2">
        <v>45476</v>
      </c>
      <c r="C1597">
        <f t="shared" si="192"/>
        <v>2024</v>
      </c>
      <c r="D1597" t="str">
        <f t="shared" si="193"/>
        <v>Jul</v>
      </c>
      <c r="E1597" t="str">
        <f t="shared" si="194"/>
        <v>Q3</v>
      </c>
      <c r="F1597" t="s">
        <v>32</v>
      </c>
      <c r="G1597" t="s">
        <v>49</v>
      </c>
      <c r="H1597" t="s">
        <v>26</v>
      </c>
      <c r="I1597" t="s">
        <v>63</v>
      </c>
      <c r="J1597" t="s">
        <v>64</v>
      </c>
      <c r="K1597">
        <v>29</v>
      </c>
      <c r="L1597" s="3">
        <v>463.02</v>
      </c>
      <c r="M1597" s="4">
        <v>0</v>
      </c>
      <c r="N1597" s="3">
        <v>130.43</v>
      </c>
      <c r="O1597" s="3">
        <f t="shared" si="195"/>
        <v>13427.58</v>
      </c>
      <c r="P1597" s="3">
        <f t="shared" si="196"/>
        <v>3782.4700000000003</v>
      </c>
      <c r="Q1597" s="3">
        <v>1081.83</v>
      </c>
      <c r="R1597" s="3">
        <f t="shared" si="197"/>
        <v>8563.2800000000007</v>
      </c>
      <c r="S1597" s="5">
        <f t="shared" si="198"/>
        <v>0.63773814790155792</v>
      </c>
      <c r="T1597" s="3">
        <v>12095.16</v>
      </c>
      <c r="U1597" s="3">
        <f t="shared" si="199"/>
        <v>1332.42</v>
      </c>
      <c r="V1597" t="s">
        <v>41</v>
      </c>
      <c r="W1597" t="s">
        <v>46</v>
      </c>
    </row>
    <row r="1598" spans="1:23">
      <c r="A1598" t="s">
        <v>1657</v>
      </c>
      <c r="B1598" s="2">
        <v>45870</v>
      </c>
      <c r="C1598">
        <f t="shared" si="192"/>
        <v>2025</v>
      </c>
      <c r="D1598" t="str">
        <f t="shared" si="193"/>
        <v>Aug</v>
      </c>
      <c r="E1598" t="str">
        <f t="shared" si="194"/>
        <v>Q3</v>
      </c>
      <c r="F1598" t="s">
        <v>68</v>
      </c>
      <c r="G1598" t="s">
        <v>25</v>
      </c>
      <c r="H1598" t="s">
        <v>34</v>
      </c>
      <c r="I1598" t="s">
        <v>27</v>
      </c>
      <c r="J1598" t="s">
        <v>28</v>
      </c>
      <c r="K1598">
        <v>10</v>
      </c>
      <c r="L1598" s="3">
        <v>296.44</v>
      </c>
      <c r="M1598" s="4">
        <v>0.1</v>
      </c>
      <c r="N1598" s="3">
        <v>175.08</v>
      </c>
      <c r="O1598" s="3">
        <f t="shared" si="195"/>
        <v>2667.96</v>
      </c>
      <c r="P1598" s="3">
        <f t="shared" si="196"/>
        <v>1750.8000000000002</v>
      </c>
      <c r="Q1598" s="3">
        <v>634.09</v>
      </c>
      <c r="R1598" s="3">
        <f t="shared" si="197"/>
        <v>283.06999999999982</v>
      </c>
      <c r="S1598" s="5">
        <f t="shared" si="198"/>
        <v>0.10609979160107341</v>
      </c>
      <c r="T1598" s="3">
        <v>2518.9699999999998</v>
      </c>
      <c r="U1598" s="3">
        <f t="shared" si="199"/>
        <v>148.99000000000024</v>
      </c>
      <c r="V1598" t="s">
        <v>41</v>
      </c>
      <c r="W1598" t="s">
        <v>30</v>
      </c>
    </row>
    <row r="1599" spans="1:23">
      <c r="A1599" t="s">
        <v>1658</v>
      </c>
      <c r="B1599" s="2">
        <v>45567</v>
      </c>
      <c r="C1599">
        <f t="shared" si="192"/>
        <v>2024</v>
      </c>
      <c r="D1599" t="str">
        <f t="shared" si="193"/>
        <v>Oct</v>
      </c>
      <c r="E1599" t="str">
        <f t="shared" si="194"/>
        <v>Q4</v>
      </c>
      <c r="F1599" t="s">
        <v>38</v>
      </c>
      <c r="G1599" t="s">
        <v>66</v>
      </c>
      <c r="H1599" t="s">
        <v>26</v>
      </c>
      <c r="I1599" t="s">
        <v>27</v>
      </c>
      <c r="J1599" t="s">
        <v>35</v>
      </c>
      <c r="K1599">
        <v>36</v>
      </c>
      <c r="L1599" s="3">
        <v>822.19</v>
      </c>
      <c r="M1599" s="4">
        <v>0.1</v>
      </c>
      <c r="N1599" s="3">
        <v>592.46</v>
      </c>
      <c r="O1599" s="3">
        <f t="shared" si="195"/>
        <v>26638.956000000006</v>
      </c>
      <c r="P1599" s="3">
        <f t="shared" si="196"/>
        <v>21328.560000000001</v>
      </c>
      <c r="Q1599" s="3">
        <v>1024.6600000000001</v>
      </c>
      <c r="R1599" s="3">
        <f t="shared" si="197"/>
        <v>4285.7360000000044</v>
      </c>
      <c r="S1599" s="5">
        <f t="shared" si="198"/>
        <v>0.16088228082211645</v>
      </c>
      <c r="T1599" s="3">
        <v>29031.01</v>
      </c>
      <c r="U1599" s="3">
        <f t="shared" si="199"/>
        <v>-2392.0539999999928</v>
      </c>
      <c r="V1599" t="s">
        <v>36</v>
      </c>
      <c r="W1599" t="s">
        <v>80</v>
      </c>
    </row>
    <row r="1600" spans="1:23">
      <c r="A1600" t="s">
        <v>1659</v>
      </c>
      <c r="B1600" s="2">
        <v>45679</v>
      </c>
      <c r="C1600">
        <f t="shared" si="192"/>
        <v>2025</v>
      </c>
      <c r="D1600" t="str">
        <f t="shared" si="193"/>
        <v>Jan</v>
      </c>
      <c r="E1600" t="str">
        <f t="shared" si="194"/>
        <v>Q1</v>
      </c>
      <c r="F1600" t="s">
        <v>68</v>
      </c>
      <c r="G1600" t="s">
        <v>66</v>
      </c>
      <c r="H1600" t="s">
        <v>44</v>
      </c>
      <c r="I1600" t="s">
        <v>39</v>
      </c>
      <c r="J1600" t="s">
        <v>40</v>
      </c>
      <c r="K1600">
        <v>8</v>
      </c>
      <c r="L1600" s="3">
        <v>981.75</v>
      </c>
      <c r="M1600" s="4">
        <v>0.03</v>
      </c>
      <c r="N1600" s="3">
        <v>419.29</v>
      </c>
      <c r="O1600" s="3">
        <f t="shared" si="195"/>
        <v>7618.38</v>
      </c>
      <c r="P1600" s="3">
        <f t="shared" si="196"/>
        <v>3354.32</v>
      </c>
      <c r="Q1600" s="3">
        <v>2198.1799999999998</v>
      </c>
      <c r="R1600" s="3">
        <f t="shared" si="197"/>
        <v>2065.8799999999997</v>
      </c>
      <c r="S1600" s="5">
        <f t="shared" si="198"/>
        <v>0.27117051131605402</v>
      </c>
      <c r="T1600" s="3">
        <v>6819.77</v>
      </c>
      <c r="U1600" s="3">
        <f t="shared" si="199"/>
        <v>798.60999999999967</v>
      </c>
      <c r="V1600" t="s">
        <v>29</v>
      </c>
      <c r="W1600" t="s">
        <v>77</v>
      </c>
    </row>
    <row r="1601" spans="1:23">
      <c r="A1601" t="s">
        <v>1660</v>
      </c>
      <c r="B1601" s="2">
        <v>45295</v>
      </c>
      <c r="C1601">
        <f t="shared" si="192"/>
        <v>2024</v>
      </c>
      <c r="D1601" t="str">
        <f t="shared" si="193"/>
        <v>Jan</v>
      </c>
      <c r="E1601" t="str">
        <f t="shared" si="194"/>
        <v>Q1</v>
      </c>
      <c r="F1601" t="s">
        <v>32</v>
      </c>
      <c r="G1601" t="s">
        <v>43</v>
      </c>
      <c r="H1601" t="s">
        <v>34</v>
      </c>
      <c r="I1601" t="s">
        <v>53</v>
      </c>
      <c r="J1601" t="s">
        <v>130</v>
      </c>
      <c r="K1601">
        <v>9</v>
      </c>
      <c r="L1601" s="3">
        <v>1815.25</v>
      </c>
      <c r="M1601" s="4">
        <v>0.03</v>
      </c>
      <c r="N1601" s="3">
        <v>644.92999999999995</v>
      </c>
      <c r="O1601" s="3">
        <f t="shared" si="195"/>
        <v>15847.1325</v>
      </c>
      <c r="P1601" s="3">
        <f t="shared" si="196"/>
        <v>5804.37</v>
      </c>
      <c r="Q1601" s="3">
        <v>1621.21</v>
      </c>
      <c r="R1601" s="3">
        <f t="shared" si="197"/>
        <v>8421.5525000000016</v>
      </c>
      <c r="S1601" s="5">
        <f t="shared" si="198"/>
        <v>0.53142437598726466</v>
      </c>
      <c r="T1601" s="3">
        <v>15167.43</v>
      </c>
      <c r="U1601" s="3">
        <f t="shared" si="199"/>
        <v>679.70249999999942</v>
      </c>
      <c r="V1601" t="s">
        <v>29</v>
      </c>
      <c r="W1601" t="s">
        <v>80</v>
      </c>
    </row>
    <row r="1602" spans="1:23">
      <c r="A1602" t="s">
        <v>1661</v>
      </c>
      <c r="B1602" s="2">
        <v>45325</v>
      </c>
      <c r="C1602">
        <f t="shared" ref="C1602:C1665" si="200">YEAR(B1602)</f>
        <v>2024</v>
      </c>
      <c r="D1602" t="str">
        <f t="shared" ref="D1602:D1665" si="201">TEXT(B1602,"mmm")</f>
        <v>Feb</v>
      </c>
      <c r="E1602" t="str">
        <f t="shared" ref="E1602:E1665" si="202">"Q"&amp;ROUNDUP(MONTH(B1602)/3,0)</f>
        <v>Q1</v>
      </c>
      <c r="F1602" t="s">
        <v>32</v>
      </c>
      <c r="G1602" t="s">
        <v>49</v>
      </c>
      <c r="H1602" t="s">
        <v>44</v>
      </c>
      <c r="I1602" t="s">
        <v>39</v>
      </c>
      <c r="J1602" t="s">
        <v>40</v>
      </c>
      <c r="K1602">
        <v>4</v>
      </c>
      <c r="L1602" s="3">
        <v>970.37</v>
      </c>
      <c r="M1602" s="4">
        <v>0.05</v>
      </c>
      <c r="N1602" s="3">
        <v>424.5</v>
      </c>
      <c r="O1602" s="3">
        <f t="shared" ref="O1602:O1665" si="203">K1602*L1602*(1-M1602)</f>
        <v>3687.4059999999999</v>
      </c>
      <c r="P1602" s="3">
        <f t="shared" ref="P1602:P1665" si="204">K1602*N1602</f>
        <v>1698</v>
      </c>
      <c r="Q1602" s="3">
        <v>2088.91</v>
      </c>
      <c r="R1602" s="3">
        <f t="shared" ref="R1602:R1665" si="205">O1602-P1602-Q1602</f>
        <v>-99.503999999999905</v>
      </c>
      <c r="S1602" s="5">
        <f t="shared" ref="S1602:S1665" si="206">IFERROR(R1602/O1602,0)</f>
        <v>-2.6984823477534045E-2</v>
      </c>
      <c r="T1602" s="3">
        <v>3897.18</v>
      </c>
      <c r="U1602" s="3">
        <f t="shared" ref="U1602:U1665" si="207">O1602-T1602</f>
        <v>-209.77399999999989</v>
      </c>
      <c r="V1602" t="s">
        <v>36</v>
      </c>
      <c r="W1602" t="s">
        <v>30</v>
      </c>
    </row>
    <row r="1603" spans="1:23">
      <c r="A1603" t="s">
        <v>1662</v>
      </c>
      <c r="B1603" s="2">
        <v>45809</v>
      </c>
      <c r="C1603">
        <f t="shared" si="200"/>
        <v>2025</v>
      </c>
      <c r="D1603" t="str">
        <f t="shared" si="201"/>
        <v>Jun</v>
      </c>
      <c r="E1603" t="str">
        <f t="shared" si="202"/>
        <v>Q2</v>
      </c>
      <c r="F1603" t="s">
        <v>32</v>
      </c>
      <c r="G1603" t="s">
        <v>43</v>
      </c>
      <c r="H1603" t="s">
        <v>34</v>
      </c>
      <c r="I1603" t="s">
        <v>63</v>
      </c>
      <c r="J1603" t="s">
        <v>64</v>
      </c>
      <c r="K1603">
        <v>13</v>
      </c>
      <c r="L1603" s="3">
        <v>428.28</v>
      </c>
      <c r="M1603" s="4">
        <v>0</v>
      </c>
      <c r="N1603" s="3">
        <v>126.64</v>
      </c>
      <c r="O1603" s="3">
        <f t="shared" si="203"/>
        <v>5567.6399999999994</v>
      </c>
      <c r="P1603" s="3">
        <f t="shared" si="204"/>
        <v>1646.32</v>
      </c>
      <c r="Q1603" s="3">
        <v>1268.03</v>
      </c>
      <c r="R1603" s="3">
        <f t="shared" si="205"/>
        <v>2653.29</v>
      </c>
      <c r="S1603" s="5">
        <f t="shared" si="206"/>
        <v>0.47655559626700006</v>
      </c>
      <c r="T1603" s="3">
        <v>6186.34</v>
      </c>
      <c r="U1603" s="3">
        <f t="shared" si="207"/>
        <v>-618.70000000000073</v>
      </c>
      <c r="V1603" t="s">
        <v>36</v>
      </c>
      <c r="W1603" t="s">
        <v>77</v>
      </c>
    </row>
    <row r="1604" spans="1:23">
      <c r="A1604" t="s">
        <v>1663</v>
      </c>
      <c r="B1604" s="2">
        <v>45554</v>
      </c>
      <c r="C1604">
        <f t="shared" si="200"/>
        <v>2024</v>
      </c>
      <c r="D1604" t="str">
        <f t="shared" si="201"/>
        <v>Sep</v>
      </c>
      <c r="E1604" t="str">
        <f t="shared" si="202"/>
        <v>Q3</v>
      </c>
      <c r="F1604" t="s">
        <v>51</v>
      </c>
      <c r="G1604" t="s">
        <v>72</v>
      </c>
      <c r="H1604" t="s">
        <v>34</v>
      </c>
      <c r="I1604" t="s">
        <v>63</v>
      </c>
      <c r="J1604" t="s">
        <v>64</v>
      </c>
      <c r="K1604">
        <v>3</v>
      </c>
      <c r="L1604" s="3">
        <v>431.86</v>
      </c>
      <c r="M1604" s="4">
        <v>0.05</v>
      </c>
      <c r="N1604" s="3">
        <v>117.97</v>
      </c>
      <c r="O1604" s="3">
        <f t="shared" si="203"/>
        <v>1230.8009999999999</v>
      </c>
      <c r="P1604" s="3">
        <f t="shared" si="204"/>
        <v>353.90999999999997</v>
      </c>
      <c r="Q1604" s="3">
        <v>1147.1500000000001</v>
      </c>
      <c r="R1604" s="3">
        <f t="shared" si="205"/>
        <v>-270.25900000000013</v>
      </c>
      <c r="S1604" s="5">
        <f t="shared" si="206"/>
        <v>-0.21957976959719738</v>
      </c>
      <c r="T1604" s="3">
        <v>1236.55</v>
      </c>
      <c r="U1604" s="3">
        <f t="shared" si="207"/>
        <v>-5.7490000000000236</v>
      </c>
      <c r="V1604" t="s">
        <v>29</v>
      </c>
      <c r="W1604" t="s">
        <v>77</v>
      </c>
    </row>
    <row r="1605" spans="1:23">
      <c r="A1605" t="s">
        <v>1664</v>
      </c>
      <c r="B1605" s="2">
        <v>45444</v>
      </c>
      <c r="C1605">
        <f t="shared" si="200"/>
        <v>2024</v>
      </c>
      <c r="D1605" t="str">
        <f t="shared" si="201"/>
        <v>Jun</v>
      </c>
      <c r="E1605" t="str">
        <f t="shared" si="202"/>
        <v>Q2</v>
      </c>
      <c r="F1605" t="s">
        <v>51</v>
      </c>
      <c r="G1605" t="s">
        <v>72</v>
      </c>
      <c r="H1605" t="s">
        <v>60</v>
      </c>
      <c r="I1605" t="s">
        <v>27</v>
      </c>
      <c r="J1605" t="s">
        <v>28</v>
      </c>
      <c r="K1605">
        <v>78</v>
      </c>
      <c r="L1605" s="3">
        <v>122.22</v>
      </c>
      <c r="M1605" s="4">
        <v>0.05</v>
      </c>
      <c r="N1605" s="3">
        <v>66.98</v>
      </c>
      <c r="O1605" s="3">
        <f t="shared" si="203"/>
        <v>9056.5019999999986</v>
      </c>
      <c r="P1605" s="3">
        <f t="shared" si="204"/>
        <v>5224.4400000000005</v>
      </c>
      <c r="Q1605" s="3">
        <v>1458.74</v>
      </c>
      <c r="R1605" s="3">
        <f t="shared" si="205"/>
        <v>2373.3219999999983</v>
      </c>
      <c r="S1605" s="5">
        <f t="shared" si="206"/>
        <v>0.26205724903500255</v>
      </c>
      <c r="T1605" s="3">
        <v>9798.25</v>
      </c>
      <c r="U1605" s="3">
        <f t="shared" si="207"/>
        <v>-741.74800000000141</v>
      </c>
      <c r="V1605" t="s">
        <v>41</v>
      </c>
      <c r="W1605" t="s">
        <v>30</v>
      </c>
    </row>
    <row r="1606" spans="1:23">
      <c r="A1606" t="s">
        <v>1665</v>
      </c>
      <c r="B1606" s="2">
        <v>46291</v>
      </c>
      <c r="C1606">
        <f t="shared" si="200"/>
        <v>2026</v>
      </c>
      <c r="D1606" t="str">
        <f t="shared" si="201"/>
        <v>Sep</v>
      </c>
      <c r="E1606" t="str">
        <f t="shared" si="202"/>
        <v>Q3</v>
      </c>
      <c r="F1606" t="s">
        <v>68</v>
      </c>
      <c r="G1606" t="s">
        <v>66</v>
      </c>
      <c r="H1606" t="s">
        <v>44</v>
      </c>
      <c r="I1606" t="s">
        <v>63</v>
      </c>
      <c r="J1606" t="s">
        <v>64</v>
      </c>
      <c r="K1606">
        <v>4</v>
      </c>
      <c r="L1606" s="3">
        <v>401.86</v>
      </c>
      <c r="M1606" s="4">
        <v>0.05</v>
      </c>
      <c r="N1606" s="3">
        <v>114.57</v>
      </c>
      <c r="O1606" s="3">
        <f t="shared" si="203"/>
        <v>1527.068</v>
      </c>
      <c r="P1606" s="3">
        <f t="shared" si="204"/>
        <v>458.28</v>
      </c>
      <c r="Q1606" s="3">
        <v>1014.95</v>
      </c>
      <c r="R1606" s="3">
        <f t="shared" si="205"/>
        <v>53.837999999999965</v>
      </c>
      <c r="S1606" s="5">
        <f t="shared" si="206"/>
        <v>3.5255797384268393E-2</v>
      </c>
      <c r="T1606" s="3">
        <v>1499.51</v>
      </c>
      <c r="U1606" s="3">
        <f t="shared" si="207"/>
        <v>27.557999999999993</v>
      </c>
      <c r="V1606" t="s">
        <v>61</v>
      </c>
      <c r="W1606" t="s">
        <v>30</v>
      </c>
    </row>
    <row r="1607" spans="1:23">
      <c r="A1607" t="s">
        <v>1666</v>
      </c>
      <c r="B1607" s="2">
        <v>45697</v>
      </c>
      <c r="C1607">
        <f t="shared" si="200"/>
        <v>2025</v>
      </c>
      <c r="D1607" t="str">
        <f t="shared" si="201"/>
        <v>Feb</v>
      </c>
      <c r="E1607" t="str">
        <f t="shared" si="202"/>
        <v>Q1</v>
      </c>
      <c r="F1607" t="s">
        <v>51</v>
      </c>
      <c r="G1607" t="s">
        <v>52</v>
      </c>
      <c r="H1607" t="s">
        <v>44</v>
      </c>
      <c r="I1607" t="s">
        <v>27</v>
      </c>
      <c r="J1607" t="s">
        <v>28</v>
      </c>
      <c r="K1607">
        <v>18</v>
      </c>
      <c r="L1607" s="3">
        <v>283.48</v>
      </c>
      <c r="M1607" s="4">
        <v>0.1</v>
      </c>
      <c r="N1607" s="3">
        <v>176.37</v>
      </c>
      <c r="O1607" s="3">
        <f t="shared" si="203"/>
        <v>4592.3760000000002</v>
      </c>
      <c r="P1607" s="3">
        <f t="shared" si="204"/>
        <v>3174.66</v>
      </c>
      <c r="Q1607" s="3">
        <v>684.29</v>
      </c>
      <c r="R1607" s="3">
        <f t="shared" si="205"/>
        <v>733.42600000000039</v>
      </c>
      <c r="S1607" s="5">
        <f t="shared" si="206"/>
        <v>0.15970512867413303</v>
      </c>
      <c r="T1607" s="3">
        <v>5069.63</v>
      </c>
      <c r="U1607" s="3">
        <f t="shared" si="207"/>
        <v>-477.25399999999991</v>
      </c>
      <c r="V1607" t="s">
        <v>61</v>
      </c>
      <c r="W1607" t="s">
        <v>80</v>
      </c>
    </row>
    <row r="1608" spans="1:23">
      <c r="A1608" t="s">
        <v>1667</v>
      </c>
      <c r="B1608" s="2">
        <v>45722</v>
      </c>
      <c r="C1608">
        <f t="shared" si="200"/>
        <v>2025</v>
      </c>
      <c r="D1608" t="str">
        <f t="shared" si="201"/>
        <v>Mar</v>
      </c>
      <c r="E1608" t="str">
        <f t="shared" si="202"/>
        <v>Q1</v>
      </c>
      <c r="F1608" t="s">
        <v>51</v>
      </c>
      <c r="G1608" t="s">
        <v>72</v>
      </c>
      <c r="H1608" t="s">
        <v>60</v>
      </c>
      <c r="I1608" t="s">
        <v>53</v>
      </c>
      <c r="J1608" t="s">
        <v>54</v>
      </c>
      <c r="K1608">
        <v>77</v>
      </c>
      <c r="L1608" s="3">
        <v>2612.91</v>
      </c>
      <c r="M1608" s="4">
        <v>0.08</v>
      </c>
      <c r="N1608" s="3">
        <v>872.16</v>
      </c>
      <c r="O1608" s="3">
        <f t="shared" si="203"/>
        <v>185098.54439999998</v>
      </c>
      <c r="P1608" s="3">
        <f t="shared" si="204"/>
        <v>67156.319999999992</v>
      </c>
      <c r="Q1608" s="3">
        <v>3611.6</v>
      </c>
      <c r="R1608" s="3">
        <f t="shared" si="205"/>
        <v>114330.62439999999</v>
      </c>
      <c r="S1608" s="5">
        <f t="shared" si="206"/>
        <v>0.61767435703292328</v>
      </c>
      <c r="T1608" s="3">
        <v>172572.41</v>
      </c>
      <c r="U1608" s="3">
        <f t="shared" si="207"/>
        <v>12526.134399999981</v>
      </c>
      <c r="V1608" t="s">
        <v>36</v>
      </c>
      <c r="W1608" t="s">
        <v>80</v>
      </c>
    </row>
    <row r="1609" spans="1:23">
      <c r="A1609" t="s">
        <v>1668</v>
      </c>
      <c r="B1609" s="2">
        <v>46119</v>
      </c>
      <c r="C1609">
        <f t="shared" si="200"/>
        <v>2026</v>
      </c>
      <c r="D1609" t="str">
        <f t="shared" si="201"/>
        <v>Apr</v>
      </c>
      <c r="E1609" t="str">
        <f t="shared" si="202"/>
        <v>Q2</v>
      </c>
      <c r="F1609" t="s">
        <v>24</v>
      </c>
      <c r="G1609" t="s">
        <v>66</v>
      </c>
      <c r="H1609" t="s">
        <v>44</v>
      </c>
      <c r="I1609" t="s">
        <v>27</v>
      </c>
      <c r="J1609" t="s">
        <v>35</v>
      </c>
      <c r="K1609">
        <v>24</v>
      </c>
      <c r="L1609" s="3">
        <v>582.83000000000004</v>
      </c>
      <c r="M1609" s="4">
        <v>0.12</v>
      </c>
      <c r="N1609" s="3">
        <v>425.95</v>
      </c>
      <c r="O1609" s="3">
        <f t="shared" si="203"/>
        <v>12309.369600000002</v>
      </c>
      <c r="P1609" s="3">
        <f t="shared" si="204"/>
        <v>10222.799999999999</v>
      </c>
      <c r="Q1609" s="3">
        <v>1150</v>
      </c>
      <c r="R1609" s="3">
        <f t="shared" si="205"/>
        <v>936.56960000000254</v>
      </c>
      <c r="S1609" s="5">
        <f t="shared" si="206"/>
        <v>7.6085911012047466E-2</v>
      </c>
      <c r="T1609" s="3">
        <v>13397.89</v>
      </c>
      <c r="U1609" s="3">
        <f t="shared" si="207"/>
        <v>-1088.5203999999976</v>
      </c>
      <c r="V1609" t="s">
        <v>41</v>
      </c>
      <c r="W1609" t="s">
        <v>77</v>
      </c>
    </row>
    <row r="1610" spans="1:23">
      <c r="A1610" t="s">
        <v>1669</v>
      </c>
      <c r="B1610" s="2">
        <v>45316</v>
      </c>
      <c r="C1610">
        <f t="shared" si="200"/>
        <v>2024</v>
      </c>
      <c r="D1610" t="str">
        <f t="shared" si="201"/>
        <v>Jan</v>
      </c>
      <c r="E1610" t="str">
        <f t="shared" si="202"/>
        <v>Q1</v>
      </c>
      <c r="F1610" t="s">
        <v>38</v>
      </c>
      <c r="G1610" t="s">
        <v>66</v>
      </c>
      <c r="H1610" t="s">
        <v>26</v>
      </c>
      <c r="I1610" t="s">
        <v>53</v>
      </c>
      <c r="J1610" t="s">
        <v>54</v>
      </c>
      <c r="K1610">
        <v>15</v>
      </c>
      <c r="L1610" s="3">
        <v>1519.7</v>
      </c>
      <c r="M1610" s="4">
        <v>0.1</v>
      </c>
      <c r="N1610" s="3">
        <v>460.55</v>
      </c>
      <c r="O1610" s="3">
        <f t="shared" si="203"/>
        <v>20515.95</v>
      </c>
      <c r="P1610" s="3">
        <f t="shared" si="204"/>
        <v>6908.25</v>
      </c>
      <c r="Q1610" s="3">
        <v>3995.31</v>
      </c>
      <c r="R1610" s="3">
        <f t="shared" si="205"/>
        <v>9612.3900000000012</v>
      </c>
      <c r="S1610" s="5">
        <f t="shared" si="206"/>
        <v>0.46853253200558592</v>
      </c>
      <c r="T1610" s="3">
        <v>20816.47</v>
      </c>
      <c r="U1610" s="3">
        <f t="shared" si="207"/>
        <v>-300.52000000000044</v>
      </c>
      <c r="V1610" t="s">
        <v>29</v>
      </c>
      <c r="W1610" t="s">
        <v>46</v>
      </c>
    </row>
    <row r="1611" spans="1:23">
      <c r="A1611" t="s">
        <v>1670</v>
      </c>
      <c r="B1611" s="2">
        <v>45703</v>
      </c>
      <c r="C1611">
        <f t="shared" si="200"/>
        <v>2025</v>
      </c>
      <c r="D1611" t="str">
        <f t="shared" si="201"/>
        <v>Feb</v>
      </c>
      <c r="E1611" t="str">
        <f t="shared" si="202"/>
        <v>Q1</v>
      </c>
      <c r="F1611" t="s">
        <v>51</v>
      </c>
      <c r="G1611" t="s">
        <v>88</v>
      </c>
      <c r="H1611" t="s">
        <v>44</v>
      </c>
      <c r="I1611" t="s">
        <v>27</v>
      </c>
      <c r="J1611" t="s">
        <v>28</v>
      </c>
      <c r="K1611">
        <v>27</v>
      </c>
      <c r="L1611" s="3">
        <v>287.79000000000002</v>
      </c>
      <c r="M1611" s="4">
        <v>0</v>
      </c>
      <c r="N1611" s="3">
        <v>176.49</v>
      </c>
      <c r="O1611" s="3">
        <f t="shared" si="203"/>
        <v>7770.3300000000008</v>
      </c>
      <c r="P1611" s="3">
        <f t="shared" si="204"/>
        <v>4765.2300000000005</v>
      </c>
      <c r="Q1611" s="3">
        <v>1056.01</v>
      </c>
      <c r="R1611" s="3">
        <f t="shared" si="205"/>
        <v>1949.0900000000004</v>
      </c>
      <c r="S1611" s="5">
        <f t="shared" si="206"/>
        <v>0.25083748051884541</v>
      </c>
      <c r="T1611" s="3">
        <v>8632.2000000000007</v>
      </c>
      <c r="U1611" s="3">
        <f t="shared" si="207"/>
        <v>-861.86999999999989</v>
      </c>
      <c r="V1611" t="s">
        <v>29</v>
      </c>
      <c r="W1611" t="s">
        <v>46</v>
      </c>
    </row>
    <row r="1612" spans="1:23">
      <c r="A1612" t="s">
        <v>1671</v>
      </c>
      <c r="B1612" s="2">
        <v>46258</v>
      </c>
      <c r="C1612">
        <f t="shared" si="200"/>
        <v>2026</v>
      </c>
      <c r="D1612" t="str">
        <f t="shared" si="201"/>
        <v>Aug</v>
      </c>
      <c r="E1612" t="str">
        <f t="shared" si="202"/>
        <v>Q3</v>
      </c>
      <c r="F1612" t="s">
        <v>32</v>
      </c>
      <c r="G1612" t="s">
        <v>33</v>
      </c>
      <c r="H1612" t="s">
        <v>34</v>
      </c>
      <c r="I1612" t="s">
        <v>39</v>
      </c>
      <c r="J1612" t="s">
        <v>57</v>
      </c>
      <c r="K1612">
        <v>18</v>
      </c>
      <c r="L1612" s="3">
        <v>897.12</v>
      </c>
      <c r="M1612" s="4">
        <v>0.15</v>
      </c>
      <c r="N1612" s="3">
        <v>451.64</v>
      </c>
      <c r="O1612" s="3">
        <f t="shared" si="203"/>
        <v>13725.936</v>
      </c>
      <c r="P1612" s="3">
        <f t="shared" si="204"/>
        <v>8129.5199999999995</v>
      </c>
      <c r="Q1612" s="3">
        <v>1560.15</v>
      </c>
      <c r="R1612" s="3">
        <f t="shared" si="205"/>
        <v>4036.2660000000001</v>
      </c>
      <c r="S1612" s="5">
        <f t="shared" si="206"/>
        <v>0.29406125746178624</v>
      </c>
      <c r="T1612" s="3">
        <v>13458.05</v>
      </c>
      <c r="U1612" s="3">
        <f t="shared" si="207"/>
        <v>267.88600000000042</v>
      </c>
      <c r="V1612" t="s">
        <v>36</v>
      </c>
      <c r="W1612" t="s">
        <v>77</v>
      </c>
    </row>
    <row r="1613" spans="1:23">
      <c r="A1613" t="s">
        <v>1672</v>
      </c>
      <c r="B1613" s="2">
        <v>46079</v>
      </c>
      <c r="C1613">
        <f t="shared" si="200"/>
        <v>2026</v>
      </c>
      <c r="D1613" t="str">
        <f t="shared" si="201"/>
        <v>Feb</v>
      </c>
      <c r="E1613" t="str">
        <f t="shared" si="202"/>
        <v>Q1</v>
      </c>
      <c r="F1613" t="s">
        <v>68</v>
      </c>
      <c r="G1613" t="s">
        <v>25</v>
      </c>
      <c r="H1613" t="s">
        <v>44</v>
      </c>
      <c r="I1613" t="s">
        <v>63</v>
      </c>
      <c r="J1613" t="s">
        <v>64</v>
      </c>
      <c r="K1613">
        <v>29</v>
      </c>
      <c r="L1613" s="3">
        <v>490.25</v>
      </c>
      <c r="M1613" s="4">
        <v>0.12</v>
      </c>
      <c r="N1613" s="3">
        <v>146.05000000000001</v>
      </c>
      <c r="O1613" s="3">
        <f t="shared" si="203"/>
        <v>12511.18</v>
      </c>
      <c r="P1613" s="3">
        <f t="shared" si="204"/>
        <v>4235.4500000000007</v>
      </c>
      <c r="Q1613" s="3">
        <v>917.08</v>
      </c>
      <c r="R1613" s="3">
        <f t="shared" si="205"/>
        <v>7358.65</v>
      </c>
      <c r="S1613" s="5">
        <f t="shared" si="206"/>
        <v>0.58816594437934711</v>
      </c>
      <c r="T1613" s="3">
        <v>12773.35</v>
      </c>
      <c r="U1613" s="3">
        <f t="shared" si="207"/>
        <v>-262.17000000000007</v>
      </c>
      <c r="V1613" t="s">
        <v>61</v>
      </c>
      <c r="W1613" t="s">
        <v>30</v>
      </c>
    </row>
    <row r="1614" spans="1:23">
      <c r="A1614" t="s">
        <v>1673</v>
      </c>
      <c r="B1614" s="2">
        <v>46027</v>
      </c>
      <c r="C1614">
        <f t="shared" si="200"/>
        <v>2026</v>
      </c>
      <c r="D1614" t="str">
        <f t="shared" si="201"/>
        <v>Jan</v>
      </c>
      <c r="E1614" t="str">
        <f t="shared" si="202"/>
        <v>Q1</v>
      </c>
      <c r="F1614" t="s">
        <v>32</v>
      </c>
      <c r="G1614" t="s">
        <v>33</v>
      </c>
      <c r="H1614" t="s">
        <v>26</v>
      </c>
      <c r="I1614" t="s">
        <v>27</v>
      </c>
      <c r="J1614" t="s">
        <v>28</v>
      </c>
      <c r="K1614">
        <v>23</v>
      </c>
      <c r="L1614" s="3">
        <v>254.91</v>
      </c>
      <c r="M1614" s="4">
        <v>0.2</v>
      </c>
      <c r="N1614" s="3">
        <v>151.56</v>
      </c>
      <c r="O1614" s="3">
        <f t="shared" si="203"/>
        <v>4690.3440000000001</v>
      </c>
      <c r="P1614" s="3">
        <f t="shared" si="204"/>
        <v>3485.88</v>
      </c>
      <c r="Q1614" s="3">
        <v>1975.83</v>
      </c>
      <c r="R1614" s="3">
        <f t="shared" si="205"/>
        <v>-771.36599999999999</v>
      </c>
      <c r="S1614" s="5">
        <f t="shared" si="206"/>
        <v>-0.16445829986030874</v>
      </c>
      <c r="T1614" s="3">
        <v>4804.6099999999997</v>
      </c>
      <c r="U1614" s="3">
        <f t="shared" si="207"/>
        <v>-114.26599999999962</v>
      </c>
      <c r="V1614" t="s">
        <v>29</v>
      </c>
      <c r="W1614" t="s">
        <v>30</v>
      </c>
    </row>
    <row r="1615" spans="1:23">
      <c r="A1615" t="s">
        <v>1674</v>
      </c>
      <c r="B1615" s="2">
        <v>45659</v>
      </c>
      <c r="C1615">
        <f t="shared" si="200"/>
        <v>2025</v>
      </c>
      <c r="D1615" t="str">
        <f t="shared" si="201"/>
        <v>Jan</v>
      </c>
      <c r="E1615" t="str">
        <f t="shared" si="202"/>
        <v>Q1</v>
      </c>
      <c r="F1615" t="s">
        <v>32</v>
      </c>
      <c r="G1615" t="s">
        <v>33</v>
      </c>
      <c r="H1615" t="s">
        <v>60</v>
      </c>
      <c r="I1615" t="s">
        <v>63</v>
      </c>
      <c r="J1615" t="s">
        <v>64</v>
      </c>
      <c r="K1615">
        <v>34</v>
      </c>
      <c r="L1615" s="3">
        <v>697.25</v>
      </c>
      <c r="M1615" s="4">
        <v>0</v>
      </c>
      <c r="N1615" s="3">
        <v>196.27</v>
      </c>
      <c r="O1615" s="3">
        <f t="shared" si="203"/>
        <v>23706.5</v>
      </c>
      <c r="P1615" s="3">
        <f t="shared" si="204"/>
        <v>6673.18</v>
      </c>
      <c r="Q1615" s="3">
        <v>1974.46</v>
      </c>
      <c r="R1615" s="3">
        <f t="shared" si="205"/>
        <v>15058.86</v>
      </c>
      <c r="S1615" s="5">
        <f t="shared" si="206"/>
        <v>0.63522072005568098</v>
      </c>
      <c r="T1615" s="3">
        <v>21941.89</v>
      </c>
      <c r="U1615" s="3">
        <f t="shared" si="207"/>
        <v>1764.6100000000006</v>
      </c>
      <c r="V1615" t="s">
        <v>36</v>
      </c>
      <c r="W1615" t="s">
        <v>30</v>
      </c>
    </row>
    <row r="1616" spans="1:23">
      <c r="A1616" t="s">
        <v>1675</v>
      </c>
      <c r="B1616" s="2">
        <v>45913</v>
      </c>
      <c r="C1616">
        <f t="shared" si="200"/>
        <v>2025</v>
      </c>
      <c r="D1616" t="str">
        <f t="shared" si="201"/>
        <v>Sep</v>
      </c>
      <c r="E1616" t="str">
        <f t="shared" si="202"/>
        <v>Q3</v>
      </c>
      <c r="F1616" t="s">
        <v>32</v>
      </c>
      <c r="G1616" t="s">
        <v>49</v>
      </c>
      <c r="H1616" t="s">
        <v>60</v>
      </c>
      <c r="I1616" t="s">
        <v>53</v>
      </c>
      <c r="J1616" t="s">
        <v>54</v>
      </c>
      <c r="K1616">
        <v>77</v>
      </c>
      <c r="L1616" s="3">
        <v>2491.25</v>
      </c>
      <c r="M1616" s="4">
        <v>0.12</v>
      </c>
      <c r="N1616" s="3">
        <v>795.36</v>
      </c>
      <c r="O1616" s="3">
        <f t="shared" si="203"/>
        <v>168807.1</v>
      </c>
      <c r="P1616" s="3">
        <f t="shared" si="204"/>
        <v>61242.720000000001</v>
      </c>
      <c r="Q1616" s="3">
        <v>4724.8500000000004</v>
      </c>
      <c r="R1616" s="3">
        <f t="shared" si="205"/>
        <v>102839.53</v>
      </c>
      <c r="S1616" s="5">
        <f t="shared" si="206"/>
        <v>0.60921329730799234</v>
      </c>
      <c r="T1616" s="3">
        <v>181436.16</v>
      </c>
      <c r="U1616" s="3">
        <f t="shared" si="207"/>
        <v>-12629.059999999998</v>
      </c>
      <c r="V1616" t="s">
        <v>61</v>
      </c>
      <c r="W1616" t="s">
        <v>80</v>
      </c>
    </row>
    <row r="1617" spans="1:23">
      <c r="A1617" t="s">
        <v>1676</v>
      </c>
      <c r="B1617" s="2">
        <v>46002</v>
      </c>
      <c r="C1617">
        <f t="shared" si="200"/>
        <v>2025</v>
      </c>
      <c r="D1617" t="str">
        <f t="shared" si="201"/>
        <v>Dec</v>
      </c>
      <c r="E1617" t="str">
        <f t="shared" si="202"/>
        <v>Q4</v>
      </c>
      <c r="F1617" t="s">
        <v>24</v>
      </c>
      <c r="G1617" t="s">
        <v>66</v>
      </c>
      <c r="H1617" t="s">
        <v>26</v>
      </c>
      <c r="I1617" t="s">
        <v>39</v>
      </c>
      <c r="J1617" t="s">
        <v>40</v>
      </c>
      <c r="K1617">
        <v>8</v>
      </c>
      <c r="L1617" s="3">
        <v>830.03</v>
      </c>
      <c r="M1617" s="4">
        <v>0.08</v>
      </c>
      <c r="N1617" s="3">
        <v>352.05</v>
      </c>
      <c r="O1617" s="3">
        <f t="shared" si="203"/>
        <v>6109.0208000000002</v>
      </c>
      <c r="P1617" s="3">
        <f t="shared" si="204"/>
        <v>2816.4</v>
      </c>
      <c r="Q1617" s="3">
        <v>2981.13</v>
      </c>
      <c r="R1617" s="3">
        <f t="shared" si="205"/>
        <v>311.49080000000004</v>
      </c>
      <c r="S1617" s="5">
        <f t="shared" si="206"/>
        <v>5.0988662536555783E-2</v>
      </c>
      <c r="T1617" s="3">
        <v>6348.48</v>
      </c>
      <c r="U1617" s="3">
        <f t="shared" si="207"/>
        <v>-239.45919999999933</v>
      </c>
      <c r="V1617" t="s">
        <v>29</v>
      </c>
      <c r="W1617" t="s">
        <v>46</v>
      </c>
    </row>
    <row r="1618" spans="1:23">
      <c r="A1618" t="s">
        <v>1677</v>
      </c>
      <c r="B1618" s="2">
        <v>45952</v>
      </c>
      <c r="C1618">
        <f t="shared" si="200"/>
        <v>2025</v>
      </c>
      <c r="D1618" t="str">
        <f t="shared" si="201"/>
        <v>Oct</v>
      </c>
      <c r="E1618" t="str">
        <f t="shared" si="202"/>
        <v>Q4</v>
      </c>
      <c r="F1618" t="s">
        <v>32</v>
      </c>
      <c r="G1618" t="s">
        <v>33</v>
      </c>
      <c r="H1618" t="s">
        <v>26</v>
      </c>
      <c r="I1618" t="s">
        <v>39</v>
      </c>
      <c r="J1618" t="s">
        <v>45</v>
      </c>
      <c r="K1618">
        <v>24</v>
      </c>
      <c r="L1618" s="3">
        <v>1065.73</v>
      </c>
      <c r="M1618" s="4">
        <v>0.15</v>
      </c>
      <c r="N1618" s="3">
        <v>507.37</v>
      </c>
      <c r="O1618" s="3">
        <f t="shared" si="203"/>
        <v>21740.892</v>
      </c>
      <c r="P1618" s="3">
        <f t="shared" si="204"/>
        <v>12176.880000000001</v>
      </c>
      <c r="Q1618" s="3">
        <v>3160.07</v>
      </c>
      <c r="R1618" s="3">
        <f t="shared" si="205"/>
        <v>6403.9419999999991</v>
      </c>
      <c r="S1618" s="5">
        <f t="shared" si="206"/>
        <v>0.29455746341962413</v>
      </c>
      <c r="T1618" s="3">
        <v>19872.48</v>
      </c>
      <c r="U1618" s="3">
        <f t="shared" si="207"/>
        <v>1868.4120000000003</v>
      </c>
      <c r="V1618" t="s">
        <v>29</v>
      </c>
      <c r="W1618" t="s">
        <v>46</v>
      </c>
    </row>
    <row r="1619" spans="1:23">
      <c r="A1619" t="s">
        <v>1678</v>
      </c>
      <c r="B1619" s="2">
        <v>45496</v>
      </c>
      <c r="C1619">
        <f t="shared" si="200"/>
        <v>2024</v>
      </c>
      <c r="D1619" t="str">
        <f t="shared" si="201"/>
        <v>Jul</v>
      </c>
      <c r="E1619" t="str">
        <f t="shared" si="202"/>
        <v>Q3</v>
      </c>
      <c r="F1619" t="s">
        <v>51</v>
      </c>
      <c r="G1619" t="s">
        <v>88</v>
      </c>
      <c r="H1619" t="s">
        <v>34</v>
      </c>
      <c r="I1619" t="s">
        <v>39</v>
      </c>
      <c r="J1619" t="s">
        <v>57</v>
      </c>
      <c r="K1619">
        <v>14</v>
      </c>
      <c r="L1619" s="3">
        <v>886.4</v>
      </c>
      <c r="M1619" s="4">
        <v>0.1</v>
      </c>
      <c r="N1619" s="3">
        <v>402.12</v>
      </c>
      <c r="O1619" s="3">
        <f t="shared" si="203"/>
        <v>11168.640000000001</v>
      </c>
      <c r="P1619" s="3">
        <f t="shared" si="204"/>
        <v>5629.68</v>
      </c>
      <c r="Q1619" s="3">
        <v>1946.5</v>
      </c>
      <c r="R1619" s="3">
        <f t="shared" si="205"/>
        <v>3592.4600000000009</v>
      </c>
      <c r="S1619" s="5">
        <f t="shared" si="206"/>
        <v>0.32165599392584959</v>
      </c>
      <c r="T1619" s="3">
        <v>10374.11</v>
      </c>
      <c r="U1619" s="3">
        <f t="shared" si="207"/>
        <v>794.53000000000065</v>
      </c>
      <c r="V1619" t="s">
        <v>29</v>
      </c>
      <c r="W1619" t="s">
        <v>46</v>
      </c>
    </row>
    <row r="1620" spans="1:23">
      <c r="A1620" t="s">
        <v>1679</v>
      </c>
      <c r="B1620" s="2">
        <v>46211</v>
      </c>
      <c r="C1620">
        <f t="shared" si="200"/>
        <v>2026</v>
      </c>
      <c r="D1620" t="str">
        <f t="shared" si="201"/>
        <v>Jul</v>
      </c>
      <c r="E1620" t="str">
        <f t="shared" si="202"/>
        <v>Q3</v>
      </c>
      <c r="F1620" t="s">
        <v>24</v>
      </c>
      <c r="G1620" t="s">
        <v>66</v>
      </c>
      <c r="H1620" t="s">
        <v>34</v>
      </c>
      <c r="I1620" t="s">
        <v>27</v>
      </c>
      <c r="J1620" t="s">
        <v>28</v>
      </c>
      <c r="K1620">
        <v>14</v>
      </c>
      <c r="L1620" s="3">
        <v>240.13</v>
      </c>
      <c r="M1620" s="4">
        <v>0.1</v>
      </c>
      <c r="N1620" s="3">
        <v>148.88999999999999</v>
      </c>
      <c r="O1620" s="3">
        <f t="shared" si="203"/>
        <v>3025.6379999999999</v>
      </c>
      <c r="P1620" s="3">
        <f t="shared" si="204"/>
        <v>2084.46</v>
      </c>
      <c r="Q1620" s="3">
        <v>957.14</v>
      </c>
      <c r="R1620" s="3">
        <f t="shared" si="205"/>
        <v>-15.962000000000103</v>
      </c>
      <c r="S1620" s="5">
        <f t="shared" si="206"/>
        <v>-5.2755815467680212E-3</v>
      </c>
      <c r="T1620" s="3">
        <v>3267.39</v>
      </c>
      <c r="U1620" s="3">
        <f t="shared" si="207"/>
        <v>-241.75199999999995</v>
      </c>
      <c r="V1620" t="s">
        <v>36</v>
      </c>
      <c r="W1620" t="s">
        <v>80</v>
      </c>
    </row>
    <row r="1621" spans="1:23">
      <c r="A1621" t="s">
        <v>1680</v>
      </c>
      <c r="B1621" s="2">
        <v>45322</v>
      </c>
      <c r="C1621">
        <f t="shared" si="200"/>
        <v>2024</v>
      </c>
      <c r="D1621" t="str">
        <f t="shared" si="201"/>
        <v>Jan</v>
      </c>
      <c r="E1621" t="str">
        <f t="shared" si="202"/>
        <v>Q1</v>
      </c>
      <c r="F1621" t="s">
        <v>24</v>
      </c>
      <c r="G1621" t="s">
        <v>66</v>
      </c>
      <c r="H1621" t="s">
        <v>34</v>
      </c>
      <c r="I1621" t="s">
        <v>53</v>
      </c>
      <c r="J1621" t="s">
        <v>54</v>
      </c>
      <c r="K1621">
        <v>15</v>
      </c>
      <c r="L1621" s="3">
        <v>2675.65</v>
      </c>
      <c r="M1621" s="4">
        <v>0.1</v>
      </c>
      <c r="N1621" s="3">
        <v>813.96</v>
      </c>
      <c r="O1621" s="3">
        <f t="shared" si="203"/>
        <v>36121.275000000001</v>
      </c>
      <c r="P1621" s="3">
        <f t="shared" si="204"/>
        <v>12209.400000000001</v>
      </c>
      <c r="Q1621" s="3">
        <v>1848.7</v>
      </c>
      <c r="R1621" s="3">
        <f t="shared" si="205"/>
        <v>22063.174999999999</v>
      </c>
      <c r="S1621" s="5">
        <f t="shared" si="206"/>
        <v>0.61080831172210837</v>
      </c>
      <c r="T1621" s="3">
        <v>31805.64</v>
      </c>
      <c r="U1621" s="3">
        <f t="shared" si="207"/>
        <v>4315.635000000002</v>
      </c>
      <c r="V1621" t="s">
        <v>29</v>
      </c>
      <c r="W1621" t="s">
        <v>80</v>
      </c>
    </row>
    <row r="1622" spans="1:23">
      <c r="A1622" t="s">
        <v>1681</v>
      </c>
      <c r="B1622" s="2">
        <v>46197</v>
      </c>
      <c r="C1622">
        <f t="shared" si="200"/>
        <v>2026</v>
      </c>
      <c r="D1622" t="str">
        <f t="shared" si="201"/>
        <v>Jun</v>
      </c>
      <c r="E1622" t="str">
        <f t="shared" si="202"/>
        <v>Q2</v>
      </c>
      <c r="F1622" t="s">
        <v>51</v>
      </c>
      <c r="G1622" t="s">
        <v>88</v>
      </c>
      <c r="H1622" t="s">
        <v>34</v>
      </c>
      <c r="I1622" t="s">
        <v>63</v>
      </c>
      <c r="J1622" t="s">
        <v>73</v>
      </c>
      <c r="K1622">
        <v>1</v>
      </c>
      <c r="L1622" s="3">
        <v>197.98</v>
      </c>
      <c r="M1622" s="4">
        <v>0.1</v>
      </c>
      <c r="N1622" s="3">
        <v>52.16</v>
      </c>
      <c r="O1622" s="3">
        <f t="shared" si="203"/>
        <v>178.18199999999999</v>
      </c>
      <c r="P1622" s="3">
        <f t="shared" si="204"/>
        <v>52.16</v>
      </c>
      <c r="Q1622" s="3">
        <v>1265.94</v>
      </c>
      <c r="R1622" s="3">
        <f t="shared" si="205"/>
        <v>-1139.9180000000001</v>
      </c>
      <c r="S1622" s="5">
        <f t="shared" si="206"/>
        <v>-6.3974924515383158</v>
      </c>
      <c r="T1622" s="3">
        <v>167.07</v>
      </c>
      <c r="U1622" s="3">
        <f t="shared" si="207"/>
        <v>11.111999999999995</v>
      </c>
      <c r="V1622" t="s">
        <v>29</v>
      </c>
      <c r="W1622" t="s">
        <v>46</v>
      </c>
    </row>
    <row r="1623" spans="1:23">
      <c r="A1623" t="s">
        <v>1682</v>
      </c>
      <c r="B1623" s="2">
        <v>45942</v>
      </c>
      <c r="C1623">
        <f t="shared" si="200"/>
        <v>2025</v>
      </c>
      <c r="D1623" t="str">
        <f t="shared" si="201"/>
        <v>Oct</v>
      </c>
      <c r="E1623" t="str">
        <f t="shared" si="202"/>
        <v>Q4</v>
      </c>
      <c r="F1623" t="s">
        <v>68</v>
      </c>
      <c r="G1623" t="s">
        <v>66</v>
      </c>
      <c r="H1623" t="s">
        <v>34</v>
      </c>
      <c r="I1623" t="s">
        <v>53</v>
      </c>
      <c r="J1623" t="s">
        <v>130</v>
      </c>
      <c r="K1623">
        <v>11</v>
      </c>
      <c r="L1623" s="3">
        <v>1411.71</v>
      </c>
      <c r="M1623" s="4">
        <v>0.12</v>
      </c>
      <c r="N1623" s="3">
        <v>513.51</v>
      </c>
      <c r="O1623" s="3">
        <f t="shared" si="203"/>
        <v>13665.352800000001</v>
      </c>
      <c r="P1623" s="3">
        <f t="shared" si="204"/>
        <v>5648.61</v>
      </c>
      <c r="Q1623" s="3">
        <v>2224.56</v>
      </c>
      <c r="R1623" s="3">
        <f t="shared" si="205"/>
        <v>5792.1828000000005</v>
      </c>
      <c r="S1623" s="5">
        <f t="shared" si="206"/>
        <v>0.42385900201566695</v>
      </c>
      <c r="T1623" s="3">
        <v>14130.82</v>
      </c>
      <c r="U1623" s="3">
        <f t="shared" si="207"/>
        <v>-465.46719999999914</v>
      </c>
      <c r="V1623" t="s">
        <v>36</v>
      </c>
      <c r="W1623" t="s">
        <v>77</v>
      </c>
    </row>
    <row r="1624" spans="1:23">
      <c r="A1624" t="s">
        <v>1683</v>
      </c>
      <c r="B1624" s="2">
        <v>45988</v>
      </c>
      <c r="C1624">
        <f t="shared" si="200"/>
        <v>2025</v>
      </c>
      <c r="D1624" t="str">
        <f t="shared" si="201"/>
        <v>Nov</v>
      </c>
      <c r="E1624" t="str">
        <f t="shared" si="202"/>
        <v>Q4</v>
      </c>
      <c r="F1624" t="s">
        <v>51</v>
      </c>
      <c r="G1624" t="s">
        <v>88</v>
      </c>
      <c r="H1624" t="s">
        <v>34</v>
      </c>
      <c r="I1624" t="s">
        <v>39</v>
      </c>
      <c r="J1624" t="s">
        <v>57</v>
      </c>
      <c r="K1624">
        <v>5</v>
      </c>
      <c r="L1624" s="3">
        <v>747.83</v>
      </c>
      <c r="M1624" s="4">
        <v>0.05</v>
      </c>
      <c r="N1624" s="3">
        <v>374.89</v>
      </c>
      <c r="O1624" s="3">
        <f t="shared" si="203"/>
        <v>3552.1925000000001</v>
      </c>
      <c r="P1624" s="3">
        <f t="shared" si="204"/>
        <v>1874.4499999999998</v>
      </c>
      <c r="Q1624" s="3">
        <v>1331.83</v>
      </c>
      <c r="R1624" s="3">
        <f t="shared" si="205"/>
        <v>345.91250000000036</v>
      </c>
      <c r="S1624" s="5">
        <f t="shared" si="206"/>
        <v>9.7379998409433149E-2</v>
      </c>
      <c r="T1624" s="3">
        <v>3473.61</v>
      </c>
      <c r="U1624" s="3">
        <f t="shared" si="207"/>
        <v>78.582499999999982</v>
      </c>
      <c r="V1624" t="s">
        <v>29</v>
      </c>
      <c r="W1624" t="s">
        <v>46</v>
      </c>
    </row>
    <row r="1625" spans="1:23">
      <c r="A1625" t="s">
        <v>1684</v>
      </c>
      <c r="B1625" s="2">
        <v>46253</v>
      </c>
      <c r="C1625">
        <f t="shared" si="200"/>
        <v>2026</v>
      </c>
      <c r="D1625" t="str">
        <f t="shared" si="201"/>
        <v>Aug</v>
      </c>
      <c r="E1625" t="str">
        <f t="shared" si="202"/>
        <v>Q3</v>
      </c>
      <c r="F1625" t="s">
        <v>68</v>
      </c>
      <c r="G1625" t="s">
        <v>25</v>
      </c>
      <c r="H1625" t="s">
        <v>44</v>
      </c>
      <c r="I1625" t="s">
        <v>27</v>
      </c>
      <c r="J1625" t="s">
        <v>28</v>
      </c>
      <c r="K1625">
        <v>11</v>
      </c>
      <c r="L1625" s="3">
        <v>156.53</v>
      </c>
      <c r="M1625" s="4">
        <v>0.1</v>
      </c>
      <c r="N1625" s="3">
        <v>94.24</v>
      </c>
      <c r="O1625" s="3">
        <f t="shared" si="203"/>
        <v>1549.6469999999999</v>
      </c>
      <c r="P1625" s="3">
        <f t="shared" si="204"/>
        <v>1036.6399999999999</v>
      </c>
      <c r="Q1625" s="3">
        <v>1249.72</v>
      </c>
      <c r="R1625" s="3">
        <f t="shared" si="205"/>
        <v>-736.71299999999997</v>
      </c>
      <c r="S1625" s="5">
        <f t="shared" si="206"/>
        <v>-0.47540697978313773</v>
      </c>
      <c r="T1625" s="3">
        <v>1625.6</v>
      </c>
      <c r="U1625" s="3">
        <f t="shared" si="207"/>
        <v>-75.952999999999975</v>
      </c>
      <c r="V1625" t="s">
        <v>61</v>
      </c>
      <c r="W1625" t="s">
        <v>46</v>
      </c>
    </row>
    <row r="1626" spans="1:23">
      <c r="A1626" t="s">
        <v>1685</v>
      </c>
      <c r="B1626" s="2">
        <v>45956</v>
      </c>
      <c r="C1626">
        <f t="shared" si="200"/>
        <v>2025</v>
      </c>
      <c r="D1626" t="str">
        <f t="shared" si="201"/>
        <v>Oct</v>
      </c>
      <c r="E1626" t="str">
        <f t="shared" si="202"/>
        <v>Q4</v>
      </c>
      <c r="F1626" t="s">
        <v>51</v>
      </c>
      <c r="G1626" t="s">
        <v>88</v>
      </c>
      <c r="H1626" t="s">
        <v>34</v>
      </c>
      <c r="I1626" t="s">
        <v>53</v>
      </c>
      <c r="J1626" t="s">
        <v>54</v>
      </c>
      <c r="K1626">
        <v>5</v>
      </c>
      <c r="L1626" s="3">
        <v>2063.5</v>
      </c>
      <c r="M1626" s="4">
        <v>0.12</v>
      </c>
      <c r="N1626" s="3">
        <v>708.62</v>
      </c>
      <c r="O1626" s="3">
        <f t="shared" si="203"/>
        <v>9079.4</v>
      </c>
      <c r="P1626" s="3">
        <f t="shared" si="204"/>
        <v>3543.1</v>
      </c>
      <c r="Q1626" s="3">
        <v>1669.51</v>
      </c>
      <c r="R1626" s="3">
        <f t="shared" si="205"/>
        <v>3866.7899999999991</v>
      </c>
      <c r="S1626" s="5">
        <f t="shared" si="206"/>
        <v>0.42588607176685678</v>
      </c>
      <c r="T1626" s="3">
        <v>8756.75</v>
      </c>
      <c r="U1626" s="3">
        <f t="shared" si="207"/>
        <v>322.64999999999964</v>
      </c>
      <c r="V1626" t="s">
        <v>61</v>
      </c>
      <c r="W1626" t="s">
        <v>80</v>
      </c>
    </row>
    <row r="1627" spans="1:23">
      <c r="A1627" t="s">
        <v>1686</v>
      </c>
      <c r="B1627" s="2">
        <v>45727</v>
      </c>
      <c r="C1627">
        <f t="shared" si="200"/>
        <v>2025</v>
      </c>
      <c r="D1627" t="str">
        <f t="shared" si="201"/>
        <v>Mar</v>
      </c>
      <c r="E1627" t="str">
        <f t="shared" si="202"/>
        <v>Q1</v>
      </c>
      <c r="F1627" t="s">
        <v>38</v>
      </c>
      <c r="G1627" t="s">
        <v>25</v>
      </c>
      <c r="H1627" t="s">
        <v>26</v>
      </c>
      <c r="I1627" t="s">
        <v>63</v>
      </c>
      <c r="J1627" t="s">
        <v>73</v>
      </c>
      <c r="K1627">
        <v>25</v>
      </c>
      <c r="L1627" s="3">
        <v>294.72000000000003</v>
      </c>
      <c r="M1627" s="4">
        <v>0.1</v>
      </c>
      <c r="N1627" s="3">
        <v>79.790000000000006</v>
      </c>
      <c r="O1627" s="3">
        <f t="shared" si="203"/>
        <v>6631.2000000000007</v>
      </c>
      <c r="P1627" s="3">
        <f t="shared" si="204"/>
        <v>1994.7500000000002</v>
      </c>
      <c r="Q1627" s="3">
        <v>2326.86</v>
      </c>
      <c r="R1627" s="3">
        <f t="shared" si="205"/>
        <v>2309.5900000000006</v>
      </c>
      <c r="S1627" s="5">
        <f t="shared" si="206"/>
        <v>0.34829141030281102</v>
      </c>
      <c r="T1627" s="3">
        <v>7151.73</v>
      </c>
      <c r="U1627" s="3">
        <f t="shared" si="207"/>
        <v>-520.52999999999884</v>
      </c>
      <c r="V1627" t="s">
        <v>36</v>
      </c>
      <c r="W1627" t="s">
        <v>77</v>
      </c>
    </row>
    <row r="1628" spans="1:23">
      <c r="A1628" t="s">
        <v>1687</v>
      </c>
      <c r="B1628" s="2">
        <v>46212</v>
      </c>
      <c r="C1628">
        <f t="shared" si="200"/>
        <v>2026</v>
      </c>
      <c r="D1628" t="str">
        <f t="shared" si="201"/>
        <v>Jul</v>
      </c>
      <c r="E1628" t="str">
        <f t="shared" si="202"/>
        <v>Q3</v>
      </c>
      <c r="F1628" t="s">
        <v>32</v>
      </c>
      <c r="G1628" t="s">
        <v>33</v>
      </c>
      <c r="H1628" t="s">
        <v>34</v>
      </c>
      <c r="I1628" t="s">
        <v>53</v>
      </c>
      <c r="J1628" t="s">
        <v>130</v>
      </c>
      <c r="K1628">
        <v>8</v>
      </c>
      <c r="L1628" s="3">
        <v>2796.35</v>
      </c>
      <c r="M1628" s="4">
        <v>0.08</v>
      </c>
      <c r="N1628" s="3">
        <v>1028.6600000000001</v>
      </c>
      <c r="O1628" s="3">
        <f t="shared" si="203"/>
        <v>20581.135999999999</v>
      </c>
      <c r="P1628" s="3">
        <f t="shared" si="204"/>
        <v>8229.2800000000007</v>
      </c>
      <c r="Q1628" s="3">
        <v>2323.9299999999998</v>
      </c>
      <c r="R1628" s="3">
        <f t="shared" si="205"/>
        <v>10027.925999999998</v>
      </c>
      <c r="S1628" s="5">
        <f t="shared" si="206"/>
        <v>0.48723870247006767</v>
      </c>
      <c r="T1628" s="3">
        <v>20142.09</v>
      </c>
      <c r="U1628" s="3">
        <f t="shared" si="207"/>
        <v>439.04599999999846</v>
      </c>
      <c r="V1628" t="s">
        <v>61</v>
      </c>
      <c r="W1628" t="s">
        <v>77</v>
      </c>
    </row>
    <row r="1629" spans="1:23">
      <c r="A1629" t="s">
        <v>1688</v>
      </c>
      <c r="B1629" s="2">
        <v>45528</v>
      </c>
      <c r="C1629">
        <f t="shared" si="200"/>
        <v>2024</v>
      </c>
      <c r="D1629" t="str">
        <f t="shared" si="201"/>
        <v>Aug</v>
      </c>
      <c r="E1629" t="str">
        <f t="shared" si="202"/>
        <v>Q3</v>
      </c>
      <c r="F1629" t="s">
        <v>51</v>
      </c>
      <c r="G1629" t="s">
        <v>88</v>
      </c>
      <c r="H1629" t="s">
        <v>44</v>
      </c>
      <c r="I1629" t="s">
        <v>63</v>
      </c>
      <c r="J1629" t="s">
        <v>73</v>
      </c>
      <c r="K1629">
        <v>5</v>
      </c>
      <c r="L1629" s="3">
        <v>170.93</v>
      </c>
      <c r="M1629" s="4">
        <v>0.03</v>
      </c>
      <c r="N1629" s="3">
        <v>43.15</v>
      </c>
      <c r="O1629" s="3">
        <f t="shared" si="203"/>
        <v>829.01050000000009</v>
      </c>
      <c r="P1629" s="3">
        <f t="shared" si="204"/>
        <v>215.75</v>
      </c>
      <c r="Q1629" s="3">
        <v>1322.69</v>
      </c>
      <c r="R1629" s="3">
        <f t="shared" si="205"/>
        <v>-709.42949999999996</v>
      </c>
      <c r="S1629" s="5">
        <f t="shared" si="206"/>
        <v>-0.85575454110653593</v>
      </c>
      <c r="T1629" s="3">
        <v>825.95</v>
      </c>
      <c r="U1629" s="3">
        <f t="shared" si="207"/>
        <v>3.0605000000000473</v>
      </c>
      <c r="V1629" t="s">
        <v>61</v>
      </c>
      <c r="W1629" t="s">
        <v>30</v>
      </c>
    </row>
    <row r="1630" spans="1:23">
      <c r="A1630" t="s">
        <v>1689</v>
      </c>
      <c r="B1630" s="2">
        <v>45343</v>
      </c>
      <c r="C1630">
        <f t="shared" si="200"/>
        <v>2024</v>
      </c>
      <c r="D1630" t="str">
        <f t="shared" si="201"/>
        <v>Feb</v>
      </c>
      <c r="E1630" t="str">
        <f t="shared" si="202"/>
        <v>Q1</v>
      </c>
      <c r="F1630" t="s">
        <v>38</v>
      </c>
      <c r="G1630" t="s">
        <v>25</v>
      </c>
      <c r="H1630" t="s">
        <v>44</v>
      </c>
      <c r="I1630" t="s">
        <v>63</v>
      </c>
      <c r="J1630" t="s">
        <v>64</v>
      </c>
      <c r="K1630">
        <v>16</v>
      </c>
      <c r="L1630" s="3">
        <v>324.60000000000002</v>
      </c>
      <c r="M1630" s="4">
        <v>0.1</v>
      </c>
      <c r="N1630" s="3">
        <v>86.84</v>
      </c>
      <c r="O1630" s="3">
        <f t="shared" si="203"/>
        <v>4674.2400000000007</v>
      </c>
      <c r="P1630" s="3">
        <f t="shared" si="204"/>
        <v>1389.44</v>
      </c>
      <c r="Q1630" s="3">
        <v>1134.81</v>
      </c>
      <c r="R1630" s="3">
        <f t="shared" si="205"/>
        <v>2149.9900000000007</v>
      </c>
      <c r="S1630" s="5">
        <f t="shared" si="206"/>
        <v>0.45996568426097084</v>
      </c>
      <c r="T1630" s="3">
        <v>4559.99</v>
      </c>
      <c r="U1630" s="3">
        <f t="shared" si="207"/>
        <v>114.25000000000091</v>
      </c>
      <c r="V1630" t="s">
        <v>41</v>
      </c>
      <c r="W1630" t="s">
        <v>77</v>
      </c>
    </row>
    <row r="1631" spans="1:23">
      <c r="A1631" t="s">
        <v>1690</v>
      </c>
      <c r="B1631" s="2">
        <v>45874</v>
      </c>
      <c r="C1631">
        <f t="shared" si="200"/>
        <v>2025</v>
      </c>
      <c r="D1631" t="str">
        <f t="shared" si="201"/>
        <v>Aug</v>
      </c>
      <c r="E1631" t="str">
        <f t="shared" si="202"/>
        <v>Q3</v>
      </c>
      <c r="F1631" t="s">
        <v>32</v>
      </c>
      <c r="G1631" t="s">
        <v>43</v>
      </c>
      <c r="H1631" t="s">
        <v>34</v>
      </c>
      <c r="I1631" t="s">
        <v>53</v>
      </c>
      <c r="J1631" t="s">
        <v>130</v>
      </c>
      <c r="K1631">
        <v>5</v>
      </c>
      <c r="L1631" s="3">
        <v>2059.52</v>
      </c>
      <c r="M1631" s="4">
        <v>0.1</v>
      </c>
      <c r="N1631" s="3">
        <v>781.6</v>
      </c>
      <c r="O1631" s="3">
        <f t="shared" si="203"/>
        <v>9267.84</v>
      </c>
      <c r="P1631" s="3">
        <f t="shared" si="204"/>
        <v>3908</v>
      </c>
      <c r="Q1631" s="3">
        <v>2451.62</v>
      </c>
      <c r="R1631" s="3">
        <f t="shared" si="205"/>
        <v>2908.2200000000003</v>
      </c>
      <c r="S1631" s="5">
        <f t="shared" si="206"/>
        <v>0.31379695808300534</v>
      </c>
      <c r="T1631" s="3">
        <v>9788.36</v>
      </c>
      <c r="U1631" s="3">
        <f t="shared" si="207"/>
        <v>-520.52000000000044</v>
      </c>
      <c r="V1631" t="s">
        <v>61</v>
      </c>
      <c r="W1631" t="s">
        <v>30</v>
      </c>
    </row>
    <row r="1632" spans="1:23">
      <c r="A1632" t="s">
        <v>1691</v>
      </c>
      <c r="B1632" s="2">
        <v>46061</v>
      </c>
      <c r="C1632">
        <f t="shared" si="200"/>
        <v>2026</v>
      </c>
      <c r="D1632" t="str">
        <f t="shared" si="201"/>
        <v>Feb</v>
      </c>
      <c r="E1632" t="str">
        <f t="shared" si="202"/>
        <v>Q1</v>
      </c>
      <c r="F1632" t="s">
        <v>32</v>
      </c>
      <c r="G1632" t="s">
        <v>33</v>
      </c>
      <c r="H1632" t="s">
        <v>44</v>
      </c>
      <c r="I1632" t="s">
        <v>63</v>
      </c>
      <c r="J1632" t="s">
        <v>73</v>
      </c>
      <c r="K1632">
        <v>17</v>
      </c>
      <c r="L1632" s="3">
        <v>277.52999999999997</v>
      </c>
      <c r="M1632" s="4">
        <v>0.1</v>
      </c>
      <c r="N1632" s="3">
        <v>71.73</v>
      </c>
      <c r="O1632" s="3">
        <f t="shared" si="203"/>
        <v>4246.2089999999998</v>
      </c>
      <c r="P1632" s="3">
        <f t="shared" si="204"/>
        <v>1219.4100000000001</v>
      </c>
      <c r="Q1632" s="3">
        <v>1542.29</v>
      </c>
      <c r="R1632" s="3">
        <f t="shared" si="205"/>
        <v>1484.509</v>
      </c>
      <c r="S1632" s="5">
        <f t="shared" si="206"/>
        <v>0.34960808570656793</v>
      </c>
      <c r="T1632" s="3">
        <v>3749.26</v>
      </c>
      <c r="U1632" s="3">
        <f t="shared" si="207"/>
        <v>496.94899999999961</v>
      </c>
      <c r="V1632" t="s">
        <v>29</v>
      </c>
      <c r="W1632" t="s">
        <v>30</v>
      </c>
    </row>
    <row r="1633" spans="1:23">
      <c r="A1633" t="s">
        <v>1692</v>
      </c>
      <c r="B1633" s="2">
        <v>45829</v>
      </c>
      <c r="C1633">
        <f t="shared" si="200"/>
        <v>2025</v>
      </c>
      <c r="D1633" t="str">
        <f t="shared" si="201"/>
        <v>Jun</v>
      </c>
      <c r="E1633" t="str">
        <f t="shared" si="202"/>
        <v>Q2</v>
      </c>
      <c r="F1633" t="s">
        <v>68</v>
      </c>
      <c r="G1633" t="s">
        <v>25</v>
      </c>
      <c r="H1633" t="s">
        <v>44</v>
      </c>
      <c r="I1633" t="s">
        <v>53</v>
      </c>
      <c r="J1633" t="s">
        <v>54</v>
      </c>
      <c r="K1633">
        <v>9</v>
      </c>
      <c r="L1633" s="3">
        <v>1419.98</v>
      </c>
      <c r="M1633" s="4">
        <v>0.1</v>
      </c>
      <c r="N1633" s="3">
        <v>479.5</v>
      </c>
      <c r="O1633" s="3">
        <f t="shared" si="203"/>
        <v>11501.838</v>
      </c>
      <c r="P1633" s="3">
        <f t="shared" si="204"/>
        <v>4315.5</v>
      </c>
      <c r="Q1633" s="3">
        <v>3484.85</v>
      </c>
      <c r="R1633" s="3">
        <f t="shared" si="205"/>
        <v>3701.4879999999998</v>
      </c>
      <c r="S1633" s="5">
        <f t="shared" si="206"/>
        <v>0.32181708697340372</v>
      </c>
      <c r="T1633" s="3">
        <v>11776.48</v>
      </c>
      <c r="U1633" s="3">
        <f t="shared" si="207"/>
        <v>-274.64199999999983</v>
      </c>
      <c r="V1633" t="s">
        <v>61</v>
      </c>
      <c r="W1633" t="s">
        <v>77</v>
      </c>
    </row>
    <row r="1634" spans="1:23">
      <c r="A1634" t="s">
        <v>1693</v>
      </c>
      <c r="B1634" s="2">
        <v>45704</v>
      </c>
      <c r="C1634">
        <f t="shared" si="200"/>
        <v>2025</v>
      </c>
      <c r="D1634" t="str">
        <f t="shared" si="201"/>
        <v>Feb</v>
      </c>
      <c r="E1634" t="str">
        <f t="shared" si="202"/>
        <v>Q1</v>
      </c>
      <c r="F1634" t="s">
        <v>24</v>
      </c>
      <c r="G1634" t="s">
        <v>25</v>
      </c>
      <c r="H1634" t="s">
        <v>34</v>
      </c>
      <c r="I1634" t="s">
        <v>39</v>
      </c>
      <c r="J1634" t="s">
        <v>40</v>
      </c>
      <c r="K1634">
        <v>15</v>
      </c>
      <c r="L1634" s="3">
        <v>708.24</v>
      </c>
      <c r="M1634" s="4">
        <v>0.15</v>
      </c>
      <c r="N1634" s="3">
        <v>291.97000000000003</v>
      </c>
      <c r="O1634" s="3">
        <f t="shared" si="203"/>
        <v>9030.06</v>
      </c>
      <c r="P1634" s="3">
        <f t="shared" si="204"/>
        <v>4379.55</v>
      </c>
      <c r="Q1634" s="3">
        <v>1627.08</v>
      </c>
      <c r="R1634" s="3">
        <f t="shared" si="205"/>
        <v>3023.4299999999994</v>
      </c>
      <c r="S1634" s="5">
        <f t="shared" si="206"/>
        <v>0.33481837329984515</v>
      </c>
      <c r="T1634" s="3">
        <v>9565.35</v>
      </c>
      <c r="U1634" s="3">
        <f t="shared" si="207"/>
        <v>-535.29000000000087</v>
      </c>
      <c r="V1634" t="s">
        <v>29</v>
      </c>
      <c r="W1634" t="s">
        <v>77</v>
      </c>
    </row>
    <row r="1635" spans="1:23">
      <c r="A1635" t="s">
        <v>1694</v>
      </c>
      <c r="B1635" s="2">
        <v>45604</v>
      </c>
      <c r="C1635">
        <f t="shared" si="200"/>
        <v>2024</v>
      </c>
      <c r="D1635" t="str">
        <f t="shared" si="201"/>
        <v>Nov</v>
      </c>
      <c r="E1635" t="str">
        <f t="shared" si="202"/>
        <v>Q4</v>
      </c>
      <c r="F1635" t="s">
        <v>68</v>
      </c>
      <c r="G1635" t="s">
        <v>25</v>
      </c>
      <c r="H1635" t="s">
        <v>26</v>
      </c>
      <c r="I1635" t="s">
        <v>39</v>
      </c>
      <c r="J1635" t="s">
        <v>45</v>
      </c>
      <c r="K1635">
        <v>9</v>
      </c>
      <c r="L1635" s="3">
        <v>1010.36</v>
      </c>
      <c r="M1635" s="4">
        <v>0.03</v>
      </c>
      <c r="N1635" s="3">
        <v>482.14</v>
      </c>
      <c r="O1635" s="3">
        <f t="shared" si="203"/>
        <v>8820.4427999999989</v>
      </c>
      <c r="P1635" s="3">
        <f t="shared" si="204"/>
        <v>4339.26</v>
      </c>
      <c r="Q1635" s="3">
        <v>2663.61</v>
      </c>
      <c r="R1635" s="3">
        <f t="shared" si="205"/>
        <v>1817.5727999999986</v>
      </c>
      <c r="S1635" s="5">
        <f t="shared" si="206"/>
        <v>0.20606366836821377</v>
      </c>
      <c r="T1635" s="3">
        <v>8084.41</v>
      </c>
      <c r="U1635" s="3">
        <f t="shared" si="207"/>
        <v>736.03279999999904</v>
      </c>
      <c r="V1635" t="s">
        <v>41</v>
      </c>
      <c r="W1635" t="s">
        <v>30</v>
      </c>
    </row>
    <row r="1636" spans="1:23">
      <c r="A1636" t="s">
        <v>1695</v>
      </c>
      <c r="B1636" s="2">
        <v>45897</v>
      </c>
      <c r="C1636">
        <f t="shared" si="200"/>
        <v>2025</v>
      </c>
      <c r="D1636" t="str">
        <f t="shared" si="201"/>
        <v>Aug</v>
      </c>
      <c r="E1636" t="str">
        <f t="shared" si="202"/>
        <v>Q3</v>
      </c>
      <c r="F1636" t="s">
        <v>32</v>
      </c>
      <c r="G1636" t="s">
        <v>33</v>
      </c>
      <c r="H1636" t="s">
        <v>44</v>
      </c>
      <c r="I1636" t="s">
        <v>53</v>
      </c>
      <c r="J1636" t="s">
        <v>130</v>
      </c>
      <c r="K1636">
        <v>26</v>
      </c>
      <c r="L1636" s="3">
        <v>1464.53</v>
      </c>
      <c r="M1636" s="4">
        <v>0.12</v>
      </c>
      <c r="N1636" s="3">
        <v>568.92999999999995</v>
      </c>
      <c r="O1636" s="3">
        <f t="shared" si="203"/>
        <v>33508.446400000001</v>
      </c>
      <c r="P1636" s="3">
        <f t="shared" si="204"/>
        <v>14792.179999999998</v>
      </c>
      <c r="Q1636" s="3">
        <v>1759.91</v>
      </c>
      <c r="R1636" s="3">
        <f t="shared" si="205"/>
        <v>16956.356400000001</v>
      </c>
      <c r="S1636" s="5">
        <f t="shared" si="206"/>
        <v>0.50603230593227388</v>
      </c>
      <c r="T1636" s="3">
        <v>36794.339999999997</v>
      </c>
      <c r="U1636" s="3">
        <f t="shared" si="207"/>
        <v>-3285.8935999999958</v>
      </c>
      <c r="V1636" t="s">
        <v>36</v>
      </c>
      <c r="W1636" t="s">
        <v>80</v>
      </c>
    </row>
    <row r="1637" spans="1:23">
      <c r="A1637" t="s">
        <v>1696</v>
      </c>
      <c r="B1637" s="2">
        <v>46018</v>
      </c>
      <c r="C1637">
        <f t="shared" si="200"/>
        <v>2025</v>
      </c>
      <c r="D1637" t="str">
        <f t="shared" si="201"/>
        <v>Dec</v>
      </c>
      <c r="E1637" t="str">
        <f t="shared" si="202"/>
        <v>Q4</v>
      </c>
      <c r="F1637" t="s">
        <v>68</v>
      </c>
      <c r="G1637" t="s">
        <v>25</v>
      </c>
      <c r="H1637" t="s">
        <v>44</v>
      </c>
      <c r="I1637" t="s">
        <v>27</v>
      </c>
      <c r="J1637" t="s">
        <v>35</v>
      </c>
      <c r="K1637">
        <v>3</v>
      </c>
      <c r="L1637" s="3">
        <v>990.57</v>
      </c>
      <c r="M1637" s="4">
        <v>0.1</v>
      </c>
      <c r="N1637" s="3">
        <v>689.14</v>
      </c>
      <c r="O1637" s="3">
        <f t="shared" si="203"/>
        <v>2674.5390000000002</v>
      </c>
      <c r="P1637" s="3">
        <f t="shared" si="204"/>
        <v>2067.42</v>
      </c>
      <c r="Q1637" s="3">
        <v>933.15</v>
      </c>
      <c r="R1637" s="3">
        <f t="shared" si="205"/>
        <v>-326.03099999999984</v>
      </c>
      <c r="S1637" s="5">
        <f t="shared" si="206"/>
        <v>-0.1219017557792202</v>
      </c>
      <c r="T1637" s="3">
        <v>2744.27</v>
      </c>
      <c r="U1637" s="3">
        <f t="shared" si="207"/>
        <v>-69.730999999999767</v>
      </c>
      <c r="V1637" t="s">
        <v>29</v>
      </c>
      <c r="W1637" t="s">
        <v>80</v>
      </c>
    </row>
    <row r="1638" spans="1:23">
      <c r="A1638" t="s">
        <v>1697</v>
      </c>
      <c r="B1638" s="2">
        <v>45559</v>
      </c>
      <c r="C1638">
        <f t="shared" si="200"/>
        <v>2024</v>
      </c>
      <c r="D1638" t="str">
        <f t="shared" si="201"/>
        <v>Sep</v>
      </c>
      <c r="E1638" t="str">
        <f t="shared" si="202"/>
        <v>Q3</v>
      </c>
      <c r="F1638" t="s">
        <v>32</v>
      </c>
      <c r="G1638" t="s">
        <v>33</v>
      </c>
      <c r="H1638" t="s">
        <v>44</v>
      </c>
      <c r="I1638" t="s">
        <v>39</v>
      </c>
      <c r="J1638" t="s">
        <v>57</v>
      </c>
      <c r="K1638">
        <v>14</v>
      </c>
      <c r="L1638" s="3">
        <v>892.64</v>
      </c>
      <c r="M1638" s="4">
        <v>0.08</v>
      </c>
      <c r="N1638" s="3">
        <v>409.53</v>
      </c>
      <c r="O1638" s="3">
        <f t="shared" si="203"/>
        <v>11497.2032</v>
      </c>
      <c r="P1638" s="3">
        <f t="shared" si="204"/>
        <v>5733.42</v>
      </c>
      <c r="Q1638" s="3">
        <v>1118.1400000000001</v>
      </c>
      <c r="R1638" s="3">
        <f t="shared" si="205"/>
        <v>4645.6431999999995</v>
      </c>
      <c r="S1638" s="5">
        <f t="shared" si="206"/>
        <v>0.40406724306655722</v>
      </c>
      <c r="T1638" s="3">
        <v>11425.07</v>
      </c>
      <c r="U1638" s="3">
        <f t="shared" si="207"/>
        <v>72.133200000000215</v>
      </c>
      <c r="V1638" t="s">
        <v>36</v>
      </c>
      <c r="W1638" t="s">
        <v>30</v>
      </c>
    </row>
    <row r="1639" spans="1:23">
      <c r="A1639" t="s">
        <v>1698</v>
      </c>
      <c r="B1639" s="2">
        <v>46249</v>
      </c>
      <c r="C1639">
        <f t="shared" si="200"/>
        <v>2026</v>
      </c>
      <c r="D1639" t="str">
        <f t="shared" si="201"/>
        <v>Aug</v>
      </c>
      <c r="E1639" t="str">
        <f t="shared" si="202"/>
        <v>Q3</v>
      </c>
      <c r="F1639" t="s">
        <v>24</v>
      </c>
      <c r="G1639" t="s">
        <v>66</v>
      </c>
      <c r="H1639" t="s">
        <v>44</v>
      </c>
      <c r="I1639" t="s">
        <v>63</v>
      </c>
      <c r="J1639" t="s">
        <v>64</v>
      </c>
      <c r="K1639">
        <v>16</v>
      </c>
      <c r="L1639" s="3">
        <v>671.4</v>
      </c>
      <c r="M1639" s="4">
        <v>0.1</v>
      </c>
      <c r="N1639" s="3">
        <v>208.72</v>
      </c>
      <c r="O1639" s="3">
        <f t="shared" si="203"/>
        <v>9668.16</v>
      </c>
      <c r="P1639" s="3">
        <f t="shared" si="204"/>
        <v>3339.52</v>
      </c>
      <c r="Q1639" s="3">
        <v>897.91</v>
      </c>
      <c r="R1639" s="3">
        <f t="shared" si="205"/>
        <v>5430.73</v>
      </c>
      <c r="S1639" s="5">
        <f t="shared" si="206"/>
        <v>0.56171288021712507</v>
      </c>
      <c r="T1639" s="3">
        <v>10281.85</v>
      </c>
      <c r="U1639" s="3">
        <f t="shared" si="207"/>
        <v>-613.69000000000051</v>
      </c>
      <c r="V1639" t="s">
        <v>36</v>
      </c>
      <c r="W1639" t="s">
        <v>77</v>
      </c>
    </row>
    <row r="1640" spans="1:23">
      <c r="A1640" t="s">
        <v>1699</v>
      </c>
      <c r="B1640" s="2">
        <v>45298</v>
      </c>
      <c r="C1640">
        <f t="shared" si="200"/>
        <v>2024</v>
      </c>
      <c r="D1640" t="str">
        <f t="shared" si="201"/>
        <v>Jan</v>
      </c>
      <c r="E1640" t="str">
        <f t="shared" si="202"/>
        <v>Q1</v>
      </c>
      <c r="F1640" t="s">
        <v>38</v>
      </c>
      <c r="G1640" t="s">
        <v>25</v>
      </c>
      <c r="H1640" t="s">
        <v>26</v>
      </c>
      <c r="I1640" t="s">
        <v>53</v>
      </c>
      <c r="J1640" t="s">
        <v>130</v>
      </c>
      <c r="K1640">
        <v>53</v>
      </c>
      <c r="L1640" s="3">
        <v>1389.49</v>
      </c>
      <c r="M1640" s="4">
        <v>0.03</v>
      </c>
      <c r="N1640" s="3">
        <v>483.74</v>
      </c>
      <c r="O1640" s="3">
        <f t="shared" si="203"/>
        <v>71433.680899999992</v>
      </c>
      <c r="P1640" s="3">
        <f t="shared" si="204"/>
        <v>25638.22</v>
      </c>
      <c r="Q1640" s="3">
        <v>2317.5300000000002</v>
      </c>
      <c r="R1640" s="3">
        <f t="shared" si="205"/>
        <v>43477.930899999992</v>
      </c>
      <c r="S1640" s="5">
        <f t="shared" si="206"/>
        <v>0.60864749446223754</v>
      </c>
      <c r="T1640" s="3">
        <v>66190.53</v>
      </c>
      <c r="U1640" s="3">
        <f t="shared" si="207"/>
        <v>5243.1508999999933</v>
      </c>
      <c r="V1640" t="s">
        <v>36</v>
      </c>
      <c r="W1640" t="s">
        <v>77</v>
      </c>
    </row>
    <row r="1641" spans="1:23">
      <c r="A1641" t="s">
        <v>1700</v>
      </c>
      <c r="B1641" s="2">
        <v>45391</v>
      </c>
      <c r="C1641">
        <f t="shared" si="200"/>
        <v>2024</v>
      </c>
      <c r="D1641" t="str">
        <f t="shared" si="201"/>
        <v>Apr</v>
      </c>
      <c r="E1641" t="str">
        <f t="shared" si="202"/>
        <v>Q2</v>
      </c>
      <c r="F1641" t="s">
        <v>24</v>
      </c>
      <c r="G1641" t="s">
        <v>25</v>
      </c>
      <c r="H1641" t="s">
        <v>44</v>
      </c>
      <c r="I1641" t="s">
        <v>63</v>
      </c>
      <c r="J1641" t="s">
        <v>64</v>
      </c>
      <c r="K1641">
        <v>5</v>
      </c>
      <c r="L1641" s="3">
        <v>539.05999999999995</v>
      </c>
      <c r="M1641" s="4">
        <v>0.08</v>
      </c>
      <c r="N1641" s="3">
        <v>159.46</v>
      </c>
      <c r="O1641" s="3">
        <f t="shared" si="203"/>
        <v>2479.6759999999999</v>
      </c>
      <c r="P1641" s="3">
        <f t="shared" si="204"/>
        <v>797.30000000000007</v>
      </c>
      <c r="Q1641" s="3">
        <v>804.72</v>
      </c>
      <c r="R1641" s="3">
        <f t="shared" si="205"/>
        <v>877.65599999999972</v>
      </c>
      <c r="S1641" s="5">
        <f t="shared" si="206"/>
        <v>0.35393978890790562</v>
      </c>
      <c r="T1641" s="3">
        <v>2431.5</v>
      </c>
      <c r="U1641" s="3">
        <f t="shared" si="207"/>
        <v>48.175999999999931</v>
      </c>
      <c r="V1641" t="s">
        <v>61</v>
      </c>
      <c r="W1641" t="s">
        <v>77</v>
      </c>
    </row>
    <row r="1642" spans="1:23">
      <c r="A1642" t="s">
        <v>1701</v>
      </c>
      <c r="B1642" s="2">
        <v>45442</v>
      </c>
      <c r="C1642">
        <f t="shared" si="200"/>
        <v>2024</v>
      </c>
      <c r="D1642" t="str">
        <f t="shared" si="201"/>
        <v>May</v>
      </c>
      <c r="E1642" t="str">
        <f t="shared" si="202"/>
        <v>Q2</v>
      </c>
      <c r="F1642" t="s">
        <v>38</v>
      </c>
      <c r="G1642" t="s">
        <v>25</v>
      </c>
      <c r="H1642" t="s">
        <v>44</v>
      </c>
      <c r="I1642" t="s">
        <v>63</v>
      </c>
      <c r="J1642" t="s">
        <v>64</v>
      </c>
      <c r="K1642">
        <v>4</v>
      </c>
      <c r="L1642" s="3">
        <v>344.49</v>
      </c>
      <c r="M1642" s="4">
        <v>0.03</v>
      </c>
      <c r="N1642" s="3">
        <v>99.14</v>
      </c>
      <c r="O1642" s="3">
        <f t="shared" si="203"/>
        <v>1336.6212</v>
      </c>
      <c r="P1642" s="3">
        <f t="shared" si="204"/>
        <v>396.56</v>
      </c>
      <c r="Q1642" s="3">
        <v>1572.43</v>
      </c>
      <c r="R1642" s="3">
        <f t="shared" si="205"/>
        <v>-632.36879999999996</v>
      </c>
      <c r="S1642" s="5">
        <f t="shared" si="206"/>
        <v>-0.47310995815418755</v>
      </c>
      <c r="T1642" s="3">
        <v>1449.47</v>
      </c>
      <c r="U1642" s="3">
        <f t="shared" si="207"/>
        <v>-112.84879999999998</v>
      </c>
      <c r="V1642" t="s">
        <v>36</v>
      </c>
      <c r="W1642" t="s">
        <v>30</v>
      </c>
    </row>
    <row r="1643" spans="1:23">
      <c r="A1643" t="s">
        <v>1702</v>
      </c>
      <c r="B1643" s="2">
        <v>45751</v>
      </c>
      <c r="C1643">
        <f t="shared" si="200"/>
        <v>2025</v>
      </c>
      <c r="D1643" t="str">
        <f t="shared" si="201"/>
        <v>Apr</v>
      </c>
      <c r="E1643" t="str">
        <f t="shared" si="202"/>
        <v>Q2</v>
      </c>
      <c r="F1643" t="s">
        <v>38</v>
      </c>
      <c r="G1643" t="s">
        <v>25</v>
      </c>
      <c r="H1643" t="s">
        <v>26</v>
      </c>
      <c r="I1643" t="s">
        <v>63</v>
      </c>
      <c r="J1643" t="s">
        <v>73</v>
      </c>
      <c r="K1643">
        <v>55</v>
      </c>
      <c r="L1643" s="3">
        <v>106.42</v>
      </c>
      <c r="M1643" s="4">
        <v>0.2</v>
      </c>
      <c r="N1643" s="3">
        <v>27</v>
      </c>
      <c r="O1643" s="3">
        <f t="shared" si="203"/>
        <v>4682.4800000000005</v>
      </c>
      <c r="P1643" s="3">
        <f t="shared" si="204"/>
        <v>1485</v>
      </c>
      <c r="Q1643" s="3">
        <v>1240.5999999999999</v>
      </c>
      <c r="R1643" s="3">
        <f t="shared" si="205"/>
        <v>1956.8800000000006</v>
      </c>
      <c r="S1643" s="5">
        <f t="shared" si="206"/>
        <v>0.41791529275085004</v>
      </c>
      <c r="T1643" s="3">
        <v>4373.99</v>
      </c>
      <c r="U1643" s="3">
        <f t="shared" si="207"/>
        <v>308.49000000000069</v>
      </c>
      <c r="V1643" t="s">
        <v>29</v>
      </c>
      <c r="W1643" t="s">
        <v>77</v>
      </c>
    </row>
    <row r="1644" spans="1:23">
      <c r="A1644" t="s">
        <v>1703</v>
      </c>
      <c r="B1644" s="2">
        <v>46198</v>
      </c>
      <c r="C1644">
        <f t="shared" si="200"/>
        <v>2026</v>
      </c>
      <c r="D1644" t="str">
        <f t="shared" si="201"/>
        <v>Jun</v>
      </c>
      <c r="E1644" t="str">
        <f t="shared" si="202"/>
        <v>Q2</v>
      </c>
      <c r="F1644" t="s">
        <v>24</v>
      </c>
      <c r="G1644" t="s">
        <v>66</v>
      </c>
      <c r="H1644" t="s">
        <v>44</v>
      </c>
      <c r="I1644" t="s">
        <v>39</v>
      </c>
      <c r="J1644" t="s">
        <v>57</v>
      </c>
      <c r="K1644">
        <v>18</v>
      </c>
      <c r="L1644" s="3">
        <v>342.78</v>
      </c>
      <c r="M1644" s="4">
        <v>0.1</v>
      </c>
      <c r="N1644" s="3">
        <v>182.66</v>
      </c>
      <c r="O1644" s="3">
        <f t="shared" si="203"/>
        <v>5553.0359999999991</v>
      </c>
      <c r="P1644" s="3">
        <f t="shared" si="204"/>
        <v>3287.88</v>
      </c>
      <c r="Q1644" s="3">
        <v>2170.4299999999998</v>
      </c>
      <c r="R1644" s="3">
        <f t="shared" si="205"/>
        <v>94.725999999999203</v>
      </c>
      <c r="S1644" s="5">
        <f t="shared" si="206"/>
        <v>1.7058416332975189E-2</v>
      </c>
      <c r="T1644" s="3">
        <v>6023.93</v>
      </c>
      <c r="U1644" s="3">
        <f t="shared" si="207"/>
        <v>-470.89400000000114</v>
      </c>
      <c r="V1644" t="s">
        <v>36</v>
      </c>
      <c r="W1644" t="s">
        <v>30</v>
      </c>
    </row>
    <row r="1645" spans="1:23">
      <c r="A1645" t="s">
        <v>1704</v>
      </c>
      <c r="B1645" s="2">
        <v>46003</v>
      </c>
      <c r="C1645">
        <f t="shared" si="200"/>
        <v>2025</v>
      </c>
      <c r="D1645" t="str">
        <f t="shared" si="201"/>
        <v>Dec</v>
      </c>
      <c r="E1645" t="str">
        <f t="shared" si="202"/>
        <v>Q4</v>
      </c>
      <c r="F1645" t="s">
        <v>68</v>
      </c>
      <c r="G1645" t="s">
        <v>25</v>
      </c>
      <c r="H1645" t="s">
        <v>26</v>
      </c>
      <c r="I1645" t="s">
        <v>53</v>
      </c>
      <c r="J1645" t="s">
        <v>54</v>
      </c>
      <c r="K1645">
        <v>32</v>
      </c>
      <c r="L1645" s="3">
        <v>1816.36</v>
      </c>
      <c r="M1645" s="4">
        <v>0.03</v>
      </c>
      <c r="N1645" s="3">
        <v>578.30999999999995</v>
      </c>
      <c r="O1645" s="3">
        <f t="shared" si="203"/>
        <v>56379.814399999996</v>
      </c>
      <c r="P1645" s="3">
        <f t="shared" si="204"/>
        <v>18505.919999999998</v>
      </c>
      <c r="Q1645" s="3">
        <v>3870.23</v>
      </c>
      <c r="R1645" s="3">
        <f t="shared" si="205"/>
        <v>34003.664399999994</v>
      </c>
      <c r="S1645" s="5">
        <f t="shared" si="206"/>
        <v>0.60311770731902226</v>
      </c>
      <c r="T1645" s="3">
        <v>50607.08</v>
      </c>
      <c r="U1645" s="3">
        <f t="shared" si="207"/>
        <v>5772.7343999999939</v>
      </c>
      <c r="V1645" t="s">
        <v>36</v>
      </c>
      <c r="W1645" t="s">
        <v>46</v>
      </c>
    </row>
    <row r="1646" spans="1:23">
      <c r="A1646" t="s">
        <v>1705</v>
      </c>
      <c r="B1646" s="2">
        <v>45644</v>
      </c>
      <c r="C1646">
        <f t="shared" si="200"/>
        <v>2024</v>
      </c>
      <c r="D1646" t="str">
        <f t="shared" si="201"/>
        <v>Dec</v>
      </c>
      <c r="E1646" t="str">
        <f t="shared" si="202"/>
        <v>Q4</v>
      </c>
      <c r="F1646" t="s">
        <v>38</v>
      </c>
      <c r="G1646" t="s">
        <v>25</v>
      </c>
      <c r="H1646" t="s">
        <v>26</v>
      </c>
      <c r="I1646" t="s">
        <v>39</v>
      </c>
      <c r="J1646" t="s">
        <v>40</v>
      </c>
      <c r="K1646">
        <v>36</v>
      </c>
      <c r="L1646" s="3">
        <v>1126.6400000000001</v>
      </c>
      <c r="M1646" s="4">
        <v>0.05</v>
      </c>
      <c r="N1646" s="3">
        <v>485.59</v>
      </c>
      <c r="O1646" s="3">
        <f t="shared" si="203"/>
        <v>38531.087999999996</v>
      </c>
      <c r="P1646" s="3">
        <f t="shared" si="204"/>
        <v>17481.239999999998</v>
      </c>
      <c r="Q1646" s="3">
        <v>2933.59</v>
      </c>
      <c r="R1646" s="3">
        <f t="shared" si="205"/>
        <v>18116.257999999998</v>
      </c>
      <c r="S1646" s="5">
        <f t="shared" si="206"/>
        <v>0.47017250070903788</v>
      </c>
      <c r="T1646" s="3">
        <v>40094.620000000003</v>
      </c>
      <c r="U1646" s="3">
        <f t="shared" si="207"/>
        <v>-1563.5320000000065</v>
      </c>
      <c r="V1646" t="s">
        <v>61</v>
      </c>
      <c r="W1646" t="s">
        <v>46</v>
      </c>
    </row>
    <row r="1647" spans="1:23">
      <c r="A1647" t="s">
        <v>1706</v>
      </c>
      <c r="B1647" s="2">
        <v>45411</v>
      </c>
      <c r="C1647">
        <f t="shared" si="200"/>
        <v>2024</v>
      </c>
      <c r="D1647" t="str">
        <f t="shared" si="201"/>
        <v>Apr</v>
      </c>
      <c r="E1647" t="str">
        <f t="shared" si="202"/>
        <v>Q2</v>
      </c>
      <c r="F1647" t="s">
        <v>51</v>
      </c>
      <c r="G1647" t="s">
        <v>88</v>
      </c>
      <c r="H1647" t="s">
        <v>44</v>
      </c>
      <c r="I1647" t="s">
        <v>63</v>
      </c>
      <c r="J1647" t="s">
        <v>64</v>
      </c>
      <c r="K1647">
        <v>3</v>
      </c>
      <c r="L1647" s="3">
        <v>272.76</v>
      </c>
      <c r="M1647" s="4">
        <v>0.1</v>
      </c>
      <c r="N1647" s="3">
        <v>79.97</v>
      </c>
      <c r="O1647" s="3">
        <f t="shared" si="203"/>
        <v>736.452</v>
      </c>
      <c r="P1647" s="3">
        <f t="shared" si="204"/>
        <v>239.91</v>
      </c>
      <c r="Q1647" s="3">
        <v>1562.99</v>
      </c>
      <c r="R1647" s="3">
        <f t="shared" si="205"/>
        <v>-1066.4479999999999</v>
      </c>
      <c r="S1647" s="5">
        <f t="shared" si="206"/>
        <v>-1.4480889453759374</v>
      </c>
      <c r="T1647" s="3">
        <v>774.78</v>
      </c>
      <c r="U1647" s="3">
        <f t="shared" si="207"/>
        <v>-38.327999999999975</v>
      </c>
      <c r="V1647" t="s">
        <v>36</v>
      </c>
      <c r="W1647" t="s">
        <v>77</v>
      </c>
    </row>
    <row r="1648" spans="1:23">
      <c r="A1648" t="s">
        <v>1707</v>
      </c>
      <c r="B1648" s="2">
        <v>45412</v>
      </c>
      <c r="C1648">
        <f t="shared" si="200"/>
        <v>2024</v>
      </c>
      <c r="D1648" t="str">
        <f t="shared" si="201"/>
        <v>Apr</v>
      </c>
      <c r="E1648" t="str">
        <f t="shared" si="202"/>
        <v>Q2</v>
      </c>
      <c r="F1648" t="s">
        <v>32</v>
      </c>
      <c r="G1648" t="s">
        <v>43</v>
      </c>
      <c r="H1648" t="s">
        <v>60</v>
      </c>
      <c r="I1648" t="s">
        <v>27</v>
      </c>
      <c r="J1648" t="s">
        <v>28</v>
      </c>
      <c r="K1648">
        <v>81</v>
      </c>
      <c r="L1648" s="3">
        <v>155.63999999999999</v>
      </c>
      <c r="M1648" s="4">
        <v>0</v>
      </c>
      <c r="N1648" s="3">
        <v>87.12</v>
      </c>
      <c r="O1648" s="3">
        <f t="shared" si="203"/>
        <v>12606.839999999998</v>
      </c>
      <c r="P1648" s="3">
        <f t="shared" si="204"/>
        <v>7056.72</v>
      </c>
      <c r="Q1648" s="3">
        <v>1369.73</v>
      </c>
      <c r="R1648" s="3">
        <f t="shared" si="205"/>
        <v>4180.3899999999976</v>
      </c>
      <c r="S1648" s="5">
        <f t="shared" si="206"/>
        <v>0.33159697434091318</v>
      </c>
      <c r="T1648" s="3">
        <v>13420.57</v>
      </c>
      <c r="U1648" s="3">
        <f t="shared" si="207"/>
        <v>-813.73000000000138</v>
      </c>
      <c r="V1648" t="s">
        <v>29</v>
      </c>
      <c r="W1648" t="s">
        <v>30</v>
      </c>
    </row>
    <row r="1649" spans="1:23">
      <c r="A1649" t="s">
        <v>1708</v>
      </c>
      <c r="B1649" s="2">
        <v>45672</v>
      </c>
      <c r="C1649">
        <f t="shared" si="200"/>
        <v>2025</v>
      </c>
      <c r="D1649" t="str">
        <f t="shared" si="201"/>
        <v>Jan</v>
      </c>
      <c r="E1649" t="str">
        <f t="shared" si="202"/>
        <v>Q1</v>
      </c>
      <c r="F1649" t="s">
        <v>32</v>
      </c>
      <c r="G1649" t="s">
        <v>33</v>
      </c>
      <c r="H1649" t="s">
        <v>44</v>
      </c>
      <c r="I1649" t="s">
        <v>53</v>
      </c>
      <c r="J1649" t="s">
        <v>54</v>
      </c>
      <c r="K1649">
        <v>20</v>
      </c>
      <c r="L1649" s="3">
        <v>2718.16</v>
      </c>
      <c r="M1649" s="4">
        <v>0.08</v>
      </c>
      <c r="N1649" s="3">
        <v>854.28</v>
      </c>
      <c r="O1649" s="3">
        <f t="shared" si="203"/>
        <v>50014.144</v>
      </c>
      <c r="P1649" s="3">
        <f t="shared" si="204"/>
        <v>17085.599999999999</v>
      </c>
      <c r="Q1649" s="3">
        <v>2142.12</v>
      </c>
      <c r="R1649" s="3">
        <f t="shared" si="205"/>
        <v>30786.424000000003</v>
      </c>
      <c r="S1649" s="5">
        <f t="shared" si="206"/>
        <v>0.6155543519849106</v>
      </c>
      <c r="T1649" s="3">
        <v>51311.48</v>
      </c>
      <c r="U1649" s="3">
        <f t="shared" si="207"/>
        <v>-1297.336000000003</v>
      </c>
      <c r="V1649" t="s">
        <v>36</v>
      </c>
      <c r="W1649" t="s">
        <v>30</v>
      </c>
    </row>
    <row r="1650" spans="1:23">
      <c r="A1650" t="s">
        <v>1709</v>
      </c>
      <c r="B1650" s="2">
        <v>46214</v>
      </c>
      <c r="C1650">
        <f t="shared" si="200"/>
        <v>2026</v>
      </c>
      <c r="D1650" t="str">
        <f t="shared" si="201"/>
        <v>Jul</v>
      </c>
      <c r="E1650" t="str">
        <f t="shared" si="202"/>
        <v>Q3</v>
      </c>
      <c r="F1650" t="s">
        <v>51</v>
      </c>
      <c r="G1650" t="s">
        <v>72</v>
      </c>
      <c r="H1650" t="s">
        <v>26</v>
      </c>
      <c r="I1650" t="s">
        <v>27</v>
      </c>
      <c r="J1650" t="s">
        <v>28</v>
      </c>
      <c r="K1650">
        <v>29</v>
      </c>
      <c r="L1650" s="3">
        <v>264.47000000000003</v>
      </c>
      <c r="M1650" s="4">
        <v>0.1</v>
      </c>
      <c r="N1650" s="3">
        <v>153.94999999999999</v>
      </c>
      <c r="O1650" s="3">
        <f t="shared" si="203"/>
        <v>6902.6670000000013</v>
      </c>
      <c r="P1650" s="3">
        <f t="shared" si="204"/>
        <v>4464.5499999999993</v>
      </c>
      <c r="Q1650" s="3">
        <v>897.68</v>
      </c>
      <c r="R1650" s="3">
        <f t="shared" si="205"/>
        <v>1540.4370000000022</v>
      </c>
      <c r="S1650" s="5">
        <f t="shared" si="206"/>
        <v>0.22316548082067436</v>
      </c>
      <c r="T1650" s="3">
        <v>6388.9</v>
      </c>
      <c r="U1650" s="3">
        <f t="shared" si="207"/>
        <v>513.76700000000164</v>
      </c>
      <c r="V1650" t="s">
        <v>41</v>
      </c>
      <c r="W1650" t="s">
        <v>46</v>
      </c>
    </row>
    <row r="1651" spans="1:23">
      <c r="A1651" t="s">
        <v>1710</v>
      </c>
      <c r="B1651" s="2">
        <v>46162</v>
      </c>
      <c r="C1651">
        <f t="shared" si="200"/>
        <v>2026</v>
      </c>
      <c r="D1651" t="str">
        <f t="shared" si="201"/>
        <v>May</v>
      </c>
      <c r="E1651" t="str">
        <f t="shared" si="202"/>
        <v>Q2</v>
      </c>
      <c r="F1651" t="s">
        <v>24</v>
      </c>
      <c r="G1651" t="s">
        <v>25</v>
      </c>
      <c r="H1651" t="s">
        <v>26</v>
      </c>
      <c r="I1651" t="s">
        <v>63</v>
      </c>
      <c r="J1651" t="s">
        <v>73</v>
      </c>
      <c r="K1651">
        <v>54</v>
      </c>
      <c r="L1651" s="3">
        <v>110.64</v>
      </c>
      <c r="M1651" s="4">
        <v>0.2</v>
      </c>
      <c r="N1651" s="3">
        <v>29.25</v>
      </c>
      <c r="O1651" s="3">
        <f t="shared" si="203"/>
        <v>4779.6480000000001</v>
      </c>
      <c r="P1651" s="3">
        <f t="shared" si="204"/>
        <v>1579.5</v>
      </c>
      <c r="Q1651" s="3">
        <v>2499.92</v>
      </c>
      <c r="R1651" s="3">
        <f t="shared" si="205"/>
        <v>700.22800000000007</v>
      </c>
      <c r="S1651" s="5">
        <f t="shared" si="206"/>
        <v>0.14650200182105461</v>
      </c>
      <c r="T1651" s="3">
        <v>4254.91</v>
      </c>
      <c r="U1651" s="3">
        <f t="shared" si="207"/>
        <v>524.73800000000028</v>
      </c>
      <c r="V1651" t="s">
        <v>61</v>
      </c>
      <c r="W1651" t="s">
        <v>30</v>
      </c>
    </row>
    <row r="1652" spans="1:23">
      <c r="A1652" t="s">
        <v>1711</v>
      </c>
      <c r="B1652" s="2">
        <v>45987</v>
      </c>
      <c r="C1652">
        <f t="shared" si="200"/>
        <v>2025</v>
      </c>
      <c r="D1652" t="str">
        <f t="shared" si="201"/>
        <v>Nov</v>
      </c>
      <c r="E1652" t="str">
        <f t="shared" si="202"/>
        <v>Q4</v>
      </c>
      <c r="F1652" t="s">
        <v>24</v>
      </c>
      <c r="G1652" t="s">
        <v>25</v>
      </c>
      <c r="H1652" t="s">
        <v>44</v>
      </c>
      <c r="I1652" t="s">
        <v>53</v>
      </c>
      <c r="J1652" t="s">
        <v>54</v>
      </c>
      <c r="K1652">
        <v>9</v>
      </c>
      <c r="L1652" s="3">
        <v>1381.38</v>
      </c>
      <c r="M1652" s="4">
        <v>0.1</v>
      </c>
      <c r="N1652" s="3">
        <v>475.41</v>
      </c>
      <c r="O1652" s="3">
        <f t="shared" si="203"/>
        <v>11189.178000000002</v>
      </c>
      <c r="P1652" s="3">
        <f t="shared" si="204"/>
        <v>4278.6900000000005</v>
      </c>
      <c r="Q1652" s="3">
        <v>3145.67</v>
      </c>
      <c r="R1652" s="3">
        <f t="shared" si="205"/>
        <v>3764.8180000000011</v>
      </c>
      <c r="S1652" s="5">
        <f t="shared" si="206"/>
        <v>0.33646957801547178</v>
      </c>
      <c r="T1652" s="3">
        <v>10863.1</v>
      </c>
      <c r="U1652" s="3">
        <f t="shared" si="207"/>
        <v>326.07800000000134</v>
      </c>
      <c r="V1652" t="s">
        <v>29</v>
      </c>
      <c r="W1652" t="s">
        <v>46</v>
      </c>
    </row>
    <row r="1653" spans="1:23">
      <c r="A1653" t="s">
        <v>1712</v>
      </c>
      <c r="B1653" s="2">
        <v>45574</v>
      </c>
      <c r="C1653">
        <f t="shared" si="200"/>
        <v>2024</v>
      </c>
      <c r="D1653" t="str">
        <f t="shared" si="201"/>
        <v>Oct</v>
      </c>
      <c r="E1653" t="str">
        <f t="shared" si="202"/>
        <v>Q4</v>
      </c>
      <c r="F1653" t="s">
        <v>32</v>
      </c>
      <c r="G1653" t="s">
        <v>43</v>
      </c>
      <c r="H1653" t="s">
        <v>44</v>
      </c>
      <c r="I1653" t="s">
        <v>53</v>
      </c>
      <c r="J1653" t="s">
        <v>54</v>
      </c>
      <c r="K1653">
        <v>10</v>
      </c>
      <c r="L1653" s="3">
        <v>3040.79</v>
      </c>
      <c r="M1653" s="4">
        <v>0.03</v>
      </c>
      <c r="N1653" s="3">
        <v>928.6</v>
      </c>
      <c r="O1653" s="3">
        <f t="shared" si="203"/>
        <v>29495.663</v>
      </c>
      <c r="P1653" s="3">
        <f t="shared" si="204"/>
        <v>9286</v>
      </c>
      <c r="Q1653" s="3">
        <v>2700.89</v>
      </c>
      <c r="R1653" s="3">
        <f t="shared" si="205"/>
        <v>17508.773000000001</v>
      </c>
      <c r="S1653" s="5">
        <f t="shared" si="206"/>
        <v>0.59360499880948603</v>
      </c>
      <c r="T1653" s="3">
        <v>28810.97</v>
      </c>
      <c r="U1653" s="3">
        <f t="shared" si="207"/>
        <v>684.6929999999993</v>
      </c>
      <c r="V1653" t="s">
        <v>36</v>
      </c>
      <c r="W1653" t="s">
        <v>77</v>
      </c>
    </row>
    <row r="1654" spans="1:23">
      <c r="A1654" t="s">
        <v>1713</v>
      </c>
      <c r="B1654" s="2">
        <v>46109</v>
      </c>
      <c r="C1654">
        <f t="shared" si="200"/>
        <v>2026</v>
      </c>
      <c r="D1654" t="str">
        <f t="shared" si="201"/>
        <v>Mar</v>
      </c>
      <c r="E1654" t="str">
        <f t="shared" si="202"/>
        <v>Q1</v>
      </c>
      <c r="F1654" t="s">
        <v>68</v>
      </c>
      <c r="G1654" t="s">
        <v>25</v>
      </c>
      <c r="H1654" t="s">
        <v>34</v>
      </c>
      <c r="I1654" t="s">
        <v>27</v>
      </c>
      <c r="J1654" t="s">
        <v>35</v>
      </c>
      <c r="K1654">
        <v>16</v>
      </c>
      <c r="L1654" s="3">
        <v>890.78</v>
      </c>
      <c r="M1654" s="4">
        <v>0.08</v>
      </c>
      <c r="N1654" s="3">
        <v>618.66</v>
      </c>
      <c r="O1654" s="3">
        <f t="shared" si="203"/>
        <v>13112.2816</v>
      </c>
      <c r="P1654" s="3">
        <f t="shared" si="204"/>
        <v>9898.56</v>
      </c>
      <c r="Q1654" s="3">
        <v>919.16</v>
      </c>
      <c r="R1654" s="3">
        <f t="shared" si="205"/>
        <v>2294.5616000000009</v>
      </c>
      <c r="S1654" s="5">
        <f t="shared" si="206"/>
        <v>0.17499331313933961</v>
      </c>
      <c r="T1654" s="3">
        <v>12471.14</v>
      </c>
      <c r="U1654" s="3">
        <f t="shared" si="207"/>
        <v>641.14160000000084</v>
      </c>
      <c r="V1654" t="s">
        <v>29</v>
      </c>
      <c r="W1654" t="s">
        <v>77</v>
      </c>
    </row>
    <row r="1655" spans="1:23">
      <c r="A1655" t="s">
        <v>1714</v>
      </c>
      <c r="B1655" s="2">
        <v>45987</v>
      </c>
      <c r="C1655">
        <f t="shared" si="200"/>
        <v>2025</v>
      </c>
      <c r="D1655" t="str">
        <f t="shared" si="201"/>
        <v>Nov</v>
      </c>
      <c r="E1655" t="str">
        <f t="shared" si="202"/>
        <v>Q4</v>
      </c>
      <c r="F1655" t="s">
        <v>68</v>
      </c>
      <c r="G1655" t="s">
        <v>25</v>
      </c>
      <c r="H1655" t="s">
        <v>34</v>
      </c>
      <c r="I1655" t="s">
        <v>39</v>
      </c>
      <c r="J1655" t="s">
        <v>40</v>
      </c>
      <c r="K1655">
        <v>3</v>
      </c>
      <c r="L1655" s="3">
        <v>773.28</v>
      </c>
      <c r="M1655" s="4">
        <v>0.12</v>
      </c>
      <c r="N1655" s="3">
        <v>335.79</v>
      </c>
      <c r="O1655" s="3">
        <f t="shared" si="203"/>
        <v>2041.4592000000002</v>
      </c>
      <c r="P1655" s="3">
        <f t="shared" si="204"/>
        <v>1007.3700000000001</v>
      </c>
      <c r="Q1655" s="3">
        <v>1763.47</v>
      </c>
      <c r="R1655" s="3">
        <f t="shared" si="205"/>
        <v>-729.38079999999991</v>
      </c>
      <c r="S1655" s="5">
        <f t="shared" si="206"/>
        <v>-0.35728404466765723</v>
      </c>
      <c r="T1655" s="3">
        <v>2078.98</v>
      </c>
      <c r="U1655" s="3">
        <f t="shared" si="207"/>
        <v>-37.520799999999781</v>
      </c>
      <c r="V1655" t="s">
        <v>41</v>
      </c>
      <c r="W1655" t="s">
        <v>77</v>
      </c>
    </row>
    <row r="1656" spans="1:23">
      <c r="A1656" t="s">
        <v>1715</v>
      </c>
      <c r="B1656" s="2">
        <v>45789</v>
      </c>
      <c r="C1656">
        <f t="shared" si="200"/>
        <v>2025</v>
      </c>
      <c r="D1656" t="str">
        <f t="shared" si="201"/>
        <v>May</v>
      </c>
      <c r="E1656" t="str">
        <f t="shared" si="202"/>
        <v>Q2</v>
      </c>
      <c r="F1656" t="s">
        <v>51</v>
      </c>
      <c r="G1656" t="s">
        <v>72</v>
      </c>
      <c r="H1656" t="s">
        <v>34</v>
      </c>
      <c r="I1656" t="s">
        <v>63</v>
      </c>
      <c r="J1656" t="s">
        <v>64</v>
      </c>
      <c r="K1656">
        <v>13</v>
      </c>
      <c r="L1656" s="3">
        <v>361.69</v>
      </c>
      <c r="M1656" s="4">
        <v>0.15</v>
      </c>
      <c r="N1656" s="3">
        <v>102.1</v>
      </c>
      <c r="O1656" s="3">
        <f t="shared" si="203"/>
        <v>3996.6745000000001</v>
      </c>
      <c r="P1656" s="3">
        <f t="shared" si="204"/>
        <v>1327.3</v>
      </c>
      <c r="Q1656" s="3">
        <v>1375.74</v>
      </c>
      <c r="R1656" s="3">
        <f t="shared" si="205"/>
        <v>1293.6344999999999</v>
      </c>
      <c r="S1656" s="5">
        <f t="shared" si="206"/>
        <v>0.32367772256659877</v>
      </c>
      <c r="T1656" s="3">
        <v>3649.32</v>
      </c>
      <c r="U1656" s="3">
        <f t="shared" si="207"/>
        <v>347.35449999999992</v>
      </c>
      <c r="V1656" t="s">
        <v>41</v>
      </c>
      <c r="W1656" t="s">
        <v>30</v>
      </c>
    </row>
    <row r="1657" spans="1:23">
      <c r="A1657" t="s">
        <v>1716</v>
      </c>
      <c r="B1657" s="2">
        <v>45839</v>
      </c>
      <c r="C1657">
        <f t="shared" si="200"/>
        <v>2025</v>
      </c>
      <c r="D1657" t="str">
        <f t="shared" si="201"/>
        <v>Jul</v>
      </c>
      <c r="E1657" t="str">
        <f t="shared" si="202"/>
        <v>Q3</v>
      </c>
      <c r="F1657" t="s">
        <v>38</v>
      </c>
      <c r="G1657" t="s">
        <v>25</v>
      </c>
      <c r="H1657" t="s">
        <v>34</v>
      </c>
      <c r="I1657" t="s">
        <v>63</v>
      </c>
      <c r="J1657" t="s">
        <v>73</v>
      </c>
      <c r="K1657">
        <v>13</v>
      </c>
      <c r="L1657" s="3">
        <v>101.48</v>
      </c>
      <c r="M1657" s="4">
        <v>0.08</v>
      </c>
      <c r="N1657" s="3">
        <v>24.6</v>
      </c>
      <c r="O1657" s="3">
        <f t="shared" si="203"/>
        <v>1213.7008000000001</v>
      </c>
      <c r="P1657" s="3">
        <f t="shared" si="204"/>
        <v>319.8</v>
      </c>
      <c r="Q1657" s="3">
        <v>1336.78</v>
      </c>
      <c r="R1657" s="3">
        <f t="shared" si="205"/>
        <v>-442.87919999999986</v>
      </c>
      <c r="S1657" s="5">
        <f t="shared" si="206"/>
        <v>-0.36489981715427711</v>
      </c>
      <c r="T1657" s="3">
        <v>1083.1600000000001</v>
      </c>
      <c r="U1657" s="3">
        <f t="shared" si="207"/>
        <v>130.54079999999999</v>
      </c>
      <c r="V1657" t="s">
        <v>61</v>
      </c>
      <c r="W1657" t="s">
        <v>30</v>
      </c>
    </row>
    <row r="1658" spans="1:23">
      <c r="A1658" t="s">
        <v>1717</v>
      </c>
      <c r="B1658" s="2">
        <v>45697</v>
      </c>
      <c r="C1658">
        <f t="shared" si="200"/>
        <v>2025</v>
      </c>
      <c r="D1658" t="str">
        <f t="shared" si="201"/>
        <v>Feb</v>
      </c>
      <c r="E1658" t="str">
        <f t="shared" si="202"/>
        <v>Q1</v>
      </c>
      <c r="F1658" t="s">
        <v>68</v>
      </c>
      <c r="G1658" t="s">
        <v>66</v>
      </c>
      <c r="H1658" t="s">
        <v>26</v>
      </c>
      <c r="I1658" t="s">
        <v>53</v>
      </c>
      <c r="J1658" t="s">
        <v>54</v>
      </c>
      <c r="K1658">
        <v>41</v>
      </c>
      <c r="L1658" s="3">
        <v>1497.31</v>
      </c>
      <c r="M1658" s="4">
        <v>0.15</v>
      </c>
      <c r="N1658" s="3">
        <v>466.82</v>
      </c>
      <c r="O1658" s="3">
        <f t="shared" si="203"/>
        <v>52181.253499999999</v>
      </c>
      <c r="P1658" s="3">
        <f t="shared" si="204"/>
        <v>19139.62</v>
      </c>
      <c r="Q1658" s="3">
        <v>3952.67</v>
      </c>
      <c r="R1658" s="3">
        <f t="shared" si="205"/>
        <v>29088.963499999998</v>
      </c>
      <c r="S1658" s="5">
        <f t="shared" si="206"/>
        <v>0.55746003686937107</v>
      </c>
      <c r="T1658" s="3">
        <v>49250.53</v>
      </c>
      <c r="U1658" s="3">
        <f t="shared" si="207"/>
        <v>2930.7235000000001</v>
      </c>
      <c r="V1658" t="s">
        <v>29</v>
      </c>
      <c r="W1658" t="s">
        <v>80</v>
      </c>
    </row>
    <row r="1659" spans="1:23">
      <c r="A1659" t="s">
        <v>1718</v>
      </c>
      <c r="B1659" s="2">
        <v>45893</v>
      </c>
      <c r="C1659">
        <f t="shared" si="200"/>
        <v>2025</v>
      </c>
      <c r="D1659" t="str">
        <f t="shared" si="201"/>
        <v>Aug</v>
      </c>
      <c r="E1659" t="str">
        <f t="shared" si="202"/>
        <v>Q3</v>
      </c>
      <c r="F1659" t="s">
        <v>24</v>
      </c>
      <c r="G1659" t="s">
        <v>25</v>
      </c>
      <c r="H1659" t="s">
        <v>26</v>
      </c>
      <c r="I1659" t="s">
        <v>39</v>
      </c>
      <c r="J1659" t="s">
        <v>57</v>
      </c>
      <c r="K1659">
        <v>18</v>
      </c>
      <c r="L1659" s="3">
        <v>370.96</v>
      </c>
      <c r="M1659" s="4">
        <v>0</v>
      </c>
      <c r="N1659" s="3">
        <v>187.79</v>
      </c>
      <c r="O1659" s="3">
        <f t="shared" si="203"/>
        <v>6677.28</v>
      </c>
      <c r="P1659" s="3">
        <f t="shared" si="204"/>
        <v>3380.22</v>
      </c>
      <c r="Q1659" s="3">
        <v>2977.2</v>
      </c>
      <c r="R1659" s="3">
        <f t="shared" si="205"/>
        <v>319.86000000000013</v>
      </c>
      <c r="S1659" s="5">
        <f t="shared" si="206"/>
        <v>4.790273883976711E-2</v>
      </c>
      <c r="T1659" s="3">
        <v>6105.43</v>
      </c>
      <c r="U1659" s="3">
        <f t="shared" si="207"/>
        <v>571.84999999999945</v>
      </c>
      <c r="V1659" t="s">
        <v>61</v>
      </c>
      <c r="W1659" t="s">
        <v>30</v>
      </c>
    </row>
    <row r="1660" spans="1:23">
      <c r="A1660" t="s">
        <v>1719</v>
      </c>
      <c r="B1660" s="2">
        <v>45560</v>
      </c>
      <c r="C1660">
        <f t="shared" si="200"/>
        <v>2024</v>
      </c>
      <c r="D1660" t="str">
        <f t="shared" si="201"/>
        <v>Sep</v>
      </c>
      <c r="E1660" t="str">
        <f t="shared" si="202"/>
        <v>Q3</v>
      </c>
      <c r="F1660" t="s">
        <v>38</v>
      </c>
      <c r="G1660" t="s">
        <v>25</v>
      </c>
      <c r="H1660" t="s">
        <v>26</v>
      </c>
      <c r="I1660" t="s">
        <v>63</v>
      </c>
      <c r="J1660" t="s">
        <v>73</v>
      </c>
      <c r="K1660">
        <v>52</v>
      </c>
      <c r="L1660" s="3">
        <v>242.11</v>
      </c>
      <c r="M1660" s="4">
        <v>0.1</v>
      </c>
      <c r="N1660" s="3">
        <v>58.58</v>
      </c>
      <c r="O1660" s="3">
        <f t="shared" si="203"/>
        <v>11330.748000000001</v>
      </c>
      <c r="P1660" s="3">
        <f t="shared" si="204"/>
        <v>3046.16</v>
      </c>
      <c r="Q1660" s="3">
        <v>1216.46</v>
      </c>
      <c r="R1660" s="3">
        <f t="shared" si="205"/>
        <v>7068.1280000000015</v>
      </c>
      <c r="S1660" s="5">
        <f t="shared" si="206"/>
        <v>0.62380065287834485</v>
      </c>
      <c r="T1660" s="3">
        <v>11736.66</v>
      </c>
      <c r="U1660" s="3">
        <f t="shared" si="207"/>
        <v>-405.91199999999844</v>
      </c>
      <c r="V1660" t="s">
        <v>61</v>
      </c>
      <c r="W1660" t="s">
        <v>77</v>
      </c>
    </row>
    <row r="1661" spans="1:23">
      <c r="A1661" t="s">
        <v>1720</v>
      </c>
      <c r="B1661" s="2">
        <v>45334</v>
      </c>
      <c r="C1661">
        <f t="shared" si="200"/>
        <v>2024</v>
      </c>
      <c r="D1661" t="str">
        <f t="shared" si="201"/>
        <v>Feb</v>
      </c>
      <c r="E1661" t="str">
        <f t="shared" si="202"/>
        <v>Q1</v>
      </c>
      <c r="F1661" t="s">
        <v>24</v>
      </c>
      <c r="G1661" t="s">
        <v>66</v>
      </c>
      <c r="H1661" t="s">
        <v>34</v>
      </c>
      <c r="I1661" t="s">
        <v>63</v>
      </c>
      <c r="J1661" t="s">
        <v>73</v>
      </c>
      <c r="K1661">
        <v>16</v>
      </c>
      <c r="L1661" s="3">
        <v>329.31</v>
      </c>
      <c r="M1661" s="4">
        <v>0.15</v>
      </c>
      <c r="N1661" s="3">
        <v>83.92</v>
      </c>
      <c r="O1661" s="3">
        <f t="shared" si="203"/>
        <v>4478.616</v>
      </c>
      <c r="P1661" s="3">
        <f t="shared" si="204"/>
        <v>1342.72</v>
      </c>
      <c r="Q1661" s="3">
        <v>793.81</v>
      </c>
      <c r="R1661" s="3">
        <f t="shared" si="205"/>
        <v>2342.0859999999998</v>
      </c>
      <c r="S1661" s="5">
        <f t="shared" si="206"/>
        <v>0.52294860733762394</v>
      </c>
      <c r="T1661" s="3">
        <v>4235</v>
      </c>
      <c r="U1661" s="3">
        <f t="shared" si="207"/>
        <v>243.61599999999999</v>
      </c>
      <c r="V1661" t="s">
        <v>61</v>
      </c>
      <c r="W1661" t="s">
        <v>30</v>
      </c>
    </row>
    <row r="1662" spans="1:23">
      <c r="A1662" t="s">
        <v>1721</v>
      </c>
      <c r="B1662" s="2">
        <v>45584</v>
      </c>
      <c r="C1662">
        <f t="shared" si="200"/>
        <v>2024</v>
      </c>
      <c r="D1662" t="str">
        <f t="shared" si="201"/>
        <v>Oct</v>
      </c>
      <c r="E1662" t="str">
        <f t="shared" si="202"/>
        <v>Q4</v>
      </c>
      <c r="F1662" t="s">
        <v>32</v>
      </c>
      <c r="G1662" t="s">
        <v>33</v>
      </c>
      <c r="H1662" t="s">
        <v>34</v>
      </c>
      <c r="I1662" t="s">
        <v>53</v>
      </c>
      <c r="J1662" t="s">
        <v>130</v>
      </c>
      <c r="K1662">
        <v>3</v>
      </c>
      <c r="L1662" s="3">
        <v>1327.75</v>
      </c>
      <c r="M1662" s="4">
        <v>0.03</v>
      </c>
      <c r="N1662" s="3">
        <v>450.24</v>
      </c>
      <c r="O1662" s="3">
        <f t="shared" si="203"/>
        <v>3863.7525000000001</v>
      </c>
      <c r="P1662" s="3">
        <f t="shared" si="204"/>
        <v>1350.72</v>
      </c>
      <c r="Q1662" s="3">
        <v>2078.92</v>
      </c>
      <c r="R1662" s="3">
        <f t="shared" si="205"/>
        <v>434.11250000000018</v>
      </c>
      <c r="S1662" s="5">
        <f t="shared" si="206"/>
        <v>0.11235515214807371</v>
      </c>
      <c r="T1662" s="3">
        <v>4066.24</v>
      </c>
      <c r="U1662" s="3">
        <f t="shared" si="207"/>
        <v>-202.48749999999973</v>
      </c>
      <c r="V1662" t="s">
        <v>41</v>
      </c>
      <c r="W1662" t="s">
        <v>46</v>
      </c>
    </row>
    <row r="1663" spans="1:23">
      <c r="A1663" t="s">
        <v>1722</v>
      </c>
      <c r="B1663" s="2">
        <v>45650</v>
      </c>
      <c r="C1663">
        <f t="shared" si="200"/>
        <v>2024</v>
      </c>
      <c r="D1663" t="str">
        <f t="shared" si="201"/>
        <v>Dec</v>
      </c>
      <c r="E1663" t="str">
        <f t="shared" si="202"/>
        <v>Q4</v>
      </c>
      <c r="F1663" t="s">
        <v>32</v>
      </c>
      <c r="G1663" t="s">
        <v>49</v>
      </c>
      <c r="H1663" t="s">
        <v>34</v>
      </c>
      <c r="I1663" t="s">
        <v>53</v>
      </c>
      <c r="J1663" t="s">
        <v>130</v>
      </c>
      <c r="K1663">
        <v>13</v>
      </c>
      <c r="L1663" s="3">
        <v>1656.46</v>
      </c>
      <c r="M1663" s="4">
        <v>0.03</v>
      </c>
      <c r="N1663" s="3">
        <v>572.55999999999995</v>
      </c>
      <c r="O1663" s="3">
        <f t="shared" si="203"/>
        <v>20887.960599999999</v>
      </c>
      <c r="P1663" s="3">
        <f t="shared" si="204"/>
        <v>7443.2799999999988</v>
      </c>
      <c r="Q1663" s="3">
        <v>2456.61</v>
      </c>
      <c r="R1663" s="3">
        <f t="shared" si="205"/>
        <v>10988.070599999999</v>
      </c>
      <c r="S1663" s="5">
        <f t="shared" si="206"/>
        <v>0.52604803362181751</v>
      </c>
      <c r="T1663" s="3">
        <v>20241.240000000002</v>
      </c>
      <c r="U1663" s="3">
        <f t="shared" si="207"/>
        <v>646.72059999999692</v>
      </c>
      <c r="V1663" t="s">
        <v>29</v>
      </c>
      <c r="W1663" t="s">
        <v>46</v>
      </c>
    </row>
    <row r="1664" spans="1:23">
      <c r="A1664" t="s">
        <v>1723</v>
      </c>
      <c r="B1664" s="2">
        <v>45798</v>
      </c>
      <c r="C1664">
        <f t="shared" si="200"/>
        <v>2025</v>
      </c>
      <c r="D1664" t="str">
        <f t="shared" si="201"/>
        <v>May</v>
      </c>
      <c r="E1664" t="str">
        <f t="shared" si="202"/>
        <v>Q2</v>
      </c>
      <c r="F1664" t="s">
        <v>24</v>
      </c>
      <c r="G1664" t="s">
        <v>66</v>
      </c>
      <c r="H1664" t="s">
        <v>26</v>
      </c>
      <c r="I1664" t="s">
        <v>63</v>
      </c>
      <c r="J1664" t="s">
        <v>64</v>
      </c>
      <c r="K1664">
        <v>59</v>
      </c>
      <c r="L1664" s="3">
        <v>355.63</v>
      </c>
      <c r="M1664" s="4">
        <v>0.08</v>
      </c>
      <c r="N1664" s="3">
        <v>105.87</v>
      </c>
      <c r="O1664" s="3">
        <f t="shared" si="203"/>
        <v>19303.596399999999</v>
      </c>
      <c r="P1664" s="3">
        <f t="shared" si="204"/>
        <v>6246.33</v>
      </c>
      <c r="Q1664" s="3">
        <v>2278.2399999999998</v>
      </c>
      <c r="R1664" s="3">
        <f t="shared" si="205"/>
        <v>10779.026399999999</v>
      </c>
      <c r="S1664" s="5">
        <f t="shared" si="206"/>
        <v>0.55839472482961772</v>
      </c>
      <c r="T1664" s="3">
        <v>18421.490000000002</v>
      </c>
      <c r="U1664" s="3">
        <f t="shared" si="207"/>
        <v>882.10639999999694</v>
      </c>
      <c r="V1664" t="s">
        <v>41</v>
      </c>
      <c r="W1664" t="s">
        <v>30</v>
      </c>
    </row>
    <row r="1665" spans="1:23">
      <c r="A1665" t="s">
        <v>1724</v>
      </c>
      <c r="B1665" s="2">
        <v>45302</v>
      </c>
      <c r="C1665">
        <f t="shared" si="200"/>
        <v>2024</v>
      </c>
      <c r="D1665" t="str">
        <f t="shared" si="201"/>
        <v>Jan</v>
      </c>
      <c r="E1665" t="str">
        <f t="shared" si="202"/>
        <v>Q1</v>
      </c>
      <c r="F1665" t="s">
        <v>38</v>
      </c>
      <c r="G1665" t="s">
        <v>66</v>
      </c>
      <c r="H1665" t="s">
        <v>26</v>
      </c>
      <c r="I1665" t="s">
        <v>27</v>
      </c>
      <c r="J1665" t="s">
        <v>35</v>
      </c>
      <c r="K1665">
        <v>33</v>
      </c>
      <c r="L1665" s="3">
        <v>1036.17</v>
      </c>
      <c r="M1665" s="4">
        <v>0</v>
      </c>
      <c r="N1665" s="3">
        <v>678.95</v>
      </c>
      <c r="O1665" s="3">
        <f t="shared" si="203"/>
        <v>34193.61</v>
      </c>
      <c r="P1665" s="3">
        <f t="shared" si="204"/>
        <v>22405.350000000002</v>
      </c>
      <c r="Q1665" s="3">
        <v>1756.77</v>
      </c>
      <c r="R1665" s="3">
        <f t="shared" si="205"/>
        <v>10031.489999999998</v>
      </c>
      <c r="S1665" s="5">
        <f t="shared" si="206"/>
        <v>0.29337323552558497</v>
      </c>
      <c r="T1665" s="3">
        <v>30606.46</v>
      </c>
      <c r="U1665" s="3">
        <f t="shared" si="207"/>
        <v>3587.1500000000015</v>
      </c>
      <c r="V1665" t="s">
        <v>36</v>
      </c>
      <c r="W1665" t="s">
        <v>30</v>
      </c>
    </row>
    <row r="1666" spans="1:23">
      <c r="A1666" t="s">
        <v>1725</v>
      </c>
      <c r="B1666" s="2">
        <v>45675</v>
      </c>
      <c r="C1666">
        <f t="shared" ref="C1666:C1729" si="208">YEAR(B1666)</f>
        <v>2025</v>
      </c>
      <c r="D1666" t="str">
        <f t="shared" ref="D1666:D1729" si="209">TEXT(B1666,"mmm")</f>
        <v>Jan</v>
      </c>
      <c r="E1666" t="str">
        <f t="shared" ref="E1666:E1729" si="210">"Q"&amp;ROUNDUP(MONTH(B1666)/3,0)</f>
        <v>Q1</v>
      </c>
      <c r="F1666" t="s">
        <v>68</v>
      </c>
      <c r="G1666" t="s">
        <v>25</v>
      </c>
      <c r="H1666" t="s">
        <v>34</v>
      </c>
      <c r="I1666" t="s">
        <v>27</v>
      </c>
      <c r="J1666" t="s">
        <v>28</v>
      </c>
      <c r="K1666">
        <v>4</v>
      </c>
      <c r="L1666" s="3">
        <v>204.63</v>
      </c>
      <c r="M1666" s="4">
        <v>0.05</v>
      </c>
      <c r="N1666" s="3">
        <v>115.14</v>
      </c>
      <c r="O1666" s="3">
        <f t="shared" ref="O1666:O1729" si="211">K1666*L1666*(1-M1666)</f>
        <v>777.59399999999994</v>
      </c>
      <c r="P1666" s="3">
        <f t="shared" ref="P1666:P1729" si="212">K1666*N1666</f>
        <v>460.56</v>
      </c>
      <c r="Q1666" s="3">
        <v>800.78</v>
      </c>
      <c r="R1666" s="3">
        <f t="shared" ref="R1666:R1729" si="213">O1666-P1666-Q1666</f>
        <v>-483.74600000000004</v>
      </c>
      <c r="S1666" s="5">
        <f t="shared" ref="S1666:S1729" si="214">IFERROR(R1666/O1666,0)</f>
        <v>-0.62210613765023914</v>
      </c>
      <c r="T1666" s="3">
        <v>791.05</v>
      </c>
      <c r="U1666" s="3">
        <f t="shared" ref="U1666:U1729" si="215">O1666-T1666</f>
        <v>-13.456000000000017</v>
      </c>
      <c r="V1666" t="s">
        <v>36</v>
      </c>
      <c r="W1666" t="s">
        <v>30</v>
      </c>
    </row>
    <row r="1667" spans="1:23">
      <c r="A1667" t="s">
        <v>1726</v>
      </c>
      <c r="B1667" s="2">
        <v>45553</v>
      </c>
      <c r="C1667">
        <f t="shared" si="208"/>
        <v>2024</v>
      </c>
      <c r="D1667" t="str">
        <f t="shared" si="209"/>
        <v>Sep</v>
      </c>
      <c r="E1667" t="str">
        <f t="shared" si="210"/>
        <v>Q3</v>
      </c>
      <c r="F1667" t="s">
        <v>38</v>
      </c>
      <c r="G1667" t="s">
        <v>25</v>
      </c>
      <c r="H1667" t="s">
        <v>34</v>
      </c>
      <c r="I1667" t="s">
        <v>53</v>
      </c>
      <c r="J1667" t="s">
        <v>130</v>
      </c>
      <c r="K1667">
        <v>9</v>
      </c>
      <c r="L1667" s="3">
        <v>1740.44</v>
      </c>
      <c r="M1667" s="4">
        <v>0</v>
      </c>
      <c r="N1667" s="3">
        <v>617.19000000000005</v>
      </c>
      <c r="O1667" s="3">
        <f t="shared" si="211"/>
        <v>15663.960000000001</v>
      </c>
      <c r="P1667" s="3">
        <f t="shared" si="212"/>
        <v>5554.7100000000009</v>
      </c>
      <c r="Q1667" s="3">
        <v>1598.03</v>
      </c>
      <c r="R1667" s="3">
        <f t="shared" si="213"/>
        <v>8511.2199999999993</v>
      </c>
      <c r="S1667" s="5">
        <f t="shared" si="214"/>
        <v>0.54336323637190076</v>
      </c>
      <c r="T1667" s="3">
        <v>16586.27</v>
      </c>
      <c r="U1667" s="3">
        <f t="shared" si="215"/>
        <v>-922.30999999999949</v>
      </c>
      <c r="V1667" t="s">
        <v>61</v>
      </c>
      <c r="W1667" t="s">
        <v>30</v>
      </c>
    </row>
    <row r="1668" spans="1:23">
      <c r="A1668" t="s">
        <v>1727</v>
      </c>
      <c r="B1668" s="2">
        <v>46123</v>
      </c>
      <c r="C1668">
        <f t="shared" si="208"/>
        <v>2026</v>
      </c>
      <c r="D1668" t="str">
        <f t="shared" si="209"/>
        <v>Apr</v>
      </c>
      <c r="E1668" t="str">
        <f t="shared" si="210"/>
        <v>Q2</v>
      </c>
      <c r="F1668" t="s">
        <v>38</v>
      </c>
      <c r="G1668" t="s">
        <v>66</v>
      </c>
      <c r="H1668" t="s">
        <v>44</v>
      </c>
      <c r="I1668" t="s">
        <v>53</v>
      </c>
      <c r="J1668" t="s">
        <v>130</v>
      </c>
      <c r="K1668">
        <v>26</v>
      </c>
      <c r="L1668" s="3">
        <v>1133.9100000000001</v>
      </c>
      <c r="M1668" s="4">
        <v>0</v>
      </c>
      <c r="N1668" s="3">
        <v>435.97</v>
      </c>
      <c r="O1668" s="3">
        <f t="shared" si="211"/>
        <v>29481.660000000003</v>
      </c>
      <c r="P1668" s="3">
        <f t="shared" si="212"/>
        <v>11335.220000000001</v>
      </c>
      <c r="Q1668" s="3">
        <v>2558.71</v>
      </c>
      <c r="R1668" s="3">
        <f t="shared" si="213"/>
        <v>15587.730000000003</v>
      </c>
      <c r="S1668" s="5">
        <f t="shared" si="214"/>
        <v>0.5287263335917991</v>
      </c>
      <c r="T1668" s="3">
        <v>30016.43</v>
      </c>
      <c r="U1668" s="3">
        <f t="shared" si="215"/>
        <v>-534.7699999999968</v>
      </c>
      <c r="V1668" t="s">
        <v>41</v>
      </c>
      <c r="W1668" t="s">
        <v>46</v>
      </c>
    </row>
    <row r="1669" spans="1:23">
      <c r="A1669" t="s">
        <v>1728</v>
      </c>
      <c r="B1669" s="2">
        <v>46053</v>
      </c>
      <c r="C1669">
        <f t="shared" si="208"/>
        <v>2026</v>
      </c>
      <c r="D1669" t="str">
        <f t="shared" si="209"/>
        <v>Jan</v>
      </c>
      <c r="E1669" t="str">
        <f t="shared" si="210"/>
        <v>Q1</v>
      </c>
      <c r="F1669" t="s">
        <v>38</v>
      </c>
      <c r="G1669" t="s">
        <v>66</v>
      </c>
      <c r="H1669" t="s">
        <v>44</v>
      </c>
      <c r="I1669" t="s">
        <v>63</v>
      </c>
      <c r="J1669" t="s">
        <v>73</v>
      </c>
      <c r="K1669">
        <v>6</v>
      </c>
      <c r="L1669" s="3">
        <v>197.09</v>
      </c>
      <c r="M1669" s="4">
        <v>0.1</v>
      </c>
      <c r="N1669" s="3">
        <v>49.84</v>
      </c>
      <c r="O1669" s="3">
        <f t="shared" si="211"/>
        <v>1064.2860000000001</v>
      </c>
      <c r="P1669" s="3">
        <f t="shared" si="212"/>
        <v>299.04000000000002</v>
      </c>
      <c r="Q1669" s="3">
        <v>1071.6500000000001</v>
      </c>
      <c r="R1669" s="3">
        <f t="shared" si="213"/>
        <v>-306.404</v>
      </c>
      <c r="S1669" s="5">
        <f t="shared" si="214"/>
        <v>-0.28789629855132925</v>
      </c>
      <c r="T1669" s="3">
        <v>1091.69</v>
      </c>
      <c r="U1669" s="3">
        <f t="shared" si="215"/>
        <v>-27.403999999999996</v>
      </c>
      <c r="V1669" t="s">
        <v>36</v>
      </c>
      <c r="W1669" t="s">
        <v>80</v>
      </c>
    </row>
    <row r="1670" spans="1:23">
      <c r="A1670" t="s">
        <v>1729</v>
      </c>
      <c r="B1670" s="2">
        <v>45864</v>
      </c>
      <c r="C1670">
        <f t="shared" si="208"/>
        <v>2025</v>
      </c>
      <c r="D1670" t="str">
        <f t="shared" si="209"/>
        <v>Jul</v>
      </c>
      <c r="E1670" t="str">
        <f t="shared" si="210"/>
        <v>Q3</v>
      </c>
      <c r="F1670" t="s">
        <v>51</v>
      </c>
      <c r="G1670" t="s">
        <v>72</v>
      </c>
      <c r="H1670" t="s">
        <v>44</v>
      </c>
      <c r="I1670" t="s">
        <v>39</v>
      </c>
      <c r="J1670" t="s">
        <v>40</v>
      </c>
      <c r="K1670">
        <v>4</v>
      </c>
      <c r="L1670" s="3">
        <v>980.67</v>
      </c>
      <c r="M1670" s="4">
        <v>0.12</v>
      </c>
      <c r="N1670" s="3">
        <v>446.02</v>
      </c>
      <c r="O1670" s="3">
        <f t="shared" si="211"/>
        <v>3451.9584</v>
      </c>
      <c r="P1670" s="3">
        <f t="shared" si="212"/>
        <v>1784.08</v>
      </c>
      <c r="Q1670" s="3">
        <v>2640.99</v>
      </c>
      <c r="R1670" s="3">
        <f t="shared" si="213"/>
        <v>-973.11159999999973</v>
      </c>
      <c r="S1670" s="5">
        <f t="shared" si="214"/>
        <v>-0.28190131144106478</v>
      </c>
      <c r="T1670" s="3">
        <v>3612.74</v>
      </c>
      <c r="U1670" s="3">
        <f t="shared" si="215"/>
        <v>-160.7815999999998</v>
      </c>
      <c r="V1670" t="s">
        <v>41</v>
      </c>
      <c r="W1670" t="s">
        <v>80</v>
      </c>
    </row>
    <row r="1671" spans="1:23">
      <c r="A1671" t="s">
        <v>1730</v>
      </c>
      <c r="B1671" s="2">
        <v>45382</v>
      </c>
      <c r="C1671">
        <f t="shared" si="208"/>
        <v>2024</v>
      </c>
      <c r="D1671" t="str">
        <f t="shared" si="209"/>
        <v>Mar</v>
      </c>
      <c r="E1671" t="str">
        <f t="shared" si="210"/>
        <v>Q1</v>
      </c>
      <c r="F1671" t="s">
        <v>32</v>
      </c>
      <c r="G1671" t="s">
        <v>43</v>
      </c>
      <c r="H1671" t="s">
        <v>34</v>
      </c>
      <c r="I1671" t="s">
        <v>39</v>
      </c>
      <c r="J1671" t="s">
        <v>57</v>
      </c>
      <c r="K1671">
        <v>6</v>
      </c>
      <c r="L1671" s="3">
        <v>360.16</v>
      </c>
      <c r="M1671" s="4">
        <v>0.03</v>
      </c>
      <c r="N1671" s="3">
        <v>175.02</v>
      </c>
      <c r="O1671" s="3">
        <f t="shared" si="211"/>
        <v>2096.1311999999998</v>
      </c>
      <c r="P1671" s="3">
        <f t="shared" si="212"/>
        <v>1050.1200000000001</v>
      </c>
      <c r="Q1671" s="3">
        <v>1402.97</v>
      </c>
      <c r="R1671" s="3">
        <f t="shared" si="213"/>
        <v>-356.95880000000034</v>
      </c>
      <c r="S1671" s="5">
        <f t="shared" si="214"/>
        <v>-0.17029411136096842</v>
      </c>
      <c r="T1671" s="3">
        <v>1966.29</v>
      </c>
      <c r="U1671" s="3">
        <f t="shared" si="215"/>
        <v>129.84119999999984</v>
      </c>
      <c r="V1671" t="s">
        <v>61</v>
      </c>
      <c r="W1671" t="s">
        <v>77</v>
      </c>
    </row>
    <row r="1672" spans="1:23">
      <c r="A1672" t="s">
        <v>1731</v>
      </c>
      <c r="B1672" s="2">
        <v>45439</v>
      </c>
      <c r="C1672">
        <f t="shared" si="208"/>
        <v>2024</v>
      </c>
      <c r="D1672" t="str">
        <f t="shared" si="209"/>
        <v>May</v>
      </c>
      <c r="E1672" t="str">
        <f t="shared" si="210"/>
        <v>Q2</v>
      </c>
      <c r="F1672" t="s">
        <v>32</v>
      </c>
      <c r="G1672" t="s">
        <v>33</v>
      </c>
      <c r="H1672" t="s">
        <v>44</v>
      </c>
      <c r="I1672" t="s">
        <v>27</v>
      </c>
      <c r="J1672" t="s">
        <v>28</v>
      </c>
      <c r="K1672">
        <v>30</v>
      </c>
      <c r="L1672" s="3">
        <v>233.1</v>
      </c>
      <c r="M1672" s="4">
        <v>0.08</v>
      </c>
      <c r="N1672" s="3">
        <v>131.29</v>
      </c>
      <c r="O1672" s="3">
        <f t="shared" si="211"/>
        <v>6433.56</v>
      </c>
      <c r="P1672" s="3">
        <f t="shared" si="212"/>
        <v>3938.7</v>
      </c>
      <c r="Q1672" s="3">
        <v>737.74</v>
      </c>
      <c r="R1672" s="3">
        <f t="shared" si="213"/>
        <v>1757.1200000000006</v>
      </c>
      <c r="S1672" s="5">
        <f t="shared" si="214"/>
        <v>0.27311783833522973</v>
      </c>
      <c r="T1672" s="3">
        <v>6527.24</v>
      </c>
      <c r="U1672" s="3">
        <f t="shared" si="215"/>
        <v>-93.679999999999382</v>
      </c>
      <c r="V1672" t="s">
        <v>61</v>
      </c>
      <c r="W1672" t="s">
        <v>46</v>
      </c>
    </row>
    <row r="1673" spans="1:23">
      <c r="A1673" t="s">
        <v>1732</v>
      </c>
      <c r="B1673" s="2">
        <v>46073</v>
      </c>
      <c r="C1673">
        <f t="shared" si="208"/>
        <v>2026</v>
      </c>
      <c r="D1673" t="str">
        <f t="shared" si="209"/>
        <v>Feb</v>
      </c>
      <c r="E1673" t="str">
        <f t="shared" si="210"/>
        <v>Q1</v>
      </c>
      <c r="F1673" t="s">
        <v>68</v>
      </c>
      <c r="G1673" t="s">
        <v>66</v>
      </c>
      <c r="H1673" t="s">
        <v>60</v>
      </c>
      <c r="I1673" t="s">
        <v>63</v>
      </c>
      <c r="J1673" t="s">
        <v>73</v>
      </c>
      <c r="K1673">
        <v>35</v>
      </c>
      <c r="L1673" s="3">
        <v>254.33</v>
      </c>
      <c r="M1673" s="4">
        <v>0.05</v>
      </c>
      <c r="N1673" s="3">
        <v>66.28</v>
      </c>
      <c r="O1673" s="3">
        <f t="shared" si="211"/>
        <v>8456.4724999999999</v>
      </c>
      <c r="P1673" s="3">
        <f t="shared" si="212"/>
        <v>2319.8000000000002</v>
      </c>
      <c r="Q1673" s="3">
        <v>2569.29</v>
      </c>
      <c r="R1673" s="3">
        <f t="shared" si="213"/>
        <v>3567.3824999999997</v>
      </c>
      <c r="S1673" s="5">
        <f t="shared" si="214"/>
        <v>0.42185231489844022</v>
      </c>
      <c r="T1673" s="3">
        <v>8703.98</v>
      </c>
      <c r="U1673" s="3">
        <f t="shared" si="215"/>
        <v>-247.50749999999971</v>
      </c>
      <c r="V1673" t="s">
        <v>61</v>
      </c>
      <c r="W1673" t="s">
        <v>30</v>
      </c>
    </row>
    <row r="1674" spans="1:23">
      <c r="A1674" t="s">
        <v>1733</v>
      </c>
      <c r="B1674" s="2">
        <v>45839</v>
      </c>
      <c r="C1674">
        <f t="shared" si="208"/>
        <v>2025</v>
      </c>
      <c r="D1674" t="str">
        <f t="shared" si="209"/>
        <v>Jul</v>
      </c>
      <c r="E1674" t="str">
        <f t="shared" si="210"/>
        <v>Q3</v>
      </c>
      <c r="F1674" t="s">
        <v>38</v>
      </c>
      <c r="G1674" t="s">
        <v>25</v>
      </c>
      <c r="H1674" t="s">
        <v>34</v>
      </c>
      <c r="I1674" t="s">
        <v>27</v>
      </c>
      <c r="J1674" t="s">
        <v>28</v>
      </c>
      <c r="K1674">
        <v>4</v>
      </c>
      <c r="L1674" s="3">
        <v>124.34</v>
      </c>
      <c r="M1674" s="4">
        <v>0.05</v>
      </c>
      <c r="N1674" s="3">
        <v>78.28</v>
      </c>
      <c r="O1674" s="3">
        <f t="shared" si="211"/>
        <v>472.49200000000002</v>
      </c>
      <c r="P1674" s="3">
        <f t="shared" si="212"/>
        <v>313.12</v>
      </c>
      <c r="Q1674" s="3">
        <v>504.97</v>
      </c>
      <c r="R1674" s="3">
        <f t="shared" si="213"/>
        <v>-345.59800000000001</v>
      </c>
      <c r="S1674" s="5">
        <f t="shared" si="214"/>
        <v>-0.73143672273816274</v>
      </c>
      <c r="T1674" s="3">
        <v>485.74</v>
      </c>
      <c r="U1674" s="3">
        <f t="shared" si="215"/>
        <v>-13.24799999999999</v>
      </c>
      <c r="V1674" t="s">
        <v>61</v>
      </c>
      <c r="W1674" t="s">
        <v>80</v>
      </c>
    </row>
    <row r="1675" spans="1:23">
      <c r="A1675" t="s">
        <v>1734</v>
      </c>
      <c r="B1675" s="2">
        <v>45471</v>
      </c>
      <c r="C1675">
        <f t="shared" si="208"/>
        <v>2024</v>
      </c>
      <c r="D1675" t="str">
        <f t="shared" si="209"/>
        <v>Jun</v>
      </c>
      <c r="E1675" t="str">
        <f t="shared" si="210"/>
        <v>Q2</v>
      </c>
      <c r="F1675" t="s">
        <v>32</v>
      </c>
      <c r="G1675" t="s">
        <v>43</v>
      </c>
      <c r="H1675" t="s">
        <v>34</v>
      </c>
      <c r="I1675" t="s">
        <v>27</v>
      </c>
      <c r="J1675" t="s">
        <v>35</v>
      </c>
      <c r="K1675">
        <v>3</v>
      </c>
      <c r="L1675" s="3">
        <v>771.52</v>
      </c>
      <c r="M1675" s="4">
        <v>0.1</v>
      </c>
      <c r="N1675" s="3">
        <v>526.22</v>
      </c>
      <c r="O1675" s="3">
        <f t="shared" si="211"/>
        <v>2083.1039999999998</v>
      </c>
      <c r="P1675" s="3">
        <f t="shared" si="212"/>
        <v>1578.66</v>
      </c>
      <c r="Q1675" s="3">
        <v>1033.49</v>
      </c>
      <c r="R1675" s="3">
        <f t="shared" si="213"/>
        <v>-529.04600000000028</v>
      </c>
      <c r="S1675" s="5">
        <f t="shared" si="214"/>
        <v>-0.25397003702167548</v>
      </c>
      <c r="T1675" s="3">
        <v>1837.68</v>
      </c>
      <c r="U1675" s="3">
        <f t="shared" si="215"/>
        <v>245.42399999999975</v>
      </c>
      <c r="V1675" t="s">
        <v>41</v>
      </c>
      <c r="W1675" t="s">
        <v>46</v>
      </c>
    </row>
    <row r="1676" spans="1:23">
      <c r="A1676" t="s">
        <v>1735</v>
      </c>
      <c r="B1676" s="2">
        <v>45620</v>
      </c>
      <c r="C1676">
        <f t="shared" si="208"/>
        <v>2024</v>
      </c>
      <c r="D1676" t="str">
        <f t="shared" si="209"/>
        <v>Nov</v>
      </c>
      <c r="E1676" t="str">
        <f t="shared" si="210"/>
        <v>Q4</v>
      </c>
      <c r="F1676" t="s">
        <v>24</v>
      </c>
      <c r="G1676" t="s">
        <v>66</v>
      </c>
      <c r="H1676" t="s">
        <v>26</v>
      </c>
      <c r="I1676" t="s">
        <v>53</v>
      </c>
      <c r="J1676" t="s">
        <v>54</v>
      </c>
      <c r="K1676">
        <v>11</v>
      </c>
      <c r="L1676" s="3">
        <v>3262.41</v>
      </c>
      <c r="M1676" s="4">
        <v>0.15</v>
      </c>
      <c r="N1676" s="3">
        <v>1036.78</v>
      </c>
      <c r="O1676" s="3">
        <f t="shared" si="211"/>
        <v>30503.533499999994</v>
      </c>
      <c r="P1676" s="3">
        <f t="shared" si="212"/>
        <v>11404.58</v>
      </c>
      <c r="Q1676" s="3">
        <v>3378.59</v>
      </c>
      <c r="R1676" s="3">
        <f t="shared" si="213"/>
        <v>15720.363499999996</v>
      </c>
      <c r="S1676" s="5">
        <f t="shared" si="214"/>
        <v>0.51536204813780018</v>
      </c>
      <c r="T1676" s="3">
        <v>31892.49</v>
      </c>
      <c r="U1676" s="3">
        <f t="shared" si="215"/>
        <v>-1388.9565000000075</v>
      </c>
      <c r="V1676" t="s">
        <v>29</v>
      </c>
      <c r="W1676" t="s">
        <v>30</v>
      </c>
    </row>
    <row r="1677" spans="1:23">
      <c r="A1677" t="s">
        <v>1736</v>
      </c>
      <c r="B1677" s="2">
        <v>46274</v>
      </c>
      <c r="C1677">
        <f t="shared" si="208"/>
        <v>2026</v>
      </c>
      <c r="D1677" t="str">
        <f t="shared" si="209"/>
        <v>Sep</v>
      </c>
      <c r="E1677" t="str">
        <f t="shared" si="210"/>
        <v>Q3</v>
      </c>
      <c r="F1677" t="s">
        <v>68</v>
      </c>
      <c r="G1677" t="s">
        <v>25</v>
      </c>
      <c r="H1677" t="s">
        <v>34</v>
      </c>
      <c r="I1677" t="s">
        <v>63</v>
      </c>
      <c r="J1677" t="s">
        <v>73</v>
      </c>
      <c r="K1677">
        <v>7</v>
      </c>
      <c r="L1677" s="3">
        <v>346.17</v>
      </c>
      <c r="M1677" s="4">
        <v>0.1</v>
      </c>
      <c r="N1677" s="3">
        <v>87.43</v>
      </c>
      <c r="O1677" s="3">
        <f t="shared" si="211"/>
        <v>2180.8710000000001</v>
      </c>
      <c r="P1677" s="3">
        <f t="shared" si="212"/>
        <v>612.01</v>
      </c>
      <c r="Q1677" s="3">
        <v>1199.28</v>
      </c>
      <c r="R1677" s="3">
        <f t="shared" si="213"/>
        <v>369.58100000000013</v>
      </c>
      <c r="S1677" s="5">
        <f t="shared" si="214"/>
        <v>0.16946486059927438</v>
      </c>
      <c r="T1677" s="3">
        <v>2438.86</v>
      </c>
      <c r="U1677" s="3">
        <f t="shared" si="215"/>
        <v>-257.98900000000003</v>
      </c>
      <c r="V1677" t="s">
        <v>61</v>
      </c>
      <c r="W1677" t="s">
        <v>77</v>
      </c>
    </row>
    <row r="1678" spans="1:23">
      <c r="A1678" t="s">
        <v>1737</v>
      </c>
      <c r="B1678" s="2">
        <v>45796</v>
      </c>
      <c r="C1678">
        <f t="shared" si="208"/>
        <v>2025</v>
      </c>
      <c r="D1678" t="str">
        <f t="shared" si="209"/>
        <v>May</v>
      </c>
      <c r="E1678" t="str">
        <f t="shared" si="210"/>
        <v>Q2</v>
      </c>
      <c r="F1678" t="s">
        <v>51</v>
      </c>
      <c r="G1678" t="s">
        <v>72</v>
      </c>
      <c r="H1678" t="s">
        <v>44</v>
      </c>
      <c r="I1678" t="s">
        <v>27</v>
      </c>
      <c r="J1678" t="s">
        <v>28</v>
      </c>
      <c r="K1678">
        <v>26</v>
      </c>
      <c r="L1678" s="3">
        <v>202.83</v>
      </c>
      <c r="M1678" s="4">
        <v>0.08</v>
      </c>
      <c r="N1678" s="3">
        <v>127.24</v>
      </c>
      <c r="O1678" s="3">
        <f t="shared" si="211"/>
        <v>4851.6936000000005</v>
      </c>
      <c r="P1678" s="3">
        <f t="shared" si="212"/>
        <v>3308.24</v>
      </c>
      <c r="Q1678" s="3">
        <v>1362.28</v>
      </c>
      <c r="R1678" s="3">
        <f t="shared" si="213"/>
        <v>181.17360000000076</v>
      </c>
      <c r="S1678" s="5">
        <f t="shared" si="214"/>
        <v>3.7342341651583427E-2</v>
      </c>
      <c r="T1678" s="3">
        <v>4737.3599999999997</v>
      </c>
      <c r="U1678" s="3">
        <f t="shared" si="215"/>
        <v>114.33360000000084</v>
      </c>
      <c r="V1678" t="s">
        <v>36</v>
      </c>
      <c r="W1678" t="s">
        <v>80</v>
      </c>
    </row>
    <row r="1679" spans="1:23">
      <c r="A1679" t="s">
        <v>1738</v>
      </c>
      <c r="B1679" s="2">
        <v>45320</v>
      </c>
      <c r="C1679">
        <f t="shared" si="208"/>
        <v>2024</v>
      </c>
      <c r="D1679" t="str">
        <f t="shared" si="209"/>
        <v>Jan</v>
      </c>
      <c r="E1679" t="str">
        <f t="shared" si="210"/>
        <v>Q1</v>
      </c>
      <c r="F1679" t="s">
        <v>51</v>
      </c>
      <c r="G1679" t="s">
        <v>88</v>
      </c>
      <c r="H1679" t="s">
        <v>34</v>
      </c>
      <c r="I1679" t="s">
        <v>53</v>
      </c>
      <c r="J1679" t="s">
        <v>54</v>
      </c>
      <c r="K1679">
        <v>2</v>
      </c>
      <c r="L1679" s="3">
        <v>1747.49</v>
      </c>
      <c r="M1679" s="4">
        <v>0.05</v>
      </c>
      <c r="N1679" s="3">
        <v>546.66</v>
      </c>
      <c r="O1679" s="3">
        <f t="shared" si="211"/>
        <v>3320.2309999999998</v>
      </c>
      <c r="P1679" s="3">
        <f t="shared" si="212"/>
        <v>1093.32</v>
      </c>
      <c r="Q1679" s="3">
        <v>2180.73</v>
      </c>
      <c r="R1679" s="3">
        <f t="shared" si="213"/>
        <v>46.18100000000004</v>
      </c>
      <c r="S1679" s="5">
        <f t="shared" si="214"/>
        <v>1.3908971996225577E-2</v>
      </c>
      <c r="T1679" s="3">
        <v>3556.22</v>
      </c>
      <c r="U1679" s="3">
        <f t="shared" si="215"/>
        <v>-235.98900000000003</v>
      </c>
      <c r="V1679" t="s">
        <v>61</v>
      </c>
      <c r="W1679" t="s">
        <v>80</v>
      </c>
    </row>
    <row r="1680" spans="1:23">
      <c r="A1680" t="s">
        <v>1739</v>
      </c>
      <c r="B1680" s="2">
        <v>45378</v>
      </c>
      <c r="C1680">
        <f t="shared" si="208"/>
        <v>2024</v>
      </c>
      <c r="D1680" t="str">
        <f t="shared" si="209"/>
        <v>Mar</v>
      </c>
      <c r="E1680" t="str">
        <f t="shared" si="210"/>
        <v>Q1</v>
      </c>
      <c r="F1680" t="s">
        <v>24</v>
      </c>
      <c r="G1680" t="s">
        <v>66</v>
      </c>
      <c r="H1680" t="s">
        <v>26</v>
      </c>
      <c r="I1680" t="s">
        <v>53</v>
      </c>
      <c r="J1680" t="s">
        <v>54</v>
      </c>
      <c r="K1680">
        <v>39</v>
      </c>
      <c r="L1680" s="3">
        <v>1504.24</v>
      </c>
      <c r="M1680" s="4">
        <v>0.05</v>
      </c>
      <c r="N1680" s="3">
        <v>491.49</v>
      </c>
      <c r="O1680" s="3">
        <f t="shared" si="211"/>
        <v>55732.091999999997</v>
      </c>
      <c r="P1680" s="3">
        <f t="shared" si="212"/>
        <v>19168.11</v>
      </c>
      <c r="Q1680" s="3">
        <v>4638.67</v>
      </c>
      <c r="R1680" s="3">
        <f t="shared" si="213"/>
        <v>31925.311999999998</v>
      </c>
      <c r="S1680" s="5">
        <f t="shared" si="214"/>
        <v>0.57283534233740951</v>
      </c>
      <c r="T1680" s="3">
        <v>55374.2</v>
      </c>
      <c r="U1680" s="3">
        <f t="shared" si="215"/>
        <v>357.89199999999983</v>
      </c>
      <c r="V1680" t="s">
        <v>36</v>
      </c>
      <c r="W1680" t="s">
        <v>46</v>
      </c>
    </row>
    <row r="1681" spans="1:23">
      <c r="A1681" t="s">
        <v>1740</v>
      </c>
      <c r="B1681" s="2">
        <v>45730</v>
      </c>
      <c r="C1681">
        <f t="shared" si="208"/>
        <v>2025</v>
      </c>
      <c r="D1681" t="str">
        <f t="shared" si="209"/>
        <v>Mar</v>
      </c>
      <c r="E1681" t="str">
        <f t="shared" si="210"/>
        <v>Q1</v>
      </c>
      <c r="F1681" t="s">
        <v>51</v>
      </c>
      <c r="G1681" t="s">
        <v>72</v>
      </c>
      <c r="H1681" t="s">
        <v>34</v>
      </c>
      <c r="I1681" t="s">
        <v>39</v>
      </c>
      <c r="J1681" t="s">
        <v>40</v>
      </c>
      <c r="K1681">
        <v>1</v>
      </c>
      <c r="L1681" s="3">
        <v>1081.28</v>
      </c>
      <c r="M1681" s="4">
        <v>0.12</v>
      </c>
      <c r="N1681" s="3">
        <v>451.25</v>
      </c>
      <c r="O1681" s="3">
        <f t="shared" si="211"/>
        <v>951.52639999999997</v>
      </c>
      <c r="P1681" s="3">
        <f t="shared" si="212"/>
        <v>451.25</v>
      </c>
      <c r="Q1681" s="3">
        <v>1369.38</v>
      </c>
      <c r="R1681" s="3">
        <f t="shared" si="213"/>
        <v>-869.10360000000014</v>
      </c>
      <c r="S1681" s="5">
        <f t="shared" si="214"/>
        <v>-0.913378336113428</v>
      </c>
      <c r="T1681" s="3">
        <v>1021.14</v>
      </c>
      <c r="U1681" s="3">
        <f t="shared" si="215"/>
        <v>-69.613600000000019</v>
      </c>
      <c r="V1681" t="s">
        <v>36</v>
      </c>
      <c r="W1681" t="s">
        <v>80</v>
      </c>
    </row>
    <row r="1682" spans="1:23">
      <c r="A1682" t="s">
        <v>1741</v>
      </c>
      <c r="B1682" s="2">
        <v>46104</v>
      </c>
      <c r="C1682">
        <f t="shared" si="208"/>
        <v>2026</v>
      </c>
      <c r="D1682" t="str">
        <f t="shared" si="209"/>
        <v>Mar</v>
      </c>
      <c r="E1682" t="str">
        <f t="shared" si="210"/>
        <v>Q1</v>
      </c>
      <c r="F1682" t="s">
        <v>51</v>
      </c>
      <c r="G1682" t="s">
        <v>72</v>
      </c>
      <c r="H1682" t="s">
        <v>60</v>
      </c>
      <c r="I1682" t="s">
        <v>39</v>
      </c>
      <c r="J1682" t="s">
        <v>40</v>
      </c>
      <c r="K1682">
        <v>46</v>
      </c>
      <c r="L1682" s="3">
        <v>901.57</v>
      </c>
      <c r="M1682" s="4">
        <v>0.05</v>
      </c>
      <c r="N1682" s="3">
        <v>396.91</v>
      </c>
      <c r="O1682" s="3">
        <f t="shared" si="211"/>
        <v>39398.608999999997</v>
      </c>
      <c r="P1682" s="3">
        <f t="shared" si="212"/>
        <v>18257.86</v>
      </c>
      <c r="Q1682" s="3">
        <v>3073.48</v>
      </c>
      <c r="R1682" s="3">
        <f t="shared" si="213"/>
        <v>18067.268999999997</v>
      </c>
      <c r="S1682" s="5">
        <f t="shared" si="214"/>
        <v>0.45857631674255295</v>
      </c>
      <c r="T1682" s="3">
        <v>35658.769999999997</v>
      </c>
      <c r="U1682" s="3">
        <f t="shared" si="215"/>
        <v>3739.8389999999999</v>
      </c>
      <c r="V1682" t="s">
        <v>61</v>
      </c>
      <c r="W1682" t="s">
        <v>77</v>
      </c>
    </row>
    <row r="1683" spans="1:23">
      <c r="A1683" t="s">
        <v>1742</v>
      </c>
      <c r="B1683" s="2">
        <v>46007</v>
      </c>
      <c r="C1683">
        <f t="shared" si="208"/>
        <v>2025</v>
      </c>
      <c r="D1683" t="str">
        <f t="shared" si="209"/>
        <v>Dec</v>
      </c>
      <c r="E1683" t="str">
        <f t="shared" si="210"/>
        <v>Q4</v>
      </c>
      <c r="F1683" t="s">
        <v>32</v>
      </c>
      <c r="G1683" t="s">
        <v>33</v>
      </c>
      <c r="H1683" t="s">
        <v>44</v>
      </c>
      <c r="I1683" t="s">
        <v>53</v>
      </c>
      <c r="J1683" t="s">
        <v>54</v>
      </c>
      <c r="K1683">
        <v>25</v>
      </c>
      <c r="L1683" s="3">
        <v>1792.68</v>
      </c>
      <c r="M1683" s="4">
        <v>0.08</v>
      </c>
      <c r="N1683" s="3">
        <v>555.15</v>
      </c>
      <c r="O1683" s="3">
        <f t="shared" si="211"/>
        <v>41231.64</v>
      </c>
      <c r="P1683" s="3">
        <f t="shared" si="212"/>
        <v>13878.75</v>
      </c>
      <c r="Q1683" s="3">
        <v>3000.67</v>
      </c>
      <c r="R1683" s="3">
        <f t="shared" si="213"/>
        <v>24352.22</v>
      </c>
      <c r="S1683" s="5">
        <f t="shared" si="214"/>
        <v>0.59061972795649165</v>
      </c>
      <c r="T1683" s="3">
        <v>45078.49</v>
      </c>
      <c r="U1683" s="3">
        <f t="shared" si="215"/>
        <v>-3846.8499999999985</v>
      </c>
      <c r="V1683" t="s">
        <v>36</v>
      </c>
      <c r="W1683" t="s">
        <v>30</v>
      </c>
    </row>
    <row r="1684" spans="1:23">
      <c r="A1684" t="s">
        <v>1743</v>
      </c>
      <c r="B1684" s="2">
        <v>45580</v>
      </c>
      <c r="C1684">
        <f t="shared" si="208"/>
        <v>2024</v>
      </c>
      <c r="D1684" t="str">
        <f t="shared" si="209"/>
        <v>Oct</v>
      </c>
      <c r="E1684" t="str">
        <f t="shared" si="210"/>
        <v>Q4</v>
      </c>
      <c r="F1684" t="s">
        <v>32</v>
      </c>
      <c r="G1684" t="s">
        <v>33</v>
      </c>
      <c r="H1684" t="s">
        <v>26</v>
      </c>
      <c r="I1684" t="s">
        <v>27</v>
      </c>
      <c r="J1684" t="s">
        <v>28</v>
      </c>
      <c r="K1684">
        <v>57</v>
      </c>
      <c r="L1684" s="3">
        <v>284.70999999999998</v>
      </c>
      <c r="M1684" s="4">
        <v>0.15</v>
      </c>
      <c r="N1684" s="3">
        <v>161.1</v>
      </c>
      <c r="O1684" s="3">
        <f t="shared" si="211"/>
        <v>13794.199499999999</v>
      </c>
      <c r="P1684" s="3">
        <f t="shared" si="212"/>
        <v>9182.6999999999989</v>
      </c>
      <c r="Q1684" s="3">
        <v>980.86</v>
      </c>
      <c r="R1684" s="3">
        <f t="shared" si="213"/>
        <v>3630.6394999999998</v>
      </c>
      <c r="S1684" s="5">
        <f t="shared" si="214"/>
        <v>0.26320044885533228</v>
      </c>
      <c r="T1684" s="3">
        <v>14606.3</v>
      </c>
      <c r="U1684" s="3">
        <f t="shared" si="215"/>
        <v>-812.10050000000047</v>
      </c>
      <c r="V1684" t="s">
        <v>36</v>
      </c>
      <c r="W1684" t="s">
        <v>77</v>
      </c>
    </row>
    <row r="1685" spans="1:23">
      <c r="A1685" t="s">
        <v>1744</v>
      </c>
      <c r="B1685" s="2">
        <v>45395</v>
      </c>
      <c r="C1685">
        <f t="shared" si="208"/>
        <v>2024</v>
      </c>
      <c r="D1685" t="str">
        <f t="shared" si="209"/>
        <v>Apr</v>
      </c>
      <c r="E1685" t="str">
        <f t="shared" si="210"/>
        <v>Q2</v>
      </c>
      <c r="F1685" t="s">
        <v>68</v>
      </c>
      <c r="G1685" t="s">
        <v>25</v>
      </c>
      <c r="H1685" t="s">
        <v>34</v>
      </c>
      <c r="I1685" t="s">
        <v>39</v>
      </c>
      <c r="J1685" t="s">
        <v>57</v>
      </c>
      <c r="K1685">
        <v>4</v>
      </c>
      <c r="L1685" s="3">
        <v>820.21</v>
      </c>
      <c r="M1685" s="4">
        <v>0.05</v>
      </c>
      <c r="N1685" s="3">
        <v>383.7</v>
      </c>
      <c r="O1685" s="3">
        <f t="shared" si="211"/>
        <v>3116.7979999999998</v>
      </c>
      <c r="P1685" s="3">
        <f t="shared" si="212"/>
        <v>1534.8</v>
      </c>
      <c r="Q1685" s="3">
        <v>2010.83</v>
      </c>
      <c r="R1685" s="3">
        <f t="shared" si="213"/>
        <v>-428.83200000000011</v>
      </c>
      <c r="S1685" s="5">
        <f t="shared" si="214"/>
        <v>-0.13758735728141513</v>
      </c>
      <c r="T1685" s="3">
        <v>2913.32</v>
      </c>
      <c r="U1685" s="3">
        <f t="shared" si="215"/>
        <v>203.47799999999961</v>
      </c>
      <c r="V1685" t="s">
        <v>29</v>
      </c>
      <c r="W1685" t="s">
        <v>30</v>
      </c>
    </row>
    <row r="1686" spans="1:23">
      <c r="A1686" t="s">
        <v>1745</v>
      </c>
      <c r="B1686" s="2">
        <v>45366</v>
      </c>
      <c r="C1686">
        <f t="shared" si="208"/>
        <v>2024</v>
      </c>
      <c r="D1686" t="str">
        <f t="shared" si="209"/>
        <v>Mar</v>
      </c>
      <c r="E1686" t="str">
        <f t="shared" si="210"/>
        <v>Q1</v>
      </c>
      <c r="F1686" t="s">
        <v>68</v>
      </c>
      <c r="G1686" t="s">
        <v>66</v>
      </c>
      <c r="H1686" t="s">
        <v>44</v>
      </c>
      <c r="I1686" t="s">
        <v>27</v>
      </c>
      <c r="J1686" t="s">
        <v>28</v>
      </c>
      <c r="K1686">
        <v>29</v>
      </c>
      <c r="L1686" s="3">
        <v>301.92</v>
      </c>
      <c r="M1686" s="4">
        <v>0.1</v>
      </c>
      <c r="N1686" s="3">
        <v>175.77</v>
      </c>
      <c r="O1686" s="3">
        <f t="shared" si="211"/>
        <v>7880.1120000000001</v>
      </c>
      <c r="P1686" s="3">
        <f t="shared" si="212"/>
        <v>5097.33</v>
      </c>
      <c r="Q1686" s="3">
        <v>1330.18</v>
      </c>
      <c r="R1686" s="3">
        <f t="shared" si="213"/>
        <v>1452.6020000000001</v>
      </c>
      <c r="S1686" s="5">
        <f t="shared" si="214"/>
        <v>0.18433773530122416</v>
      </c>
      <c r="T1686" s="3">
        <v>8710.4500000000007</v>
      </c>
      <c r="U1686" s="3">
        <f t="shared" si="215"/>
        <v>-830.33800000000065</v>
      </c>
      <c r="V1686" t="s">
        <v>36</v>
      </c>
      <c r="W1686" t="s">
        <v>30</v>
      </c>
    </row>
    <row r="1687" spans="1:23">
      <c r="A1687" t="s">
        <v>1746</v>
      </c>
      <c r="B1687" s="2">
        <v>46202</v>
      </c>
      <c r="C1687">
        <f t="shared" si="208"/>
        <v>2026</v>
      </c>
      <c r="D1687" t="str">
        <f t="shared" si="209"/>
        <v>Jun</v>
      </c>
      <c r="E1687" t="str">
        <f t="shared" si="210"/>
        <v>Q2</v>
      </c>
      <c r="F1687" t="s">
        <v>68</v>
      </c>
      <c r="G1687" t="s">
        <v>66</v>
      </c>
      <c r="H1687" t="s">
        <v>44</v>
      </c>
      <c r="I1687" t="s">
        <v>63</v>
      </c>
      <c r="J1687" t="s">
        <v>73</v>
      </c>
      <c r="K1687">
        <v>19</v>
      </c>
      <c r="L1687" s="3">
        <v>116.05</v>
      </c>
      <c r="M1687" s="4">
        <v>0.12</v>
      </c>
      <c r="N1687" s="3">
        <v>30.56</v>
      </c>
      <c r="O1687" s="3">
        <f t="shared" si="211"/>
        <v>1940.3559999999998</v>
      </c>
      <c r="P1687" s="3">
        <f t="shared" si="212"/>
        <v>580.64</v>
      </c>
      <c r="Q1687" s="3">
        <v>1673.63</v>
      </c>
      <c r="R1687" s="3">
        <f t="shared" si="213"/>
        <v>-313.91400000000021</v>
      </c>
      <c r="S1687" s="5">
        <f t="shared" si="214"/>
        <v>-0.16178165243903708</v>
      </c>
      <c r="T1687" s="3">
        <v>1767.48</v>
      </c>
      <c r="U1687" s="3">
        <f t="shared" si="215"/>
        <v>172.87599999999975</v>
      </c>
      <c r="V1687" t="s">
        <v>41</v>
      </c>
      <c r="W1687" t="s">
        <v>46</v>
      </c>
    </row>
    <row r="1688" spans="1:23">
      <c r="A1688" t="s">
        <v>1747</v>
      </c>
      <c r="B1688" s="2">
        <v>45851</v>
      </c>
      <c r="C1688">
        <f t="shared" si="208"/>
        <v>2025</v>
      </c>
      <c r="D1688" t="str">
        <f t="shared" si="209"/>
        <v>Jul</v>
      </c>
      <c r="E1688" t="str">
        <f t="shared" si="210"/>
        <v>Q3</v>
      </c>
      <c r="F1688" t="s">
        <v>51</v>
      </c>
      <c r="G1688" t="s">
        <v>88</v>
      </c>
      <c r="H1688" t="s">
        <v>34</v>
      </c>
      <c r="I1688" t="s">
        <v>53</v>
      </c>
      <c r="J1688" t="s">
        <v>54</v>
      </c>
      <c r="K1688">
        <v>2</v>
      </c>
      <c r="L1688" s="3">
        <v>2092.25</v>
      </c>
      <c r="M1688" s="4">
        <v>0.08</v>
      </c>
      <c r="N1688" s="3">
        <v>651.42999999999995</v>
      </c>
      <c r="O1688" s="3">
        <f t="shared" si="211"/>
        <v>3849.7400000000002</v>
      </c>
      <c r="P1688" s="3">
        <f t="shared" si="212"/>
        <v>1302.8599999999999</v>
      </c>
      <c r="Q1688" s="3">
        <v>2354.69</v>
      </c>
      <c r="R1688" s="3">
        <f t="shared" si="213"/>
        <v>192.19000000000005</v>
      </c>
      <c r="S1688" s="5">
        <f t="shared" si="214"/>
        <v>4.9922851932857816E-2</v>
      </c>
      <c r="T1688" s="3">
        <v>4032.59</v>
      </c>
      <c r="U1688" s="3">
        <f t="shared" si="215"/>
        <v>-182.84999999999991</v>
      </c>
      <c r="V1688" t="s">
        <v>36</v>
      </c>
      <c r="W1688" t="s">
        <v>46</v>
      </c>
    </row>
    <row r="1689" spans="1:23">
      <c r="A1689" t="s">
        <v>1748</v>
      </c>
      <c r="B1689" s="2">
        <v>45670</v>
      </c>
      <c r="C1689">
        <f t="shared" si="208"/>
        <v>2025</v>
      </c>
      <c r="D1689" t="str">
        <f t="shared" si="209"/>
        <v>Jan</v>
      </c>
      <c r="E1689" t="str">
        <f t="shared" si="210"/>
        <v>Q1</v>
      </c>
      <c r="F1689" t="s">
        <v>51</v>
      </c>
      <c r="G1689" t="s">
        <v>72</v>
      </c>
      <c r="H1689" t="s">
        <v>44</v>
      </c>
      <c r="I1689" t="s">
        <v>53</v>
      </c>
      <c r="J1689" t="s">
        <v>130</v>
      </c>
      <c r="K1689">
        <v>24</v>
      </c>
      <c r="L1689" s="3">
        <v>946.55</v>
      </c>
      <c r="M1689" s="4">
        <v>0.05</v>
      </c>
      <c r="N1689" s="3">
        <v>346.28</v>
      </c>
      <c r="O1689" s="3">
        <f t="shared" si="211"/>
        <v>21581.339999999997</v>
      </c>
      <c r="P1689" s="3">
        <f t="shared" si="212"/>
        <v>8310.7199999999993</v>
      </c>
      <c r="Q1689" s="3">
        <v>2392.7199999999998</v>
      </c>
      <c r="R1689" s="3">
        <f t="shared" si="213"/>
        <v>10877.899999999998</v>
      </c>
      <c r="S1689" s="5">
        <f t="shared" si="214"/>
        <v>0.50404191769371132</v>
      </c>
      <c r="T1689" s="3">
        <v>20386.63</v>
      </c>
      <c r="U1689" s="3">
        <f t="shared" si="215"/>
        <v>1194.7099999999955</v>
      </c>
      <c r="V1689" t="s">
        <v>41</v>
      </c>
      <c r="W1689" t="s">
        <v>30</v>
      </c>
    </row>
    <row r="1690" spans="1:23">
      <c r="A1690" t="s">
        <v>1749</v>
      </c>
      <c r="B1690" s="2">
        <v>45986</v>
      </c>
      <c r="C1690">
        <f t="shared" si="208"/>
        <v>2025</v>
      </c>
      <c r="D1690" t="str">
        <f t="shared" si="209"/>
        <v>Nov</v>
      </c>
      <c r="E1690" t="str">
        <f t="shared" si="210"/>
        <v>Q4</v>
      </c>
      <c r="F1690" t="s">
        <v>32</v>
      </c>
      <c r="G1690" t="s">
        <v>49</v>
      </c>
      <c r="H1690" t="s">
        <v>60</v>
      </c>
      <c r="I1690" t="s">
        <v>63</v>
      </c>
      <c r="J1690" t="s">
        <v>64</v>
      </c>
      <c r="K1690">
        <v>27</v>
      </c>
      <c r="L1690" s="3">
        <v>340.6</v>
      </c>
      <c r="M1690" s="4">
        <v>0</v>
      </c>
      <c r="N1690" s="3">
        <v>98.26</v>
      </c>
      <c r="O1690" s="3">
        <f t="shared" si="211"/>
        <v>9196.2000000000007</v>
      </c>
      <c r="P1690" s="3">
        <f t="shared" si="212"/>
        <v>2653.02</v>
      </c>
      <c r="Q1690" s="3">
        <v>2029.77</v>
      </c>
      <c r="R1690" s="3">
        <f t="shared" si="213"/>
        <v>4513.41</v>
      </c>
      <c r="S1690" s="5">
        <f t="shared" si="214"/>
        <v>0.49079076140144839</v>
      </c>
      <c r="T1690" s="3">
        <v>8403.2099999999991</v>
      </c>
      <c r="U1690" s="3">
        <f t="shared" si="215"/>
        <v>792.9900000000016</v>
      </c>
      <c r="V1690" t="s">
        <v>29</v>
      </c>
      <c r="W1690" t="s">
        <v>46</v>
      </c>
    </row>
    <row r="1691" spans="1:23">
      <c r="A1691" t="s">
        <v>1750</v>
      </c>
      <c r="B1691" s="2">
        <v>45427</v>
      </c>
      <c r="C1691">
        <f t="shared" si="208"/>
        <v>2024</v>
      </c>
      <c r="D1691" t="str">
        <f t="shared" si="209"/>
        <v>May</v>
      </c>
      <c r="E1691" t="str">
        <f t="shared" si="210"/>
        <v>Q2</v>
      </c>
      <c r="F1691" t="s">
        <v>24</v>
      </c>
      <c r="G1691" t="s">
        <v>25</v>
      </c>
      <c r="H1691" t="s">
        <v>44</v>
      </c>
      <c r="I1691" t="s">
        <v>53</v>
      </c>
      <c r="J1691" t="s">
        <v>130</v>
      </c>
      <c r="K1691">
        <v>24</v>
      </c>
      <c r="L1691" s="3">
        <v>2291.66</v>
      </c>
      <c r="M1691" s="4">
        <v>0.08</v>
      </c>
      <c r="N1691" s="3">
        <v>869.65</v>
      </c>
      <c r="O1691" s="3">
        <f t="shared" si="211"/>
        <v>50599.852800000001</v>
      </c>
      <c r="P1691" s="3">
        <f t="shared" si="212"/>
        <v>20871.599999999999</v>
      </c>
      <c r="Q1691" s="3">
        <v>2160.2800000000002</v>
      </c>
      <c r="R1691" s="3">
        <f t="shared" si="213"/>
        <v>27567.972800000003</v>
      </c>
      <c r="S1691" s="5">
        <f t="shared" si="214"/>
        <v>0.54482318177810984</v>
      </c>
      <c r="T1691" s="3">
        <v>52609.8</v>
      </c>
      <c r="U1691" s="3">
        <f t="shared" si="215"/>
        <v>-2009.9472000000023</v>
      </c>
      <c r="V1691" t="s">
        <v>41</v>
      </c>
      <c r="W1691" t="s">
        <v>46</v>
      </c>
    </row>
    <row r="1692" spans="1:23">
      <c r="A1692" t="s">
        <v>1751</v>
      </c>
      <c r="B1692" s="2">
        <v>46061</v>
      </c>
      <c r="C1692">
        <f t="shared" si="208"/>
        <v>2026</v>
      </c>
      <c r="D1692" t="str">
        <f t="shared" si="209"/>
        <v>Feb</v>
      </c>
      <c r="E1692" t="str">
        <f t="shared" si="210"/>
        <v>Q1</v>
      </c>
      <c r="F1692" t="s">
        <v>38</v>
      </c>
      <c r="G1692" t="s">
        <v>66</v>
      </c>
      <c r="H1692" t="s">
        <v>34</v>
      </c>
      <c r="I1692" t="s">
        <v>27</v>
      </c>
      <c r="J1692" t="s">
        <v>35</v>
      </c>
      <c r="K1692">
        <v>9</v>
      </c>
      <c r="L1692" s="3">
        <v>755.67</v>
      </c>
      <c r="M1692" s="4">
        <v>0</v>
      </c>
      <c r="N1692" s="3">
        <v>510.56</v>
      </c>
      <c r="O1692" s="3">
        <f t="shared" si="211"/>
        <v>6801.03</v>
      </c>
      <c r="P1692" s="3">
        <f t="shared" si="212"/>
        <v>4595.04</v>
      </c>
      <c r="Q1692" s="3">
        <v>799</v>
      </c>
      <c r="R1692" s="3">
        <f t="shared" si="213"/>
        <v>1406.9899999999998</v>
      </c>
      <c r="S1692" s="5">
        <f t="shared" si="214"/>
        <v>0.20687895804017919</v>
      </c>
      <c r="T1692" s="3">
        <v>6535.92</v>
      </c>
      <c r="U1692" s="3">
        <f t="shared" si="215"/>
        <v>265.10999999999967</v>
      </c>
      <c r="V1692" t="s">
        <v>41</v>
      </c>
      <c r="W1692" t="s">
        <v>80</v>
      </c>
    </row>
    <row r="1693" spans="1:23">
      <c r="A1693" t="s">
        <v>1752</v>
      </c>
      <c r="B1693" s="2">
        <v>46168</v>
      </c>
      <c r="C1693">
        <f t="shared" si="208"/>
        <v>2026</v>
      </c>
      <c r="D1693" t="str">
        <f t="shared" si="209"/>
        <v>May</v>
      </c>
      <c r="E1693" t="str">
        <f t="shared" si="210"/>
        <v>Q2</v>
      </c>
      <c r="F1693" t="s">
        <v>68</v>
      </c>
      <c r="G1693" t="s">
        <v>66</v>
      </c>
      <c r="H1693" t="s">
        <v>26</v>
      </c>
      <c r="I1693" t="s">
        <v>53</v>
      </c>
      <c r="J1693" t="s">
        <v>54</v>
      </c>
      <c r="K1693">
        <v>30</v>
      </c>
      <c r="L1693" s="3">
        <v>2153.86</v>
      </c>
      <c r="M1693" s="4">
        <v>0.05</v>
      </c>
      <c r="N1693" s="3">
        <v>689.52</v>
      </c>
      <c r="O1693" s="3">
        <f t="shared" si="211"/>
        <v>61385.01</v>
      </c>
      <c r="P1693" s="3">
        <f t="shared" si="212"/>
        <v>20685.599999999999</v>
      </c>
      <c r="Q1693" s="3">
        <v>2616.66</v>
      </c>
      <c r="R1693" s="3">
        <f t="shared" si="213"/>
        <v>38082.75</v>
      </c>
      <c r="S1693" s="5">
        <f t="shared" si="214"/>
        <v>0.62039168845944637</v>
      </c>
      <c r="T1693" s="3">
        <v>57800.44</v>
      </c>
      <c r="U1693" s="3">
        <f t="shared" si="215"/>
        <v>3584.5699999999997</v>
      </c>
      <c r="V1693" t="s">
        <v>36</v>
      </c>
      <c r="W1693" t="s">
        <v>30</v>
      </c>
    </row>
    <row r="1694" spans="1:23">
      <c r="A1694" t="s">
        <v>1753</v>
      </c>
      <c r="B1694" s="2">
        <v>46080</v>
      </c>
      <c r="C1694">
        <f t="shared" si="208"/>
        <v>2026</v>
      </c>
      <c r="D1694" t="str">
        <f t="shared" si="209"/>
        <v>Feb</v>
      </c>
      <c r="E1694" t="str">
        <f t="shared" si="210"/>
        <v>Q1</v>
      </c>
      <c r="F1694" t="s">
        <v>32</v>
      </c>
      <c r="G1694" t="s">
        <v>33</v>
      </c>
      <c r="H1694" t="s">
        <v>44</v>
      </c>
      <c r="I1694" t="s">
        <v>53</v>
      </c>
      <c r="J1694" t="s">
        <v>54</v>
      </c>
      <c r="K1694">
        <v>30</v>
      </c>
      <c r="L1694" s="3">
        <v>1530.56</v>
      </c>
      <c r="M1694" s="4">
        <v>0.12</v>
      </c>
      <c r="N1694" s="3">
        <v>495.85</v>
      </c>
      <c r="O1694" s="3">
        <f t="shared" si="211"/>
        <v>40406.784</v>
      </c>
      <c r="P1694" s="3">
        <f t="shared" si="212"/>
        <v>14875.5</v>
      </c>
      <c r="Q1694" s="3">
        <v>2316.21</v>
      </c>
      <c r="R1694" s="3">
        <f t="shared" si="213"/>
        <v>23215.074000000001</v>
      </c>
      <c r="S1694" s="5">
        <f t="shared" si="214"/>
        <v>0.57453406833862353</v>
      </c>
      <c r="T1694" s="3">
        <v>40740.49</v>
      </c>
      <c r="U1694" s="3">
        <f t="shared" si="215"/>
        <v>-333.70599999999831</v>
      </c>
      <c r="V1694" t="s">
        <v>41</v>
      </c>
      <c r="W1694" t="s">
        <v>30</v>
      </c>
    </row>
    <row r="1695" spans="1:23">
      <c r="A1695" t="s">
        <v>1754</v>
      </c>
      <c r="B1695" s="2">
        <v>46086</v>
      </c>
      <c r="C1695">
        <f t="shared" si="208"/>
        <v>2026</v>
      </c>
      <c r="D1695" t="str">
        <f t="shared" si="209"/>
        <v>Mar</v>
      </c>
      <c r="E1695" t="str">
        <f t="shared" si="210"/>
        <v>Q1</v>
      </c>
      <c r="F1695" t="s">
        <v>68</v>
      </c>
      <c r="G1695" t="s">
        <v>66</v>
      </c>
      <c r="H1695" t="s">
        <v>26</v>
      </c>
      <c r="I1695" t="s">
        <v>39</v>
      </c>
      <c r="J1695" t="s">
        <v>57</v>
      </c>
      <c r="K1695">
        <v>9</v>
      </c>
      <c r="L1695" s="3">
        <v>338.11</v>
      </c>
      <c r="M1695" s="4">
        <v>0.2</v>
      </c>
      <c r="N1695" s="3">
        <v>168.53</v>
      </c>
      <c r="O1695" s="3">
        <f t="shared" si="211"/>
        <v>2434.3920000000003</v>
      </c>
      <c r="P1695" s="3">
        <f t="shared" si="212"/>
        <v>1516.77</v>
      </c>
      <c r="Q1695" s="3">
        <v>1679.19</v>
      </c>
      <c r="R1695" s="3">
        <f t="shared" si="213"/>
        <v>-761.56799999999976</v>
      </c>
      <c r="S1695" s="5">
        <f t="shared" si="214"/>
        <v>-0.31283704514309923</v>
      </c>
      <c r="T1695" s="3">
        <v>2505.79</v>
      </c>
      <c r="U1695" s="3">
        <f t="shared" si="215"/>
        <v>-71.397999999999683</v>
      </c>
      <c r="V1695" t="s">
        <v>36</v>
      </c>
      <c r="W1695" t="s">
        <v>30</v>
      </c>
    </row>
    <row r="1696" spans="1:23">
      <c r="A1696" t="s">
        <v>1755</v>
      </c>
      <c r="B1696" s="2">
        <v>45509</v>
      </c>
      <c r="C1696">
        <f t="shared" si="208"/>
        <v>2024</v>
      </c>
      <c r="D1696" t="str">
        <f t="shared" si="209"/>
        <v>Aug</v>
      </c>
      <c r="E1696" t="str">
        <f t="shared" si="210"/>
        <v>Q3</v>
      </c>
      <c r="F1696" t="s">
        <v>32</v>
      </c>
      <c r="G1696" t="s">
        <v>33</v>
      </c>
      <c r="H1696" t="s">
        <v>44</v>
      </c>
      <c r="I1696" t="s">
        <v>27</v>
      </c>
      <c r="J1696" t="s">
        <v>28</v>
      </c>
      <c r="K1696">
        <v>13</v>
      </c>
      <c r="L1696" s="3">
        <v>279.45999999999998</v>
      </c>
      <c r="M1696" s="4">
        <v>0.12</v>
      </c>
      <c r="N1696" s="3">
        <v>162.88</v>
      </c>
      <c r="O1696" s="3">
        <f t="shared" si="211"/>
        <v>3197.0223999999998</v>
      </c>
      <c r="P1696" s="3">
        <f t="shared" si="212"/>
        <v>2117.44</v>
      </c>
      <c r="Q1696" s="3">
        <v>1184.3499999999999</v>
      </c>
      <c r="R1696" s="3">
        <f t="shared" si="213"/>
        <v>-104.76760000000013</v>
      </c>
      <c r="S1696" s="5">
        <f t="shared" si="214"/>
        <v>-3.2770367827263308E-2</v>
      </c>
      <c r="T1696" s="3">
        <v>2984.74</v>
      </c>
      <c r="U1696" s="3">
        <f t="shared" si="215"/>
        <v>212.28240000000005</v>
      </c>
      <c r="V1696" t="s">
        <v>36</v>
      </c>
      <c r="W1696" t="s">
        <v>80</v>
      </c>
    </row>
    <row r="1697" spans="1:23">
      <c r="A1697" t="s">
        <v>1756</v>
      </c>
      <c r="B1697" s="2">
        <v>45509</v>
      </c>
      <c r="C1697">
        <f t="shared" si="208"/>
        <v>2024</v>
      </c>
      <c r="D1697" t="str">
        <f t="shared" si="209"/>
        <v>Aug</v>
      </c>
      <c r="E1697" t="str">
        <f t="shared" si="210"/>
        <v>Q3</v>
      </c>
      <c r="F1697" t="s">
        <v>38</v>
      </c>
      <c r="G1697" t="s">
        <v>25</v>
      </c>
      <c r="H1697" t="s">
        <v>44</v>
      </c>
      <c r="I1697" t="s">
        <v>63</v>
      </c>
      <c r="J1697" t="s">
        <v>64</v>
      </c>
      <c r="K1697">
        <v>18</v>
      </c>
      <c r="L1697" s="3">
        <v>620.65</v>
      </c>
      <c r="M1697" s="4">
        <v>0.1</v>
      </c>
      <c r="N1697" s="3">
        <v>181.46</v>
      </c>
      <c r="O1697" s="3">
        <f t="shared" si="211"/>
        <v>10054.529999999999</v>
      </c>
      <c r="P1697" s="3">
        <f t="shared" si="212"/>
        <v>3266.28</v>
      </c>
      <c r="Q1697" s="3">
        <v>1684.2</v>
      </c>
      <c r="R1697" s="3">
        <f t="shared" si="213"/>
        <v>5104.0499999999984</v>
      </c>
      <c r="S1697" s="5">
        <f t="shared" si="214"/>
        <v>0.5076368562230158</v>
      </c>
      <c r="T1697" s="3">
        <v>11008.48</v>
      </c>
      <c r="U1697" s="3">
        <f t="shared" si="215"/>
        <v>-953.95000000000073</v>
      </c>
      <c r="V1697" t="s">
        <v>41</v>
      </c>
      <c r="W1697" t="s">
        <v>30</v>
      </c>
    </row>
    <row r="1698" spans="1:23">
      <c r="A1698" t="s">
        <v>1757</v>
      </c>
      <c r="B1698" s="2">
        <v>45571</v>
      </c>
      <c r="C1698">
        <f t="shared" si="208"/>
        <v>2024</v>
      </c>
      <c r="D1698" t="str">
        <f t="shared" si="209"/>
        <v>Oct</v>
      </c>
      <c r="E1698" t="str">
        <f t="shared" si="210"/>
        <v>Q4</v>
      </c>
      <c r="F1698" t="s">
        <v>38</v>
      </c>
      <c r="G1698" t="s">
        <v>25</v>
      </c>
      <c r="H1698" t="s">
        <v>44</v>
      </c>
      <c r="I1698" t="s">
        <v>39</v>
      </c>
      <c r="J1698" t="s">
        <v>45</v>
      </c>
      <c r="K1698">
        <v>22</v>
      </c>
      <c r="L1698" s="3">
        <v>1053.8</v>
      </c>
      <c r="M1698" s="4">
        <v>0.05</v>
      </c>
      <c r="N1698" s="3">
        <v>456.43</v>
      </c>
      <c r="O1698" s="3">
        <f t="shared" si="211"/>
        <v>22024.42</v>
      </c>
      <c r="P1698" s="3">
        <f t="shared" si="212"/>
        <v>10041.460000000001</v>
      </c>
      <c r="Q1698" s="3">
        <v>1600.55</v>
      </c>
      <c r="R1698" s="3">
        <f t="shared" si="213"/>
        <v>10382.409999999998</v>
      </c>
      <c r="S1698" s="5">
        <f t="shared" si="214"/>
        <v>0.47140446831289989</v>
      </c>
      <c r="T1698" s="3">
        <v>19604.75</v>
      </c>
      <c r="U1698" s="3">
        <f t="shared" si="215"/>
        <v>2419.6699999999983</v>
      </c>
      <c r="V1698" t="s">
        <v>61</v>
      </c>
      <c r="W1698" t="s">
        <v>46</v>
      </c>
    </row>
    <row r="1699" spans="1:23">
      <c r="A1699" t="s">
        <v>1758</v>
      </c>
      <c r="B1699" s="2">
        <v>46080</v>
      </c>
      <c r="C1699">
        <f t="shared" si="208"/>
        <v>2026</v>
      </c>
      <c r="D1699" t="str">
        <f t="shared" si="209"/>
        <v>Feb</v>
      </c>
      <c r="E1699" t="str">
        <f t="shared" si="210"/>
        <v>Q1</v>
      </c>
      <c r="F1699" t="s">
        <v>51</v>
      </c>
      <c r="G1699" t="s">
        <v>52</v>
      </c>
      <c r="H1699" t="s">
        <v>44</v>
      </c>
      <c r="I1699" t="s">
        <v>39</v>
      </c>
      <c r="J1699" t="s">
        <v>57</v>
      </c>
      <c r="K1699">
        <v>23</v>
      </c>
      <c r="L1699" s="3">
        <v>493.12</v>
      </c>
      <c r="M1699" s="4">
        <v>0.1</v>
      </c>
      <c r="N1699" s="3">
        <v>240.26</v>
      </c>
      <c r="O1699" s="3">
        <f t="shared" si="211"/>
        <v>10207.584000000001</v>
      </c>
      <c r="P1699" s="3">
        <f t="shared" si="212"/>
        <v>5525.98</v>
      </c>
      <c r="Q1699" s="3">
        <v>1498.12</v>
      </c>
      <c r="R1699" s="3">
        <f t="shared" si="213"/>
        <v>3183.4840000000013</v>
      </c>
      <c r="S1699" s="5">
        <f t="shared" si="214"/>
        <v>0.31187438673049384</v>
      </c>
      <c r="T1699" s="3">
        <v>9028.82</v>
      </c>
      <c r="U1699" s="3">
        <f t="shared" si="215"/>
        <v>1178.764000000001</v>
      </c>
      <c r="V1699" t="s">
        <v>36</v>
      </c>
      <c r="W1699" t="s">
        <v>46</v>
      </c>
    </row>
    <row r="1700" spans="1:23">
      <c r="A1700" t="s">
        <v>1759</v>
      </c>
      <c r="B1700" s="2">
        <v>45935</v>
      </c>
      <c r="C1700">
        <f t="shared" si="208"/>
        <v>2025</v>
      </c>
      <c r="D1700" t="str">
        <f t="shared" si="209"/>
        <v>Oct</v>
      </c>
      <c r="E1700" t="str">
        <f t="shared" si="210"/>
        <v>Q4</v>
      </c>
      <c r="F1700" t="s">
        <v>32</v>
      </c>
      <c r="G1700" t="s">
        <v>49</v>
      </c>
      <c r="H1700" t="s">
        <v>34</v>
      </c>
      <c r="I1700" t="s">
        <v>63</v>
      </c>
      <c r="J1700" t="s">
        <v>64</v>
      </c>
      <c r="K1700">
        <v>9</v>
      </c>
      <c r="L1700" s="3">
        <v>325.86</v>
      </c>
      <c r="M1700" s="4">
        <v>0.05</v>
      </c>
      <c r="N1700" s="3">
        <v>95.21</v>
      </c>
      <c r="O1700" s="3">
        <f t="shared" si="211"/>
        <v>2786.1030000000001</v>
      </c>
      <c r="P1700" s="3">
        <f t="shared" si="212"/>
        <v>856.89</v>
      </c>
      <c r="Q1700" s="3">
        <v>1240.08</v>
      </c>
      <c r="R1700" s="3">
        <f t="shared" si="213"/>
        <v>689.13300000000027</v>
      </c>
      <c r="S1700" s="5">
        <f t="shared" si="214"/>
        <v>0.24734656256426996</v>
      </c>
      <c r="T1700" s="3">
        <v>2481.39</v>
      </c>
      <c r="U1700" s="3">
        <f t="shared" si="215"/>
        <v>304.71300000000019</v>
      </c>
      <c r="V1700" t="s">
        <v>61</v>
      </c>
      <c r="W1700" t="s">
        <v>77</v>
      </c>
    </row>
    <row r="1701" spans="1:23">
      <c r="A1701" t="s">
        <v>1760</v>
      </c>
      <c r="B1701" s="2">
        <v>45654</v>
      </c>
      <c r="C1701">
        <f t="shared" si="208"/>
        <v>2024</v>
      </c>
      <c r="D1701" t="str">
        <f t="shared" si="209"/>
        <v>Dec</v>
      </c>
      <c r="E1701" t="str">
        <f t="shared" si="210"/>
        <v>Q4</v>
      </c>
      <c r="F1701" t="s">
        <v>32</v>
      </c>
      <c r="G1701" t="s">
        <v>33</v>
      </c>
      <c r="H1701" t="s">
        <v>60</v>
      </c>
      <c r="I1701" t="s">
        <v>27</v>
      </c>
      <c r="J1701" t="s">
        <v>35</v>
      </c>
      <c r="K1701">
        <v>14</v>
      </c>
      <c r="L1701" s="3">
        <v>788.38</v>
      </c>
      <c r="M1701" s="4">
        <v>0.08</v>
      </c>
      <c r="N1701" s="3">
        <v>558.25</v>
      </c>
      <c r="O1701" s="3">
        <f t="shared" si="211"/>
        <v>10154.3344</v>
      </c>
      <c r="P1701" s="3">
        <f t="shared" si="212"/>
        <v>7815.5</v>
      </c>
      <c r="Q1701" s="3">
        <v>1085.76</v>
      </c>
      <c r="R1701" s="3">
        <f t="shared" si="213"/>
        <v>1253.0743999999997</v>
      </c>
      <c r="S1701" s="5">
        <f t="shared" si="214"/>
        <v>0.1234029086140791</v>
      </c>
      <c r="T1701" s="3">
        <v>9489.89</v>
      </c>
      <c r="U1701" s="3">
        <f t="shared" si="215"/>
        <v>664.44440000000031</v>
      </c>
      <c r="V1701" t="s">
        <v>41</v>
      </c>
      <c r="W1701" t="s">
        <v>80</v>
      </c>
    </row>
    <row r="1702" spans="1:23">
      <c r="A1702" t="s">
        <v>1761</v>
      </c>
      <c r="B1702" s="2">
        <v>45774</v>
      </c>
      <c r="C1702">
        <f t="shared" si="208"/>
        <v>2025</v>
      </c>
      <c r="D1702" t="str">
        <f t="shared" si="209"/>
        <v>Apr</v>
      </c>
      <c r="E1702" t="str">
        <f t="shared" si="210"/>
        <v>Q2</v>
      </c>
      <c r="F1702" t="s">
        <v>38</v>
      </c>
      <c r="G1702" t="s">
        <v>66</v>
      </c>
      <c r="H1702" t="s">
        <v>44</v>
      </c>
      <c r="I1702" t="s">
        <v>53</v>
      </c>
      <c r="J1702" t="s">
        <v>54</v>
      </c>
      <c r="K1702">
        <v>5</v>
      </c>
      <c r="L1702" s="3">
        <v>2709.5</v>
      </c>
      <c r="M1702" s="4">
        <v>0.08</v>
      </c>
      <c r="N1702" s="3">
        <v>880.76</v>
      </c>
      <c r="O1702" s="3">
        <f t="shared" si="211"/>
        <v>12463.7</v>
      </c>
      <c r="P1702" s="3">
        <f t="shared" si="212"/>
        <v>4403.8</v>
      </c>
      <c r="Q1702" s="3">
        <v>2030.51</v>
      </c>
      <c r="R1702" s="3">
        <f t="shared" si="213"/>
        <v>6029.39</v>
      </c>
      <c r="S1702" s="5">
        <f t="shared" si="214"/>
        <v>0.48375602750387126</v>
      </c>
      <c r="T1702" s="3">
        <v>13687.3</v>
      </c>
      <c r="U1702" s="3">
        <f t="shared" si="215"/>
        <v>-1223.5999999999985</v>
      </c>
      <c r="V1702" t="s">
        <v>61</v>
      </c>
      <c r="W1702" t="s">
        <v>30</v>
      </c>
    </row>
    <row r="1703" spans="1:23">
      <c r="A1703" t="s">
        <v>1762</v>
      </c>
      <c r="B1703" s="2">
        <v>45804</v>
      </c>
      <c r="C1703">
        <f t="shared" si="208"/>
        <v>2025</v>
      </c>
      <c r="D1703" t="str">
        <f t="shared" si="209"/>
        <v>May</v>
      </c>
      <c r="E1703" t="str">
        <f t="shared" si="210"/>
        <v>Q2</v>
      </c>
      <c r="F1703" t="s">
        <v>32</v>
      </c>
      <c r="G1703" t="s">
        <v>33</v>
      </c>
      <c r="H1703" t="s">
        <v>34</v>
      </c>
      <c r="I1703" t="s">
        <v>53</v>
      </c>
      <c r="J1703" t="s">
        <v>130</v>
      </c>
      <c r="K1703">
        <v>9</v>
      </c>
      <c r="L1703" s="3">
        <v>2223.0300000000002</v>
      </c>
      <c r="M1703" s="4">
        <v>0</v>
      </c>
      <c r="N1703" s="3">
        <v>812.45</v>
      </c>
      <c r="O1703" s="3">
        <f t="shared" si="211"/>
        <v>20007.27</v>
      </c>
      <c r="P1703" s="3">
        <f t="shared" si="212"/>
        <v>7312.05</v>
      </c>
      <c r="Q1703" s="3">
        <v>1566.4</v>
      </c>
      <c r="R1703" s="3">
        <f t="shared" si="213"/>
        <v>11128.820000000002</v>
      </c>
      <c r="S1703" s="5">
        <f t="shared" si="214"/>
        <v>0.55623880719358521</v>
      </c>
      <c r="T1703" s="3">
        <v>21286.71</v>
      </c>
      <c r="U1703" s="3">
        <f t="shared" si="215"/>
        <v>-1279.4399999999987</v>
      </c>
      <c r="V1703" t="s">
        <v>61</v>
      </c>
      <c r="W1703" t="s">
        <v>77</v>
      </c>
    </row>
    <row r="1704" spans="1:23">
      <c r="A1704" t="s">
        <v>1763</v>
      </c>
      <c r="B1704" s="2">
        <v>45731</v>
      </c>
      <c r="C1704">
        <f t="shared" si="208"/>
        <v>2025</v>
      </c>
      <c r="D1704" t="str">
        <f t="shared" si="209"/>
        <v>Mar</v>
      </c>
      <c r="E1704" t="str">
        <f t="shared" si="210"/>
        <v>Q1</v>
      </c>
      <c r="F1704" t="s">
        <v>24</v>
      </c>
      <c r="G1704" t="s">
        <v>66</v>
      </c>
      <c r="H1704" t="s">
        <v>26</v>
      </c>
      <c r="I1704" t="s">
        <v>63</v>
      </c>
      <c r="J1704" t="s">
        <v>73</v>
      </c>
      <c r="K1704">
        <v>34</v>
      </c>
      <c r="L1704" s="3">
        <v>141.44</v>
      </c>
      <c r="M1704" s="4">
        <v>0.12</v>
      </c>
      <c r="N1704" s="3">
        <v>35.340000000000003</v>
      </c>
      <c r="O1704" s="3">
        <f t="shared" si="211"/>
        <v>4231.8847999999998</v>
      </c>
      <c r="P1704" s="3">
        <f t="shared" si="212"/>
        <v>1201.5600000000002</v>
      </c>
      <c r="Q1704" s="3">
        <v>1805.84</v>
      </c>
      <c r="R1704" s="3">
        <f t="shared" si="213"/>
        <v>1224.4847999999995</v>
      </c>
      <c r="S1704" s="5">
        <f t="shared" si="214"/>
        <v>0.28934738488155431</v>
      </c>
      <c r="T1704" s="3">
        <v>3824.26</v>
      </c>
      <c r="U1704" s="3">
        <f t="shared" si="215"/>
        <v>407.6247999999996</v>
      </c>
      <c r="V1704" t="s">
        <v>41</v>
      </c>
      <c r="W1704" t="s">
        <v>30</v>
      </c>
    </row>
    <row r="1705" spans="1:23">
      <c r="A1705" t="s">
        <v>1764</v>
      </c>
      <c r="B1705" s="2">
        <v>45294</v>
      </c>
      <c r="C1705">
        <f t="shared" si="208"/>
        <v>2024</v>
      </c>
      <c r="D1705" t="str">
        <f t="shared" si="209"/>
        <v>Jan</v>
      </c>
      <c r="E1705" t="str">
        <f t="shared" si="210"/>
        <v>Q1</v>
      </c>
      <c r="F1705" t="s">
        <v>51</v>
      </c>
      <c r="G1705" t="s">
        <v>72</v>
      </c>
      <c r="H1705" t="s">
        <v>34</v>
      </c>
      <c r="I1705" t="s">
        <v>27</v>
      </c>
      <c r="J1705" t="s">
        <v>28</v>
      </c>
      <c r="K1705">
        <v>17</v>
      </c>
      <c r="L1705" s="3">
        <v>194.31</v>
      </c>
      <c r="M1705" s="4">
        <v>0.15</v>
      </c>
      <c r="N1705" s="3">
        <v>116.73</v>
      </c>
      <c r="O1705" s="3">
        <f t="shared" si="211"/>
        <v>2807.7795000000001</v>
      </c>
      <c r="P1705" s="3">
        <f t="shared" si="212"/>
        <v>1984.41</v>
      </c>
      <c r="Q1705" s="3">
        <v>521.04999999999995</v>
      </c>
      <c r="R1705" s="3">
        <f t="shared" si="213"/>
        <v>302.31950000000006</v>
      </c>
      <c r="S1705" s="5">
        <f t="shared" si="214"/>
        <v>0.10767209462139034</v>
      </c>
      <c r="T1705" s="3">
        <v>2835.33</v>
      </c>
      <c r="U1705" s="3">
        <f t="shared" si="215"/>
        <v>-27.550499999999829</v>
      </c>
      <c r="V1705" t="s">
        <v>61</v>
      </c>
      <c r="W1705" t="s">
        <v>46</v>
      </c>
    </row>
    <row r="1706" spans="1:23">
      <c r="A1706" t="s">
        <v>1765</v>
      </c>
      <c r="B1706" s="2">
        <v>45442</v>
      </c>
      <c r="C1706">
        <f t="shared" si="208"/>
        <v>2024</v>
      </c>
      <c r="D1706" t="str">
        <f t="shared" si="209"/>
        <v>May</v>
      </c>
      <c r="E1706" t="str">
        <f t="shared" si="210"/>
        <v>Q2</v>
      </c>
      <c r="F1706" t="s">
        <v>51</v>
      </c>
      <c r="G1706" t="s">
        <v>72</v>
      </c>
      <c r="H1706" t="s">
        <v>26</v>
      </c>
      <c r="I1706" t="s">
        <v>53</v>
      </c>
      <c r="J1706" t="s">
        <v>130</v>
      </c>
      <c r="K1706">
        <v>45</v>
      </c>
      <c r="L1706" s="3">
        <v>2083.4299999999998</v>
      </c>
      <c r="M1706" s="4">
        <v>0.12</v>
      </c>
      <c r="N1706" s="3">
        <v>789.06</v>
      </c>
      <c r="O1706" s="3">
        <f t="shared" si="211"/>
        <v>82503.827999999994</v>
      </c>
      <c r="P1706" s="3">
        <f t="shared" si="212"/>
        <v>35507.699999999997</v>
      </c>
      <c r="Q1706" s="3">
        <v>4811.6099999999997</v>
      </c>
      <c r="R1706" s="3">
        <f t="shared" si="213"/>
        <v>42184.517999999996</v>
      </c>
      <c r="S1706" s="5">
        <f t="shared" si="214"/>
        <v>0.51130376641432929</v>
      </c>
      <c r="T1706" s="3">
        <v>77267.8</v>
      </c>
      <c r="U1706" s="3">
        <f t="shared" si="215"/>
        <v>5236.0279999999912</v>
      </c>
      <c r="V1706" t="s">
        <v>41</v>
      </c>
      <c r="W1706" t="s">
        <v>80</v>
      </c>
    </row>
    <row r="1707" spans="1:23">
      <c r="A1707" t="s">
        <v>1766</v>
      </c>
      <c r="B1707" s="2">
        <v>45517</v>
      </c>
      <c r="C1707">
        <f t="shared" si="208"/>
        <v>2024</v>
      </c>
      <c r="D1707" t="str">
        <f t="shared" si="209"/>
        <v>Aug</v>
      </c>
      <c r="E1707" t="str">
        <f t="shared" si="210"/>
        <v>Q3</v>
      </c>
      <c r="F1707" t="s">
        <v>51</v>
      </c>
      <c r="G1707" t="s">
        <v>88</v>
      </c>
      <c r="H1707" t="s">
        <v>44</v>
      </c>
      <c r="I1707" t="s">
        <v>39</v>
      </c>
      <c r="J1707" t="s">
        <v>45</v>
      </c>
      <c r="K1707">
        <v>10</v>
      </c>
      <c r="L1707" s="3">
        <v>1418.73</v>
      </c>
      <c r="M1707" s="4">
        <v>0.08</v>
      </c>
      <c r="N1707" s="3">
        <v>678.27</v>
      </c>
      <c r="O1707" s="3">
        <f t="shared" si="211"/>
        <v>13052.316000000001</v>
      </c>
      <c r="P1707" s="3">
        <f t="shared" si="212"/>
        <v>6782.7</v>
      </c>
      <c r="Q1707" s="3">
        <v>1198.6300000000001</v>
      </c>
      <c r="R1707" s="3">
        <f t="shared" si="213"/>
        <v>5070.9860000000008</v>
      </c>
      <c r="S1707" s="5">
        <f t="shared" si="214"/>
        <v>0.38851235290350006</v>
      </c>
      <c r="T1707" s="3">
        <v>13705.23</v>
      </c>
      <c r="U1707" s="3">
        <f t="shared" si="215"/>
        <v>-652.91399999999885</v>
      </c>
      <c r="V1707" t="s">
        <v>41</v>
      </c>
      <c r="W1707" t="s">
        <v>46</v>
      </c>
    </row>
    <row r="1708" spans="1:23">
      <c r="A1708" t="s">
        <v>1767</v>
      </c>
      <c r="B1708" s="2">
        <v>45571</v>
      </c>
      <c r="C1708">
        <f t="shared" si="208"/>
        <v>2024</v>
      </c>
      <c r="D1708" t="str">
        <f t="shared" si="209"/>
        <v>Oct</v>
      </c>
      <c r="E1708" t="str">
        <f t="shared" si="210"/>
        <v>Q4</v>
      </c>
      <c r="F1708" t="s">
        <v>32</v>
      </c>
      <c r="G1708" t="s">
        <v>33</v>
      </c>
      <c r="H1708" t="s">
        <v>44</v>
      </c>
      <c r="I1708" t="s">
        <v>39</v>
      </c>
      <c r="J1708" t="s">
        <v>57</v>
      </c>
      <c r="K1708">
        <v>11</v>
      </c>
      <c r="L1708" s="3">
        <v>833.14</v>
      </c>
      <c r="M1708" s="4">
        <v>0.12</v>
      </c>
      <c r="N1708" s="3">
        <v>423.15</v>
      </c>
      <c r="O1708" s="3">
        <f t="shared" si="211"/>
        <v>8064.7951999999996</v>
      </c>
      <c r="P1708" s="3">
        <f t="shared" si="212"/>
        <v>4654.6499999999996</v>
      </c>
      <c r="Q1708" s="3">
        <v>2005.54</v>
      </c>
      <c r="R1708" s="3">
        <f t="shared" si="213"/>
        <v>1404.6052</v>
      </c>
      <c r="S1708" s="5">
        <f t="shared" si="214"/>
        <v>0.17416501785439015</v>
      </c>
      <c r="T1708" s="3">
        <v>8458.23</v>
      </c>
      <c r="U1708" s="3">
        <f t="shared" si="215"/>
        <v>-393.4348</v>
      </c>
      <c r="V1708" t="s">
        <v>29</v>
      </c>
      <c r="W1708" t="s">
        <v>80</v>
      </c>
    </row>
    <row r="1709" spans="1:23">
      <c r="A1709" t="s">
        <v>1768</v>
      </c>
      <c r="B1709" s="2">
        <v>45747</v>
      </c>
      <c r="C1709">
        <f t="shared" si="208"/>
        <v>2025</v>
      </c>
      <c r="D1709" t="str">
        <f t="shared" si="209"/>
        <v>Mar</v>
      </c>
      <c r="E1709" t="str">
        <f t="shared" si="210"/>
        <v>Q1</v>
      </c>
      <c r="F1709" t="s">
        <v>51</v>
      </c>
      <c r="G1709" t="s">
        <v>72</v>
      </c>
      <c r="H1709" t="s">
        <v>34</v>
      </c>
      <c r="I1709" t="s">
        <v>27</v>
      </c>
      <c r="J1709" t="s">
        <v>28</v>
      </c>
      <c r="K1709">
        <v>18</v>
      </c>
      <c r="L1709" s="3">
        <v>317.77</v>
      </c>
      <c r="M1709" s="4">
        <v>0.08</v>
      </c>
      <c r="N1709" s="3">
        <v>193.12</v>
      </c>
      <c r="O1709" s="3">
        <f t="shared" si="211"/>
        <v>5262.2712000000001</v>
      </c>
      <c r="P1709" s="3">
        <f t="shared" si="212"/>
        <v>3476.16</v>
      </c>
      <c r="Q1709" s="3">
        <v>1003.69</v>
      </c>
      <c r="R1709" s="3">
        <f t="shared" si="213"/>
        <v>782.42120000000023</v>
      </c>
      <c r="S1709" s="5">
        <f t="shared" si="214"/>
        <v>0.14868507727233826</v>
      </c>
      <c r="T1709" s="3">
        <v>5576.68</v>
      </c>
      <c r="U1709" s="3">
        <f t="shared" si="215"/>
        <v>-314.40880000000016</v>
      </c>
      <c r="V1709" t="s">
        <v>41</v>
      </c>
      <c r="W1709" t="s">
        <v>46</v>
      </c>
    </row>
    <row r="1710" spans="1:23">
      <c r="A1710" t="s">
        <v>1769</v>
      </c>
      <c r="B1710" s="2">
        <v>45653</v>
      </c>
      <c r="C1710">
        <f t="shared" si="208"/>
        <v>2024</v>
      </c>
      <c r="D1710" t="str">
        <f t="shared" si="209"/>
        <v>Dec</v>
      </c>
      <c r="E1710" t="str">
        <f t="shared" si="210"/>
        <v>Q4</v>
      </c>
      <c r="F1710" t="s">
        <v>32</v>
      </c>
      <c r="G1710" t="s">
        <v>49</v>
      </c>
      <c r="H1710" t="s">
        <v>34</v>
      </c>
      <c r="I1710" t="s">
        <v>39</v>
      </c>
      <c r="J1710" t="s">
        <v>57</v>
      </c>
      <c r="K1710">
        <v>12</v>
      </c>
      <c r="L1710" s="3">
        <v>648.62</v>
      </c>
      <c r="M1710" s="4">
        <v>0.08</v>
      </c>
      <c r="N1710" s="3">
        <v>315.39</v>
      </c>
      <c r="O1710" s="3">
        <f t="shared" si="211"/>
        <v>7160.7648000000008</v>
      </c>
      <c r="P1710" s="3">
        <f t="shared" si="212"/>
        <v>3784.68</v>
      </c>
      <c r="Q1710" s="3">
        <v>1742.83</v>
      </c>
      <c r="R1710" s="3">
        <f t="shared" si="213"/>
        <v>1633.2548000000011</v>
      </c>
      <c r="S1710" s="5">
        <f t="shared" si="214"/>
        <v>0.2280838493675984</v>
      </c>
      <c r="T1710" s="3">
        <v>6972.76</v>
      </c>
      <c r="U1710" s="3">
        <f t="shared" si="215"/>
        <v>188.00480000000061</v>
      </c>
      <c r="V1710" t="s">
        <v>41</v>
      </c>
      <c r="W1710" t="s">
        <v>80</v>
      </c>
    </row>
    <row r="1711" spans="1:23">
      <c r="A1711" t="s">
        <v>1770</v>
      </c>
      <c r="B1711" s="2">
        <v>45507</v>
      </c>
      <c r="C1711">
        <f t="shared" si="208"/>
        <v>2024</v>
      </c>
      <c r="D1711" t="str">
        <f t="shared" si="209"/>
        <v>Aug</v>
      </c>
      <c r="E1711" t="str">
        <f t="shared" si="210"/>
        <v>Q3</v>
      </c>
      <c r="F1711" t="s">
        <v>32</v>
      </c>
      <c r="G1711" t="s">
        <v>43</v>
      </c>
      <c r="H1711" t="s">
        <v>44</v>
      </c>
      <c r="I1711" t="s">
        <v>63</v>
      </c>
      <c r="J1711" t="s">
        <v>73</v>
      </c>
      <c r="K1711">
        <v>3</v>
      </c>
      <c r="L1711" s="3">
        <v>151.34</v>
      </c>
      <c r="M1711" s="4">
        <v>0.15</v>
      </c>
      <c r="N1711" s="3">
        <v>39.92</v>
      </c>
      <c r="O1711" s="3">
        <f t="shared" si="211"/>
        <v>385.91699999999997</v>
      </c>
      <c r="P1711" s="3">
        <f t="shared" si="212"/>
        <v>119.76</v>
      </c>
      <c r="Q1711" s="3">
        <v>1444.06</v>
      </c>
      <c r="R1711" s="3">
        <f t="shared" si="213"/>
        <v>-1177.903</v>
      </c>
      <c r="S1711" s="5">
        <f t="shared" si="214"/>
        <v>-3.0522184822124969</v>
      </c>
      <c r="T1711" s="3">
        <v>376.52</v>
      </c>
      <c r="U1711" s="3">
        <f t="shared" si="215"/>
        <v>9.3969999999999914</v>
      </c>
      <c r="V1711" t="s">
        <v>61</v>
      </c>
      <c r="W1711" t="s">
        <v>30</v>
      </c>
    </row>
    <row r="1712" spans="1:23">
      <c r="A1712" t="s">
        <v>1771</v>
      </c>
      <c r="B1712" s="2">
        <v>45700</v>
      </c>
      <c r="C1712">
        <f t="shared" si="208"/>
        <v>2025</v>
      </c>
      <c r="D1712" t="str">
        <f t="shared" si="209"/>
        <v>Feb</v>
      </c>
      <c r="E1712" t="str">
        <f t="shared" si="210"/>
        <v>Q1</v>
      </c>
      <c r="F1712" t="s">
        <v>24</v>
      </c>
      <c r="G1712" t="s">
        <v>25</v>
      </c>
      <c r="H1712" t="s">
        <v>34</v>
      </c>
      <c r="I1712" t="s">
        <v>39</v>
      </c>
      <c r="J1712" t="s">
        <v>57</v>
      </c>
      <c r="K1712">
        <v>3</v>
      </c>
      <c r="L1712" s="3">
        <v>809.83</v>
      </c>
      <c r="M1712" s="4">
        <v>0.08</v>
      </c>
      <c r="N1712" s="3">
        <v>413.13</v>
      </c>
      <c r="O1712" s="3">
        <f t="shared" si="211"/>
        <v>2235.1308000000004</v>
      </c>
      <c r="P1712" s="3">
        <f t="shared" si="212"/>
        <v>1239.3899999999999</v>
      </c>
      <c r="Q1712" s="3">
        <v>998.72</v>
      </c>
      <c r="R1712" s="3">
        <f t="shared" si="213"/>
        <v>-2.9791999999995369</v>
      </c>
      <c r="S1712" s="5">
        <f t="shared" si="214"/>
        <v>-1.3328973856919408E-3</v>
      </c>
      <c r="T1712" s="3">
        <v>2464.94</v>
      </c>
      <c r="U1712" s="3">
        <f t="shared" si="215"/>
        <v>-229.80919999999969</v>
      </c>
      <c r="V1712" t="s">
        <v>41</v>
      </c>
      <c r="W1712" t="s">
        <v>77</v>
      </c>
    </row>
    <row r="1713" spans="1:23">
      <c r="A1713" t="s">
        <v>1772</v>
      </c>
      <c r="B1713" s="2">
        <v>46094</v>
      </c>
      <c r="C1713">
        <f t="shared" si="208"/>
        <v>2026</v>
      </c>
      <c r="D1713" t="str">
        <f t="shared" si="209"/>
        <v>Mar</v>
      </c>
      <c r="E1713" t="str">
        <f t="shared" si="210"/>
        <v>Q1</v>
      </c>
      <c r="F1713" t="s">
        <v>24</v>
      </c>
      <c r="G1713" t="s">
        <v>25</v>
      </c>
      <c r="H1713" t="s">
        <v>26</v>
      </c>
      <c r="I1713" t="s">
        <v>39</v>
      </c>
      <c r="J1713" t="s">
        <v>57</v>
      </c>
      <c r="K1713">
        <v>8</v>
      </c>
      <c r="L1713" s="3">
        <v>796.51</v>
      </c>
      <c r="M1713" s="4">
        <v>0.15</v>
      </c>
      <c r="N1713" s="3">
        <v>396.05</v>
      </c>
      <c r="O1713" s="3">
        <f t="shared" si="211"/>
        <v>5416.268</v>
      </c>
      <c r="P1713" s="3">
        <f t="shared" si="212"/>
        <v>3168.4</v>
      </c>
      <c r="Q1713" s="3">
        <v>3242.55</v>
      </c>
      <c r="R1713" s="3">
        <f t="shared" si="213"/>
        <v>-994.68200000000024</v>
      </c>
      <c r="S1713" s="5">
        <f t="shared" si="214"/>
        <v>-0.18364711642776912</v>
      </c>
      <c r="T1713" s="3">
        <v>6021.66</v>
      </c>
      <c r="U1713" s="3">
        <f t="shared" si="215"/>
        <v>-605.39199999999983</v>
      </c>
      <c r="V1713" t="s">
        <v>29</v>
      </c>
      <c r="W1713" t="s">
        <v>77</v>
      </c>
    </row>
    <row r="1714" spans="1:23">
      <c r="A1714" t="s">
        <v>1773</v>
      </c>
      <c r="B1714" s="2">
        <v>45340</v>
      </c>
      <c r="C1714">
        <f t="shared" si="208"/>
        <v>2024</v>
      </c>
      <c r="D1714" t="str">
        <f t="shared" si="209"/>
        <v>Feb</v>
      </c>
      <c r="E1714" t="str">
        <f t="shared" si="210"/>
        <v>Q1</v>
      </c>
      <c r="F1714" t="s">
        <v>51</v>
      </c>
      <c r="G1714" t="s">
        <v>52</v>
      </c>
      <c r="H1714" t="s">
        <v>34</v>
      </c>
      <c r="I1714" t="s">
        <v>63</v>
      </c>
      <c r="J1714" t="s">
        <v>64</v>
      </c>
      <c r="K1714">
        <v>5</v>
      </c>
      <c r="L1714" s="3">
        <v>515.27</v>
      </c>
      <c r="M1714" s="4">
        <v>0.08</v>
      </c>
      <c r="N1714" s="3">
        <v>146.12</v>
      </c>
      <c r="O1714" s="3">
        <f t="shared" si="211"/>
        <v>2370.2420000000002</v>
      </c>
      <c r="P1714" s="3">
        <f t="shared" si="212"/>
        <v>730.6</v>
      </c>
      <c r="Q1714" s="3">
        <v>772.08</v>
      </c>
      <c r="R1714" s="3">
        <f t="shared" si="213"/>
        <v>867.56200000000024</v>
      </c>
      <c r="S1714" s="5">
        <f t="shared" si="214"/>
        <v>0.36602254115824467</v>
      </c>
      <c r="T1714" s="3">
        <v>2242.19</v>
      </c>
      <c r="U1714" s="3">
        <f t="shared" si="215"/>
        <v>128.05200000000013</v>
      </c>
      <c r="V1714" t="s">
        <v>41</v>
      </c>
      <c r="W1714" t="s">
        <v>80</v>
      </c>
    </row>
    <row r="1715" spans="1:23">
      <c r="A1715" t="s">
        <v>1774</v>
      </c>
      <c r="B1715" s="2">
        <v>45914</v>
      </c>
      <c r="C1715">
        <f t="shared" si="208"/>
        <v>2025</v>
      </c>
      <c r="D1715" t="str">
        <f t="shared" si="209"/>
        <v>Sep</v>
      </c>
      <c r="E1715" t="str">
        <f t="shared" si="210"/>
        <v>Q3</v>
      </c>
      <c r="F1715" t="s">
        <v>51</v>
      </c>
      <c r="G1715" t="s">
        <v>88</v>
      </c>
      <c r="H1715" t="s">
        <v>34</v>
      </c>
      <c r="I1715" t="s">
        <v>53</v>
      </c>
      <c r="J1715" t="s">
        <v>54</v>
      </c>
      <c r="K1715">
        <v>11</v>
      </c>
      <c r="L1715" s="3">
        <v>2167.66</v>
      </c>
      <c r="M1715" s="4">
        <v>0.08</v>
      </c>
      <c r="N1715" s="3">
        <v>720.73</v>
      </c>
      <c r="O1715" s="3">
        <f t="shared" si="211"/>
        <v>21936.7192</v>
      </c>
      <c r="P1715" s="3">
        <f t="shared" si="212"/>
        <v>7928.0300000000007</v>
      </c>
      <c r="Q1715" s="3">
        <v>2566.85</v>
      </c>
      <c r="R1715" s="3">
        <f t="shared" si="213"/>
        <v>11441.839199999999</v>
      </c>
      <c r="S1715" s="5">
        <f t="shared" si="214"/>
        <v>0.52158388388360277</v>
      </c>
      <c r="T1715" s="3">
        <v>23426.35</v>
      </c>
      <c r="U1715" s="3">
        <f t="shared" si="215"/>
        <v>-1489.630799999999</v>
      </c>
      <c r="V1715" t="s">
        <v>61</v>
      </c>
      <c r="W1715" t="s">
        <v>77</v>
      </c>
    </row>
    <row r="1716" spans="1:23">
      <c r="A1716" t="s">
        <v>1775</v>
      </c>
      <c r="B1716" s="2">
        <v>45487</v>
      </c>
      <c r="C1716">
        <f t="shared" si="208"/>
        <v>2024</v>
      </c>
      <c r="D1716" t="str">
        <f t="shared" si="209"/>
        <v>Jul</v>
      </c>
      <c r="E1716" t="str">
        <f t="shared" si="210"/>
        <v>Q3</v>
      </c>
      <c r="F1716" t="s">
        <v>38</v>
      </c>
      <c r="G1716" t="s">
        <v>66</v>
      </c>
      <c r="H1716" t="s">
        <v>26</v>
      </c>
      <c r="I1716" t="s">
        <v>39</v>
      </c>
      <c r="J1716" t="s">
        <v>40</v>
      </c>
      <c r="K1716">
        <v>55</v>
      </c>
      <c r="L1716" s="3">
        <v>809.58</v>
      </c>
      <c r="M1716" s="4">
        <v>0</v>
      </c>
      <c r="N1716" s="3">
        <v>326.58999999999997</v>
      </c>
      <c r="O1716" s="3">
        <f t="shared" si="211"/>
        <v>44526.9</v>
      </c>
      <c r="P1716" s="3">
        <f t="shared" si="212"/>
        <v>17962.449999999997</v>
      </c>
      <c r="Q1716" s="3">
        <v>3340.89</v>
      </c>
      <c r="R1716" s="3">
        <f t="shared" si="213"/>
        <v>23223.560000000005</v>
      </c>
      <c r="S1716" s="5">
        <f t="shared" si="214"/>
        <v>0.52156247122525945</v>
      </c>
      <c r="T1716" s="3">
        <v>48788.639999999999</v>
      </c>
      <c r="U1716" s="3">
        <f t="shared" si="215"/>
        <v>-4261.739999999998</v>
      </c>
      <c r="V1716" t="s">
        <v>61</v>
      </c>
      <c r="W1716" t="s">
        <v>30</v>
      </c>
    </row>
    <row r="1717" spans="1:23">
      <c r="A1717" t="s">
        <v>1776</v>
      </c>
      <c r="B1717" s="2">
        <v>45629</v>
      </c>
      <c r="C1717">
        <f t="shared" si="208"/>
        <v>2024</v>
      </c>
      <c r="D1717" t="str">
        <f t="shared" si="209"/>
        <v>Dec</v>
      </c>
      <c r="E1717" t="str">
        <f t="shared" si="210"/>
        <v>Q4</v>
      </c>
      <c r="F1717" t="s">
        <v>38</v>
      </c>
      <c r="G1717" t="s">
        <v>25</v>
      </c>
      <c r="H1717" t="s">
        <v>26</v>
      </c>
      <c r="I1717" t="s">
        <v>53</v>
      </c>
      <c r="J1717" t="s">
        <v>130</v>
      </c>
      <c r="K1717">
        <v>10</v>
      </c>
      <c r="L1717" s="3">
        <v>2184.63</v>
      </c>
      <c r="M1717" s="4">
        <v>0.05</v>
      </c>
      <c r="N1717" s="3">
        <v>800.03</v>
      </c>
      <c r="O1717" s="3">
        <f t="shared" si="211"/>
        <v>20753.985000000001</v>
      </c>
      <c r="P1717" s="3">
        <f t="shared" si="212"/>
        <v>8000.2999999999993</v>
      </c>
      <c r="Q1717" s="3">
        <v>3636.31</v>
      </c>
      <c r="R1717" s="3">
        <f t="shared" si="213"/>
        <v>9117.3750000000018</v>
      </c>
      <c r="S1717" s="5">
        <f t="shared" si="214"/>
        <v>0.43930719811159163</v>
      </c>
      <c r="T1717" s="3">
        <v>21341.08</v>
      </c>
      <c r="U1717" s="3">
        <f t="shared" si="215"/>
        <v>-587.09500000000116</v>
      </c>
      <c r="V1717" t="s">
        <v>61</v>
      </c>
      <c r="W1717" t="s">
        <v>46</v>
      </c>
    </row>
    <row r="1718" spans="1:23">
      <c r="A1718" t="s">
        <v>1777</v>
      </c>
      <c r="B1718" s="2">
        <v>46019</v>
      </c>
      <c r="C1718">
        <f t="shared" si="208"/>
        <v>2025</v>
      </c>
      <c r="D1718" t="str">
        <f t="shared" si="209"/>
        <v>Dec</v>
      </c>
      <c r="E1718" t="str">
        <f t="shared" si="210"/>
        <v>Q4</v>
      </c>
      <c r="F1718" t="s">
        <v>38</v>
      </c>
      <c r="G1718" t="s">
        <v>66</v>
      </c>
      <c r="H1718" t="s">
        <v>34</v>
      </c>
      <c r="I1718" t="s">
        <v>53</v>
      </c>
      <c r="J1718" t="s">
        <v>54</v>
      </c>
      <c r="K1718">
        <v>3</v>
      </c>
      <c r="L1718" s="3">
        <v>1440.74</v>
      </c>
      <c r="M1718" s="4">
        <v>0.05</v>
      </c>
      <c r="N1718" s="3">
        <v>461.71</v>
      </c>
      <c r="O1718" s="3">
        <f t="shared" si="211"/>
        <v>4106.1090000000004</v>
      </c>
      <c r="P1718" s="3">
        <f t="shared" si="212"/>
        <v>1385.1299999999999</v>
      </c>
      <c r="Q1718" s="3">
        <v>1953.1</v>
      </c>
      <c r="R1718" s="3">
        <f t="shared" si="213"/>
        <v>767.87900000000036</v>
      </c>
      <c r="S1718" s="5">
        <f t="shared" si="214"/>
        <v>0.18700891768825434</v>
      </c>
      <c r="T1718" s="3">
        <v>3664.04</v>
      </c>
      <c r="U1718" s="3">
        <f t="shared" si="215"/>
        <v>442.06900000000041</v>
      </c>
      <c r="V1718" t="s">
        <v>29</v>
      </c>
      <c r="W1718" t="s">
        <v>80</v>
      </c>
    </row>
    <row r="1719" spans="1:23">
      <c r="A1719" t="s">
        <v>1778</v>
      </c>
      <c r="B1719" s="2">
        <v>46250</v>
      </c>
      <c r="C1719">
        <f t="shared" si="208"/>
        <v>2026</v>
      </c>
      <c r="D1719" t="str">
        <f t="shared" si="209"/>
        <v>Aug</v>
      </c>
      <c r="E1719" t="str">
        <f t="shared" si="210"/>
        <v>Q3</v>
      </c>
      <c r="F1719" t="s">
        <v>68</v>
      </c>
      <c r="G1719" t="s">
        <v>66</v>
      </c>
      <c r="H1719" t="s">
        <v>26</v>
      </c>
      <c r="I1719" t="s">
        <v>27</v>
      </c>
      <c r="J1719" t="s">
        <v>35</v>
      </c>
      <c r="K1719">
        <v>36</v>
      </c>
      <c r="L1719" s="3">
        <v>798.24</v>
      </c>
      <c r="M1719" s="4">
        <v>0</v>
      </c>
      <c r="N1719" s="3">
        <v>578.67999999999995</v>
      </c>
      <c r="O1719" s="3">
        <f t="shared" si="211"/>
        <v>28736.639999999999</v>
      </c>
      <c r="P1719" s="3">
        <f t="shared" si="212"/>
        <v>20832.48</v>
      </c>
      <c r="Q1719" s="3">
        <v>1287.8699999999999</v>
      </c>
      <c r="R1719" s="3">
        <f t="shared" si="213"/>
        <v>6616.29</v>
      </c>
      <c r="S1719" s="5">
        <f t="shared" si="214"/>
        <v>0.23023881706420793</v>
      </c>
      <c r="T1719" s="3">
        <v>31732.560000000001</v>
      </c>
      <c r="U1719" s="3">
        <f t="shared" si="215"/>
        <v>-2995.9200000000019</v>
      </c>
      <c r="V1719" t="s">
        <v>29</v>
      </c>
      <c r="W1719" t="s">
        <v>80</v>
      </c>
    </row>
    <row r="1720" spans="1:23">
      <c r="A1720" t="s">
        <v>1779</v>
      </c>
      <c r="B1720" s="2">
        <v>45888</v>
      </c>
      <c r="C1720">
        <f t="shared" si="208"/>
        <v>2025</v>
      </c>
      <c r="D1720" t="str">
        <f t="shared" si="209"/>
        <v>Aug</v>
      </c>
      <c r="E1720" t="str">
        <f t="shared" si="210"/>
        <v>Q3</v>
      </c>
      <c r="F1720" t="s">
        <v>51</v>
      </c>
      <c r="G1720" t="s">
        <v>72</v>
      </c>
      <c r="H1720" t="s">
        <v>44</v>
      </c>
      <c r="I1720" t="s">
        <v>39</v>
      </c>
      <c r="J1720" t="s">
        <v>45</v>
      </c>
      <c r="K1720">
        <v>12</v>
      </c>
      <c r="L1720" s="3">
        <v>962.48</v>
      </c>
      <c r="M1720" s="4">
        <v>0.12</v>
      </c>
      <c r="N1720" s="3">
        <v>460.76</v>
      </c>
      <c r="O1720" s="3">
        <f t="shared" si="211"/>
        <v>10163.7888</v>
      </c>
      <c r="P1720" s="3">
        <f t="shared" si="212"/>
        <v>5529.12</v>
      </c>
      <c r="Q1720" s="3">
        <v>1661.17</v>
      </c>
      <c r="R1720" s="3">
        <f t="shared" si="213"/>
        <v>2973.4988000000003</v>
      </c>
      <c r="S1720" s="5">
        <f t="shared" si="214"/>
        <v>0.29255810589059073</v>
      </c>
      <c r="T1720" s="3">
        <v>10193.98</v>
      </c>
      <c r="U1720" s="3">
        <f t="shared" si="215"/>
        <v>-30.191199999999299</v>
      </c>
      <c r="V1720" t="s">
        <v>36</v>
      </c>
      <c r="W1720" t="s">
        <v>46</v>
      </c>
    </row>
    <row r="1721" spans="1:23">
      <c r="A1721" t="s">
        <v>1780</v>
      </c>
      <c r="B1721" s="2">
        <v>45776</v>
      </c>
      <c r="C1721">
        <f t="shared" si="208"/>
        <v>2025</v>
      </c>
      <c r="D1721" t="str">
        <f t="shared" si="209"/>
        <v>Apr</v>
      </c>
      <c r="E1721" t="str">
        <f t="shared" si="210"/>
        <v>Q2</v>
      </c>
      <c r="F1721" t="s">
        <v>32</v>
      </c>
      <c r="G1721" t="s">
        <v>43</v>
      </c>
      <c r="H1721" t="s">
        <v>34</v>
      </c>
      <c r="I1721" t="s">
        <v>27</v>
      </c>
      <c r="J1721" t="s">
        <v>35</v>
      </c>
      <c r="K1721">
        <v>14</v>
      </c>
      <c r="L1721" s="3">
        <v>921.66</v>
      </c>
      <c r="M1721" s="4">
        <v>0.2</v>
      </c>
      <c r="N1721" s="3">
        <v>666.63</v>
      </c>
      <c r="O1721" s="3">
        <f t="shared" si="211"/>
        <v>10322.592000000001</v>
      </c>
      <c r="P1721" s="3">
        <f t="shared" si="212"/>
        <v>9332.82</v>
      </c>
      <c r="Q1721" s="3">
        <v>505.7</v>
      </c>
      <c r="R1721" s="3">
        <f t="shared" si="213"/>
        <v>484.07200000000086</v>
      </c>
      <c r="S1721" s="5">
        <f t="shared" si="214"/>
        <v>4.6894423416134326E-2</v>
      </c>
      <c r="T1721" s="3">
        <v>9623.7800000000007</v>
      </c>
      <c r="U1721" s="3">
        <f t="shared" si="215"/>
        <v>698.8119999999999</v>
      </c>
      <c r="V1721" t="s">
        <v>61</v>
      </c>
      <c r="W1721" t="s">
        <v>46</v>
      </c>
    </row>
    <row r="1722" spans="1:23">
      <c r="A1722" t="s">
        <v>1781</v>
      </c>
      <c r="B1722" s="2">
        <v>45783</v>
      </c>
      <c r="C1722">
        <f t="shared" si="208"/>
        <v>2025</v>
      </c>
      <c r="D1722" t="str">
        <f t="shared" si="209"/>
        <v>May</v>
      </c>
      <c r="E1722" t="str">
        <f t="shared" si="210"/>
        <v>Q2</v>
      </c>
      <c r="F1722" t="s">
        <v>68</v>
      </c>
      <c r="G1722" t="s">
        <v>66</v>
      </c>
      <c r="H1722" t="s">
        <v>44</v>
      </c>
      <c r="I1722" t="s">
        <v>27</v>
      </c>
      <c r="J1722" t="s">
        <v>28</v>
      </c>
      <c r="K1722">
        <v>18</v>
      </c>
      <c r="L1722" s="3">
        <v>191.01</v>
      </c>
      <c r="M1722" s="4">
        <v>0.05</v>
      </c>
      <c r="N1722" s="3">
        <v>116.37</v>
      </c>
      <c r="O1722" s="3">
        <f t="shared" si="211"/>
        <v>3266.2709999999997</v>
      </c>
      <c r="P1722" s="3">
        <f t="shared" si="212"/>
        <v>2094.66</v>
      </c>
      <c r="Q1722" s="3">
        <v>716.72</v>
      </c>
      <c r="R1722" s="3">
        <f t="shared" si="213"/>
        <v>454.89099999999985</v>
      </c>
      <c r="S1722" s="5">
        <f t="shared" si="214"/>
        <v>0.13926921556723246</v>
      </c>
      <c r="T1722" s="3">
        <v>3587.68</v>
      </c>
      <c r="U1722" s="3">
        <f t="shared" si="215"/>
        <v>-321.40900000000011</v>
      </c>
      <c r="V1722" t="s">
        <v>61</v>
      </c>
      <c r="W1722" t="s">
        <v>80</v>
      </c>
    </row>
    <row r="1723" spans="1:23">
      <c r="A1723" t="s">
        <v>1782</v>
      </c>
      <c r="B1723" s="2">
        <v>45531</v>
      </c>
      <c r="C1723">
        <f t="shared" si="208"/>
        <v>2024</v>
      </c>
      <c r="D1723" t="str">
        <f t="shared" si="209"/>
        <v>Aug</v>
      </c>
      <c r="E1723" t="str">
        <f t="shared" si="210"/>
        <v>Q3</v>
      </c>
      <c r="F1723" t="s">
        <v>24</v>
      </c>
      <c r="G1723" t="s">
        <v>66</v>
      </c>
      <c r="H1723" t="s">
        <v>60</v>
      </c>
      <c r="I1723" t="s">
        <v>27</v>
      </c>
      <c r="J1723" t="s">
        <v>28</v>
      </c>
      <c r="K1723">
        <v>23</v>
      </c>
      <c r="L1723" s="3">
        <v>147.34</v>
      </c>
      <c r="M1723" s="4">
        <v>0.05</v>
      </c>
      <c r="N1723" s="3">
        <v>84.11</v>
      </c>
      <c r="O1723" s="3">
        <f t="shared" si="211"/>
        <v>3219.3789999999999</v>
      </c>
      <c r="P1723" s="3">
        <f t="shared" si="212"/>
        <v>1934.53</v>
      </c>
      <c r="Q1723" s="3">
        <v>1769.67</v>
      </c>
      <c r="R1723" s="3">
        <f t="shared" si="213"/>
        <v>-484.82100000000014</v>
      </c>
      <c r="S1723" s="5">
        <f t="shared" si="214"/>
        <v>-0.15059457118903993</v>
      </c>
      <c r="T1723" s="3">
        <v>3068.17</v>
      </c>
      <c r="U1723" s="3">
        <f t="shared" si="215"/>
        <v>151.20899999999983</v>
      </c>
      <c r="V1723" t="s">
        <v>61</v>
      </c>
      <c r="W1723" t="s">
        <v>77</v>
      </c>
    </row>
    <row r="1724" spans="1:23">
      <c r="A1724" t="s">
        <v>1783</v>
      </c>
      <c r="B1724" s="2">
        <v>45524</v>
      </c>
      <c r="C1724">
        <f t="shared" si="208"/>
        <v>2024</v>
      </c>
      <c r="D1724" t="str">
        <f t="shared" si="209"/>
        <v>Aug</v>
      </c>
      <c r="E1724" t="str">
        <f t="shared" si="210"/>
        <v>Q3</v>
      </c>
      <c r="F1724" t="s">
        <v>68</v>
      </c>
      <c r="G1724" t="s">
        <v>25</v>
      </c>
      <c r="H1724" t="s">
        <v>34</v>
      </c>
      <c r="I1724" t="s">
        <v>63</v>
      </c>
      <c r="J1724" t="s">
        <v>73</v>
      </c>
      <c r="K1724">
        <v>12</v>
      </c>
      <c r="L1724" s="3">
        <v>117.24</v>
      </c>
      <c r="M1724" s="4">
        <v>0.1</v>
      </c>
      <c r="N1724" s="3">
        <v>28.45</v>
      </c>
      <c r="O1724" s="3">
        <f t="shared" si="211"/>
        <v>1266.192</v>
      </c>
      <c r="P1724" s="3">
        <f t="shared" si="212"/>
        <v>341.4</v>
      </c>
      <c r="Q1724" s="3">
        <v>785.43</v>
      </c>
      <c r="R1724" s="3">
        <f t="shared" si="213"/>
        <v>139.36200000000008</v>
      </c>
      <c r="S1724" s="5">
        <f t="shared" si="214"/>
        <v>0.11006387656848257</v>
      </c>
      <c r="T1724" s="3">
        <v>1245.79</v>
      </c>
      <c r="U1724" s="3">
        <f t="shared" si="215"/>
        <v>20.402000000000044</v>
      </c>
      <c r="V1724" t="s">
        <v>41</v>
      </c>
      <c r="W1724" t="s">
        <v>30</v>
      </c>
    </row>
    <row r="1725" spans="1:23">
      <c r="A1725" t="s">
        <v>1784</v>
      </c>
      <c r="B1725" s="2">
        <v>45769</v>
      </c>
      <c r="C1725">
        <f t="shared" si="208"/>
        <v>2025</v>
      </c>
      <c r="D1725" t="str">
        <f t="shared" si="209"/>
        <v>Apr</v>
      </c>
      <c r="E1725" t="str">
        <f t="shared" si="210"/>
        <v>Q2</v>
      </c>
      <c r="F1725" t="s">
        <v>68</v>
      </c>
      <c r="G1725" t="s">
        <v>66</v>
      </c>
      <c r="H1725" t="s">
        <v>34</v>
      </c>
      <c r="I1725" t="s">
        <v>63</v>
      </c>
      <c r="J1725" t="s">
        <v>73</v>
      </c>
      <c r="K1725">
        <v>13</v>
      </c>
      <c r="L1725" s="3">
        <v>277.25</v>
      </c>
      <c r="M1725" s="4">
        <v>0.03</v>
      </c>
      <c r="N1725" s="3">
        <v>67.83</v>
      </c>
      <c r="O1725" s="3">
        <f t="shared" si="211"/>
        <v>3496.1224999999999</v>
      </c>
      <c r="P1725" s="3">
        <f t="shared" si="212"/>
        <v>881.79</v>
      </c>
      <c r="Q1725" s="3">
        <v>1186.8399999999999</v>
      </c>
      <c r="R1725" s="3">
        <f t="shared" si="213"/>
        <v>1427.4925000000001</v>
      </c>
      <c r="S1725" s="5">
        <f t="shared" si="214"/>
        <v>0.40830734620997977</v>
      </c>
      <c r="T1725" s="3">
        <v>3556.79</v>
      </c>
      <c r="U1725" s="3">
        <f t="shared" si="215"/>
        <v>-60.667500000000018</v>
      </c>
      <c r="V1725" t="s">
        <v>36</v>
      </c>
      <c r="W1725" t="s">
        <v>80</v>
      </c>
    </row>
    <row r="1726" spans="1:23">
      <c r="A1726" t="s">
        <v>1785</v>
      </c>
      <c r="B1726" s="2">
        <v>46235</v>
      </c>
      <c r="C1726">
        <f t="shared" si="208"/>
        <v>2026</v>
      </c>
      <c r="D1726" t="str">
        <f t="shared" si="209"/>
        <v>Aug</v>
      </c>
      <c r="E1726" t="str">
        <f t="shared" si="210"/>
        <v>Q3</v>
      </c>
      <c r="F1726" t="s">
        <v>51</v>
      </c>
      <c r="G1726" t="s">
        <v>72</v>
      </c>
      <c r="H1726" t="s">
        <v>26</v>
      </c>
      <c r="I1726" t="s">
        <v>39</v>
      </c>
      <c r="J1726" t="s">
        <v>40</v>
      </c>
      <c r="K1726">
        <v>8</v>
      </c>
      <c r="L1726" s="3">
        <v>544.54999999999995</v>
      </c>
      <c r="M1726" s="4">
        <v>0.05</v>
      </c>
      <c r="N1726" s="3">
        <v>253.07</v>
      </c>
      <c r="O1726" s="3">
        <f t="shared" si="211"/>
        <v>4138.579999999999</v>
      </c>
      <c r="P1726" s="3">
        <f t="shared" si="212"/>
        <v>2024.56</v>
      </c>
      <c r="Q1726" s="3">
        <v>3542.46</v>
      </c>
      <c r="R1726" s="3">
        <f t="shared" si="213"/>
        <v>-1428.440000000001</v>
      </c>
      <c r="S1726" s="5">
        <f t="shared" si="214"/>
        <v>-0.34515220196299246</v>
      </c>
      <c r="T1726" s="3">
        <v>3718.35</v>
      </c>
      <c r="U1726" s="3">
        <f t="shared" si="215"/>
        <v>420.22999999999911</v>
      </c>
      <c r="V1726" t="s">
        <v>29</v>
      </c>
      <c r="W1726" t="s">
        <v>46</v>
      </c>
    </row>
    <row r="1727" spans="1:23">
      <c r="A1727" t="s">
        <v>1786</v>
      </c>
      <c r="B1727" s="2">
        <v>45857</v>
      </c>
      <c r="C1727">
        <f t="shared" si="208"/>
        <v>2025</v>
      </c>
      <c r="D1727" t="str">
        <f t="shared" si="209"/>
        <v>Jul</v>
      </c>
      <c r="E1727" t="str">
        <f t="shared" si="210"/>
        <v>Q3</v>
      </c>
      <c r="F1727" t="s">
        <v>24</v>
      </c>
      <c r="G1727" t="s">
        <v>66</v>
      </c>
      <c r="H1727" t="s">
        <v>60</v>
      </c>
      <c r="I1727" t="s">
        <v>39</v>
      </c>
      <c r="J1727" t="s">
        <v>45</v>
      </c>
      <c r="K1727">
        <v>50</v>
      </c>
      <c r="L1727" s="3">
        <v>1351.41</v>
      </c>
      <c r="M1727" s="4">
        <v>0.12</v>
      </c>
      <c r="N1727" s="3">
        <v>650.01</v>
      </c>
      <c r="O1727" s="3">
        <f t="shared" si="211"/>
        <v>59462.04</v>
      </c>
      <c r="P1727" s="3">
        <f t="shared" si="212"/>
        <v>32500.5</v>
      </c>
      <c r="Q1727" s="3">
        <v>2604.63</v>
      </c>
      <c r="R1727" s="3">
        <f t="shared" si="213"/>
        <v>24356.91</v>
      </c>
      <c r="S1727" s="5">
        <f t="shared" si="214"/>
        <v>0.4096211633506015</v>
      </c>
      <c r="T1727" s="3">
        <v>65018.54</v>
      </c>
      <c r="U1727" s="3">
        <f t="shared" si="215"/>
        <v>-5556.5</v>
      </c>
      <c r="V1727" t="s">
        <v>36</v>
      </c>
      <c r="W1727" t="s">
        <v>80</v>
      </c>
    </row>
    <row r="1728" spans="1:23">
      <c r="A1728" t="s">
        <v>1787</v>
      </c>
      <c r="B1728" s="2">
        <v>45500</v>
      </c>
      <c r="C1728">
        <f t="shared" si="208"/>
        <v>2024</v>
      </c>
      <c r="D1728" t="str">
        <f t="shared" si="209"/>
        <v>Jul</v>
      </c>
      <c r="E1728" t="str">
        <f t="shared" si="210"/>
        <v>Q3</v>
      </c>
      <c r="F1728" t="s">
        <v>51</v>
      </c>
      <c r="G1728" t="s">
        <v>72</v>
      </c>
      <c r="H1728" t="s">
        <v>34</v>
      </c>
      <c r="I1728" t="s">
        <v>27</v>
      </c>
      <c r="J1728" t="s">
        <v>28</v>
      </c>
      <c r="K1728">
        <v>10</v>
      </c>
      <c r="L1728" s="3">
        <v>227.2</v>
      </c>
      <c r="M1728" s="4">
        <v>0.1</v>
      </c>
      <c r="N1728" s="3">
        <v>139.63</v>
      </c>
      <c r="O1728" s="3">
        <f t="shared" si="211"/>
        <v>2044.8</v>
      </c>
      <c r="P1728" s="3">
        <f t="shared" si="212"/>
        <v>1396.3</v>
      </c>
      <c r="Q1728" s="3">
        <v>1085.8399999999999</v>
      </c>
      <c r="R1728" s="3">
        <f t="shared" si="213"/>
        <v>-437.33999999999992</v>
      </c>
      <c r="S1728" s="5">
        <f t="shared" si="214"/>
        <v>-0.21387910798122062</v>
      </c>
      <c r="T1728" s="3">
        <v>2177.62</v>
      </c>
      <c r="U1728" s="3">
        <f t="shared" si="215"/>
        <v>-132.81999999999994</v>
      </c>
      <c r="V1728" t="s">
        <v>29</v>
      </c>
      <c r="W1728" t="s">
        <v>80</v>
      </c>
    </row>
    <row r="1729" spans="1:23">
      <c r="A1729" t="s">
        <v>1788</v>
      </c>
      <c r="B1729" s="2">
        <v>45726</v>
      </c>
      <c r="C1729">
        <f t="shared" si="208"/>
        <v>2025</v>
      </c>
      <c r="D1729" t="str">
        <f t="shared" si="209"/>
        <v>Mar</v>
      </c>
      <c r="E1729" t="str">
        <f t="shared" si="210"/>
        <v>Q1</v>
      </c>
      <c r="F1729" t="s">
        <v>38</v>
      </c>
      <c r="G1729" t="s">
        <v>25</v>
      </c>
      <c r="H1729" t="s">
        <v>44</v>
      </c>
      <c r="I1729" t="s">
        <v>63</v>
      </c>
      <c r="J1729" t="s">
        <v>64</v>
      </c>
      <c r="K1729">
        <v>9</v>
      </c>
      <c r="L1729" s="3">
        <v>302.45999999999998</v>
      </c>
      <c r="M1729" s="4">
        <v>0.08</v>
      </c>
      <c r="N1729" s="3">
        <v>86.31</v>
      </c>
      <c r="O1729" s="3">
        <f t="shared" si="211"/>
        <v>2504.3688000000002</v>
      </c>
      <c r="P1729" s="3">
        <f t="shared" si="212"/>
        <v>776.79</v>
      </c>
      <c r="Q1729" s="3">
        <v>867.32</v>
      </c>
      <c r="R1729" s="3">
        <f t="shared" si="213"/>
        <v>860.25880000000018</v>
      </c>
      <c r="S1729" s="5">
        <f t="shared" si="214"/>
        <v>0.34350324121591042</v>
      </c>
      <c r="T1729" s="3">
        <v>2652.38</v>
      </c>
      <c r="U1729" s="3">
        <f t="shared" si="215"/>
        <v>-148.01119999999992</v>
      </c>
      <c r="V1729" t="s">
        <v>41</v>
      </c>
      <c r="W1729" t="s">
        <v>46</v>
      </c>
    </row>
    <row r="1730" spans="1:23">
      <c r="A1730" t="s">
        <v>1789</v>
      </c>
      <c r="B1730" s="2">
        <v>46267</v>
      </c>
      <c r="C1730">
        <f t="shared" ref="C1730:C1793" si="216">YEAR(B1730)</f>
        <v>2026</v>
      </c>
      <c r="D1730" t="str">
        <f t="shared" ref="D1730:D1793" si="217">TEXT(B1730,"mmm")</f>
        <v>Sep</v>
      </c>
      <c r="E1730" t="str">
        <f t="shared" ref="E1730:E1793" si="218">"Q"&amp;ROUNDUP(MONTH(B1730)/3,0)</f>
        <v>Q3</v>
      </c>
      <c r="F1730" t="s">
        <v>24</v>
      </c>
      <c r="G1730" t="s">
        <v>25</v>
      </c>
      <c r="H1730" t="s">
        <v>34</v>
      </c>
      <c r="I1730" t="s">
        <v>53</v>
      </c>
      <c r="J1730" t="s">
        <v>130</v>
      </c>
      <c r="K1730">
        <v>9</v>
      </c>
      <c r="L1730" s="3">
        <v>2639.01</v>
      </c>
      <c r="M1730" s="4">
        <v>0.03</v>
      </c>
      <c r="N1730" s="3">
        <v>1051.43</v>
      </c>
      <c r="O1730" s="3">
        <f t="shared" ref="O1730:O1793" si="219">K1730*L1730*(1-M1730)</f>
        <v>23038.557300000004</v>
      </c>
      <c r="P1730" s="3">
        <f t="shared" ref="P1730:P1793" si="220">K1730*N1730</f>
        <v>9462.8700000000008</v>
      </c>
      <c r="Q1730" s="3">
        <v>1221.96</v>
      </c>
      <c r="R1730" s="3">
        <f t="shared" ref="R1730:R1793" si="221">O1730-P1730-Q1730</f>
        <v>12353.727300000002</v>
      </c>
      <c r="S1730" s="5">
        <f t="shared" ref="S1730:S1793" si="222">IFERROR(R1730/O1730,0)</f>
        <v>0.53621965729598875</v>
      </c>
      <c r="T1730" s="3">
        <v>24661.03</v>
      </c>
      <c r="U1730" s="3">
        <f t="shared" ref="U1730:U1793" si="223">O1730-T1730</f>
        <v>-1622.4726999999948</v>
      </c>
      <c r="V1730" t="s">
        <v>61</v>
      </c>
      <c r="W1730" t="s">
        <v>30</v>
      </c>
    </row>
    <row r="1731" spans="1:23">
      <c r="A1731" t="s">
        <v>1790</v>
      </c>
      <c r="B1731" s="2">
        <v>46007</v>
      </c>
      <c r="C1731">
        <f t="shared" si="216"/>
        <v>2025</v>
      </c>
      <c r="D1731" t="str">
        <f t="shared" si="217"/>
        <v>Dec</v>
      </c>
      <c r="E1731" t="str">
        <f t="shared" si="218"/>
        <v>Q4</v>
      </c>
      <c r="F1731" t="s">
        <v>68</v>
      </c>
      <c r="G1731" t="s">
        <v>66</v>
      </c>
      <c r="H1731" t="s">
        <v>44</v>
      </c>
      <c r="I1731" t="s">
        <v>39</v>
      </c>
      <c r="J1731" t="s">
        <v>45</v>
      </c>
      <c r="K1731">
        <v>9</v>
      </c>
      <c r="L1731" s="3">
        <v>1429.75</v>
      </c>
      <c r="M1731" s="4">
        <v>0.1</v>
      </c>
      <c r="N1731" s="3">
        <v>712.31</v>
      </c>
      <c r="O1731" s="3">
        <f t="shared" si="219"/>
        <v>11580.975</v>
      </c>
      <c r="P1731" s="3">
        <f t="shared" si="220"/>
        <v>6410.7899999999991</v>
      </c>
      <c r="Q1731" s="3">
        <v>1963.69</v>
      </c>
      <c r="R1731" s="3">
        <f t="shared" si="221"/>
        <v>3206.4950000000013</v>
      </c>
      <c r="S1731" s="5">
        <f t="shared" si="222"/>
        <v>0.2768760834040313</v>
      </c>
      <c r="T1731" s="3">
        <v>12668.02</v>
      </c>
      <c r="U1731" s="3">
        <f t="shared" si="223"/>
        <v>-1087.0450000000001</v>
      </c>
      <c r="V1731" t="s">
        <v>41</v>
      </c>
      <c r="W1731" t="s">
        <v>46</v>
      </c>
    </row>
    <row r="1732" spans="1:23">
      <c r="A1732" t="s">
        <v>1791</v>
      </c>
      <c r="B1732" s="2">
        <v>46050</v>
      </c>
      <c r="C1732">
        <f t="shared" si="216"/>
        <v>2026</v>
      </c>
      <c r="D1732" t="str">
        <f t="shared" si="217"/>
        <v>Jan</v>
      </c>
      <c r="E1732" t="str">
        <f t="shared" si="218"/>
        <v>Q1</v>
      </c>
      <c r="F1732" t="s">
        <v>24</v>
      </c>
      <c r="G1732" t="s">
        <v>25</v>
      </c>
      <c r="H1732" t="s">
        <v>44</v>
      </c>
      <c r="I1732" t="s">
        <v>63</v>
      </c>
      <c r="J1732" t="s">
        <v>64</v>
      </c>
      <c r="K1732">
        <v>23</v>
      </c>
      <c r="L1732" s="3">
        <v>397.33</v>
      </c>
      <c r="M1732" s="4">
        <v>0.05</v>
      </c>
      <c r="N1732" s="3">
        <v>121.22</v>
      </c>
      <c r="O1732" s="3">
        <f t="shared" si="219"/>
        <v>8681.6605</v>
      </c>
      <c r="P1732" s="3">
        <f t="shared" si="220"/>
        <v>2788.06</v>
      </c>
      <c r="Q1732" s="3">
        <v>864.43</v>
      </c>
      <c r="R1732" s="3">
        <f t="shared" si="221"/>
        <v>5029.1705000000002</v>
      </c>
      <c r="S1732" s="5">
        <f t="shared" si="222"/>
        <v>0.57928670442710817</v>
      </c>
      <c r="T1732" s="3">
        <v>8251.9500000000007</v>
      </c>
      <c r="U1732" s="3">
        <f t="shared" si="223"/>
        <v>429.71049999999923</v>
      </c>
      <c r="V1732" t="s">
        <v>61</v>
      </c>
      <c r="W1732" t="s">
        <v>30</v>
      </c>
    </row>
    <row r="1733" spans="1:23">
      <c r="A1733" t="s">
        <v>1792</v>
      </c>
      <c r="B1733" s="2">
        <v>46087</v>
      </c>
      <c r="C1733">
        <f t="shared" si="216"/>
        <v>2026</v>
      </c>
      <c r="D1733" t="str">
        <f t="shared" si="217"/>
        <v>Mar</v>
      </c>
      <c r="E1733" t="str">
        <f t="shared" si="218"/>
        <v>Q1</v>
      </c>
      <c r="F1733" t="s">
        <v>38</v>
      </c>
      <c r="G1733" t="s">
        <v>25</v>
      </c>
      <c r="H1733" t="s">
        <v>44</v>
      </c>
      <c r="I1733" t="s">
        <v>63</v>
      </c>
      <c r="J1733" t="s">
        <v>73</v>
      </c>
      <c r="K1733">
        <v>12</v>
      </c>
      <c r="L1733" s="3">
        <v>208.57</v>
      </c>
      <c r="M1733" s="4">
        <v>0.03</v>
      </c>
      <c r="N1733" s="3">
        <v>56.78</v>
      </c>
      <c r="O1733" s="3">
        <f t="shared" si="219"/>
        <v>2427.7548000000002</v>
      </c>
      <c r="P1733" s="3">
        <f t="shared" si="220"/>
        <v>681.36</v>
      </c>
      <c r="Q1733" s="3">
        <v>1575.71</v>
      </c>
      <c r="R1733" s="3">
        <f t="shared" si="221"/>
        <v>170.6848</v>
      </c>
      <c r="S1733" s="5">
        <f t="shared" si="222"/>
        <v>7.0305617354767452E-2</v>
      </c>
      <c r="T1733" s="3">
        <v>2200.54</v>
      </c>
      <c r="U1733" s="3">
        <f t="shared" si="223"/>
        <v>227.2148000000002</v>
      </c>
      <c r="V1733" t="s">
        <v>41</v>
      </c>
      <c r="W1733" t="s">
        <v>30</v>
      </c>
    </row>
    <row r="1734" spans="1:23">
      <c r="A1734" t="s">
        <v>1793</v>
      </c>
      <c r="B1734" s="2">
        <v>46061</v>
      </c>
      <c r="C1734">
        <f t="shared" si="216"/>
        <v>2026</v>
      </c>
      <c r="D1734" t="str">
        <f t="shared" si="217"/>
        <v>Feb</v>
      </c>
      <c r="E1734" t="str">
        <f t="shared" si="218"/>
        <v>Q1</v>
      </c>
      <c r="F1734" t="s">
        <v>68</v>
      </c>
      <c r="G1734" t="s">
        <v>66</v>
      </c>
      <c r="H1734" t="s">
        <v>34</v>
      </c>
      <c r="I1734" t="s">
        <v>53</v>
      </c>
      <c r="J1734" t="s">
        <v>130</v>
      </c>
      <c r="K1734">
        <v>11</v>
      </c>
      <c r="L1734" s="3">
        <v>2597.89</v>
      </c>
      <c r="M1734" s="4">
        <v>0.05</v>
      </c>
      <c r="N1734" s="3">
        <v>1012.4</v>
      </c>
      <c r="O1734" s="3">
        <f t="shared" si="219"/>
        <v>27147.950499999995</v>
      </c>
      <c r="P1734" s="3">
        <f t="shared" si="220"/>
        <v>11136.4</v>
      </c>
      <c r="Q1734" s="3">
        <v>2205.7600000000002</v>
      </c>
      <c r="R1734" s="3">
        <f t="shared" si="221"/>
        <v>13805.790499999996</v>
      </c>
      <c r="S1734" s="5">
        <f t="shared" si="222"/>
        <v>0.50853895950635386</v>
      </c>
      <c r="T1734" s="3">
        <v>27056.52</v>
      </c>
      <c r="U1734" s="3">
        <f t="shared" si="223"/>
        <v>91.430499999994936</v>
      </c>
      <c r="V1734" t="s">
        <v>41</v>
      </c>
      <c r="W1734" t="s">
        <v>46</v>
      </c>
    </row>
    <row r="1735" spans="1:23">
      <c r="A1735" t="s">
        <v>1794</v>
      </c>
      <c r="B1735" s="2">
        <v>46193</v>
      </c>
      <c r="C1735">
        <f t="shared" si="216"/>
        <v>2026</v>
      </c>
      <c r="D1735" t="str">
        <f t="shared" si="217"/>
        <v>Jun</v>
      </c>
      <c r="E1735" t="str">
        <f t="shared" si="218"/>
        <v>Q2</v>
      </c>
      <c r="F1735" t="s">
        <v>38</v>
      </c>
      <c r="G1735" t="s">
        <v>25</v>
      </c>
      <c r="H1735" t="s">
        <v>34</v>
      </c>
      <c r="I1735" t="s">
        <v>39</v>
      </c>
      <c r="J1735" t="s">
        <v>45</v>
      </c>
      <c r="K1735">
        <v>18</v>
      </c>
      <c r="L1735" s="3">
        <v>951.43</v>
      </c>
      <c r="M1735" s="4">
        <v>0.05</v>
      </c>
      <c r="N1735" s="3">
        <v>485.61</v>
      </c>
      <c r="O1735" s="3">
        <f t="shared" si="219"/>
        <v>16269.452999999998</v>
      </c>
      <c r="P1735" s="3">
        <f t="shared" si="220"/>
        <v>8740.98</v>
      </c>
      <c r="Q1735" s="3">
        <v>1780.19</v>
      </c>
      <c r="R1735" s="3">
        <f t="shared" si="221"/>
        <v>5748.2829999999976</v>
      </c>
      <c r="S1735" s="5">
        <f t="shared" si="222"/>
        <v>0.35331753317090614</v>
      </c>
      <c r="T1735" s="3">
        <v>15623.32</v>
      </c>
      <c r="U1735" s="3">
        <f t="shared" si="223"/>
        <v>646.13299999999799</v>
      </c>
      <c r="V1735" t="s">
        <v>29</v>
      </c>
      <c r="W1735" t="s">
        <v>80</v>
      </c>
    </row>
    <row r="1736" spans="1:23">
      <c r="A1736" t="s">
        <v>1795</v>
      </c>
      <c r="B1736" s="2">
        <v>46294</v>
      </c>
      <c r="C1736">
        <f t="shared" si="216"/>
        <v>2026</v>
      </c>
      <c r="D1736" t="str">
        <f t="shared" si="217"/>
        <v>Sep</v>
      </c>
      <c r="E1736" t="str">
        <f t="shared" si="218"/>
        <v>Q3</v>
      </c>
      <c r="F1736" t="s">
        <v>68</v>
      </c>
      <c r="G1736" t="s">
        <v>66</v>
      </c>
      <c r="H1736" t="s">
        <v>26</v>
      </c>
      <c r="I1736" t="s">
        <v>53</v>
      </c>
      <c r="J1736" t="s">
        <v>130</v>
      </c>
      <c r="K1736">
        <v>19</v>
      </c>
      <c r="L1736" s="3">
        <v>1814.11</v>
      </c>
      <c r="M1736" s="4">
        <v>0.08</v>
      </c>
      <c r="N1736" s="3">
        <v>688.69</v>
      </c>
      <c r="O1736" s="3">
        <f t="shared" si="219"/>
        <v>31710.642799999998</v>
      </c>
      <c r="P1736" s="3">
        <f t="shared" si="220"/>
        <v>13085.11</v>
      </c>
      <c r="Q1736" s="3">
        <v>3775.89</v>
      </c>
      <c r="R1736" s="3">
        <f t="shared" si="221"/>
        <v>14849.642799999998</v>
      </c>
      <c r="S1736" s="5">
        <f t="shared" si="222"/>
        <v>0.46828577060569704</v>
      </c>
      <c r="T1736" s="3">
        <v>30193.78</v>
      </c>
      <c r="U1736" s="3">
        <f t="shared" si="223"/>
        <v>1516.862799999999</v>
      </c>
      <c r="V1736" t="s">
        <v>61</v>
      </c>
      <c r="W1736" t="s">
        <v>77</v>
      </c>
    </row>
    <row r="1737" spans="1:23">
      <c r="A1737" t="s">
        <v>1796</v>
      </c>
      <c r="B1737" s="2">
        <v>45359</v>
      </c>
      <c r="C1737">
        <f t="shared" si="216"/>
        <v>2024</v>
      </c>
      <c r="D1737" t="str">
        <f t="shared" si="217"/>
        <v>Mar</v>
      </c>
      <c r="E1737" t="str">
        <f t="shared" si="218"/>
        <v>Q1</v>
      </c>
      <c r="F1737" t="s">
        <v>38</v>
      </c>
      <c r="G1737" t="s">
        <v>66</v>
      </c>
      <c r="H1737" t="s">
        <v>34</v>
      </c>
      <c r="I1737" t="s">
        <v>39</v>
      </c>
      <c r="J1737" t="s">
        <v>40</v>
      </c>
      <c r="K1737">
        <v>10</v>
      </c>
      <c r="L1737" s="3">
        <v>980.65</v>
      </c>
      <c r="M1737" s="4">
        <v>0.1</v>
      </c>
      <c r="N1737" s="3">
        <v>396.95</v>
      </c>
      <c r="O1737" s="3">
        <f t="shared" si="219"/>
        <v>8825.85</v>
      </c>
      <c r="P1737" s="3">
        <f t="shared" si="220"/>
        <v>3969.5</v>
      </c>
      <c r="Q1737" s="3">
        <v>1311.98</v>
      </c>
      <c r="R1737" s="3">
        <f t="shared" si="221"/>
        <v>3544.3700000000003</v>
      </c>
      <c r="S1737" s="5">
        <f t="shared" si="222"/>
        <v>0.40158964858908774</v>
      </c>
      <c r="T1737" s="3">
        <v>8009.19</v>
      </c>
      <c r="U1737" s="3">
        <f t="shared" si="223"/>
        <v>816.66000000000076</v>
      </c>
      <c r="V1737" t="s">
        <v>41</v>
      </c>
      <c r="W1737" t="s">
        <v>46</v>
      </c>
    </row>
    <row r="1738" spans="1:23">
      <c r="A1738" t="s">
        <v>1797</v>
      </c>
      <c r="B1738" s="2">
        <v>45769</v>
      </c>
      <c r="C1738">
        <f t="shared" si="216"/>
        <v>2025</v>
      </c>
      <c r="D1738" t="str">
        <f t="shared" si="217"/>
        <v>Apr</v>
      </c>
      <c r="E1738" t="str">
        <f t="shared" si="218"/>
        <v>Q2</v>
      </c>
      <c r="F1738" t="s">
        <v>32</v>
      </c>
      <c r="G1738" t="s">
        <v>43</v>
      </c>
      <c r="H1738" t="s">
        <v>34</v>
      </c>
      <c r="I1738" t="s">
        <v>27</v>
      </c>
      <c r="J1738" t="s">
        <v>28</v>
      </c>
      <c r="K1738">
        <v>11</v>
      </c>
      <c r="L1738" s="3">
        <v>177.9</v>
      </c>
      <c r="M1738" s="4">
        <v>0.05</v>
      </c>
      <c r="N1738" s="3">
        <v>105.01</v>
      </c>
      <c r="O1738" s="3">
        <f t="shared" si="219"/>
        <v>1859.0550000000001</v>
      </c>
      <c r="P1738" s="3">
        <f t="shared" si="220"/>
        <v>1155.1100000000001</v>
      </c>
      <c r="Q1738" s="3">
        <v>880.34</v>
      </c>
      <c r="R1738" s="3">
        <f t="shared" si="221"/>
        <v>-176.3950000000001</v>
      </c>
      <c r="S1738" s="5">
        <f t="shared" si="222"/>
        <v>-9.4884228815177649E-2</v>
      </c>
      <c r="T1738" s="3">
        <v>1825.56</v>
      </c>
      <c r="U1738" s="3">
        <f t="shared" si="223"/>
        <v>33.495000000000118</v>
      </c>
      <c r="V1738" t="s">
        <v>61</v>
      </c>
      <c r="W1738" t="s">
        <v>30</v>
      </c>
    </row>
    <row r="1739" spans="1:23">
      <c r="A1739" t="s">
        <v>1798</v>
      </c>
      <c r="B1739" s="2">
        <v>45833</v>
      </c>
      <c r="C1739">
        <f t="shared" si="216"/>
        <v>2025</v>
      </c>
      <c r="D1739" t="str">
        <f t="shared" si="217"/>
        <v>Jun</v>
      </c>
      <c r="E1739" t="str">
        <f t="shared" si="218"/>
        <v>Q2</v>
      </c>
      <c r="F1739" t="s">
        <v>38</v>
      </c>
      <c r="G1739" t="s">
        <v>25</v>
      </c>
      <c r="H1739" t="s">
        <v>34</v>
      </c>
      <c r="I1739" t="s">
        <v>63</v>
      </c>
      <c r="J1739" t="s">
        <v>64</v>
      </c>
      <c r="K1739">
        <v>7</v>
      </c>
      <c r="L1739" s="3">
        <v>288.60000000000002</v>
      </c>
      <c r="M1739" s="4">
        <v>0.1</v>
      </c>
      <c r="N1739" s="3">
        <v>81.08</v>
      </c>
      <c r="O1739" s="3">
        <f t="shared" si="219"/>
        <v>1818.1800000000003</v>
      </c>
      <c r="P1739" s="3">
        <f t="shared" si="220"/>
        <v>567.55999999999995</v>
      </c>
      <c r="Q1739" s="3">
        <v>1345.04</v>
      </c>
      <c r="R1739" s="3">
        <f t="shared" si="221"/>
        <v>-94.419999999999618</v>
      </c>
      <c r="S1739" s="5">
        <f t="shared" si="222"/>
        <v>-5.1931051931051714E-2</v>
      </c>
      <c r="T1739" s="3">
        <v>1709.16</v>
      </c>
      <c r="U1739" s="3">
        <f t="shared" si="223"/>
        <v>109.02000000000021</v>
      </c>
      <c r="V1739" t="s">
        <v>41</v>
      </c>
      <c r="W1739" t="s">
        <v>46</v>
      </c>
    </row>
    <row r="1740" spans="1:23">
      <c r="A1740" t="s">
        <v>1799</v>
      </c>
      <c r="B1740" s="2">
        <v>45714</v>
      </c>
      <c r="C1740">
        <f t="shared" si="216"/>
        <v>2025</v>
      </c>
      <c r="D1740" t="str">
        <f t="shared" si="217"/>
        <v>Feb</v>
      </c>
      <c r="E1740" t="str">
        <f t="shared" si="218"/>
        <v>Q1</v>
      </c>
      <c r="F1740" t="s">
        <v>68</v>
      </c>
      <c r="G1740" t="s">
        <v>25</v>
      </c>
      <c r="H1740" t="s">
        <v>60</v>
      </c>
      <c r="I1740" t="s">
        <v>39</v>
      </c>
      <c r="J1740" t="s">
        <v>40</v>
      </c>
      <c r="K1740">
        <v>21</v>
      </c>
      <c r="L1740" s="3">
        <v>1058.9000000000001</v>
      </c>
      <c r="M1740" s="4">
        <v>0.08</v>
      </c>
      <c r="N1740" s="3">
        <v>433.83</v>
      </c>
      <c r="O1740" s="3">
        <f t="shared" si="219"/>
        <v>20457.948000000004</v>
      </c>
      <c r="P1740" s="3">
        <f t="shared" si="220"/>
        <v>9110.43</v>
      </c>
      <c r="Q1740" s="3">
        <v>3141.46</v>
      </c>
      <c r="R1740" s="3">
        <f t="shared" si="221"/>
        <v>8206.0580000000045</v>
      </c>
      <c r="S1740" s="5">
        <f t="shared" si="222"/>
        <v>0.40111833308013117</v>
      </c>
      <c r="T1740" s="3">
        <v>19993.419999999998</v>
      </c>
      <c r="U1740" s="3">
        <f t="shared" si="223"/>
        <v>464.5280000000057</v>
      </c>
      <c r="V1740" t="s">
        <v>36</v>
      </c>
      <c r="W1740" t="s">
        <v>46</v>
      </c>
    </row>
    <row r="1741" spans="1:23">
      <c r="A1741" t="s">
        <v>1800</v>
      </c>
      <c r="B1741" s="2">
        <v>45423</v>
      </c>
      <c r="C1741">
        <f t="shared" si="216"/>
        <v>2024</v>
      </c>
      <c r="D1741" t="str">
        <f t="shared" si="217"/>
        <v>May</v>
      </c>
      <c r="E1741" t="str">
        <f t="shared" si="218"/>
        <v>Q2</v>
      </c>
      <c r="F1741" t="s">
        <v>38</v>
      </c>
      <c r="G1741" t="s">
        <v>66</v>
      </c>
      <c r="H1741" t="s">
        <v>26</v>
      </c>
      <c r="I1741" t="s">
        <v>63</v>
      </c>
      <c r="J1741" t="s">
        <v>64</v>
      </c>
      <c r="K1741">
        <v>35</v>
      </c>
      <c r="L1741" s="3">
        <v>314.25</v>
      </c>
      <c r="M1741" s="4">
        <v>0.12</v>
      </c>
      <c r="N1741" s="3">
        <v>89.64</v>
      </c>
      <c r="O1741" s="3">
        <f t="shared" si="219"/>
        <v>9678.9</v>
      </c>
      <c r="P1741" s="3">
        <f t="shared" si="220"/>
        <v>3137.4</v>
      </c>
      <c r="Q1741" s="3">
        <v>1409.32</v>
      </c>
      <c r="R1741" s="3">
        <f t="shared" si="221"/>
        <v>5132.18</v>
      </c>
      <c r="S1741" s="5">
        <f t="shared" si="222"/>
        <v>0.53024413931335179</v>
      </c>
      <c r="T1741" s="3">
        <v>10395.84</v>
      </c>
      <c r="U1741" s="3">
        <f t="shared" si="223"/>
        <v>-716.94000000000051</v>
      </c>
      <c r="V1741" t="s">
        <v>29</v>
      </c>
      <c r="W1741" t="s">
        <v>46</v>
      </c>
    </row>
    <row r="1742" spans="1:23">
      <c r="A1742" t="s">
        <v>1801</v>
      </c>
      <c r="B1742" s="2">
        <v>45561</v>
      </c>
      <c r="C1742">
        <f t="shared" si="216"/>
        <v>2024</v>
      </c>
      <c r="D1742" t="str">
        <f t="shared" si="217"/>
        <v>Sep</v>
      </c>
      <c r="E1742" t="str">
        <f t="shared" si="218"/>
        <v>Q3</v>
      </c>
      <c r="F1742" t="s">
        <v>68</v>
      </c>
      <c r="G1742" t="s">
        <v>25</v>
      </c>
      <c r="H1742" t="s">
        <v>34</v>
      </c>
      <c r="I1742" t="s">
        <v>39</v>
      </c>
      <c r="J1742" t="s">
        <v>45</v>
      </c>
      <c r="K1742">
        <v>2</v>
      </c>
      <c r="L1742" s="3">
        <v>929.28</v>
      </c>
      <c r="M1742" s="4">
        <v>0.03</v>
      </c>
      <c r="N1742" s="3">
        <v>427.58</v>
      </c>
      <c r="O1742" s="3">
        <f t="shared" si="219"/>
        <v>1802.8031999999998</v>
      </c>
      <c r="P1742" s="3">
        <f t="shared" si="220"/>
        <v>855.16</v>
      </c>
      <c r="Q1742" s="3">
        <v>1939.75</v>
      </c>
      <c r="R1742" s="3">
        <f t="shared" si="221"/>
        <v>-992.10680000000013</v>
      </c>
      <c r="S1742" s="5">
        <f t="shared" si="222"/>
        <v>-0.55031342300701502</v>
      </c>
      <c r="T1742" s="3">
        <v>2009.1</v>
      </c>
      <c r="U1742" s="3">
        <f t="shared" si="223"/>
        <v>-206.29680000000008</v>
      </c>
      <c r="V1742" t="s">
        <v>36</v>
      </c>
      <c r="W1742" t="s">
        <v>77</v>
      </c>
    </row>
    <row r="1743" spans="1:23">
      <c r="A1743" t="s">
        <v>1802</v>
      </c>
      <c r="B1743" s="2">
        <v>45311</v>
      </c>
      <c r="C1743">
        <f t="shared" si="216"/>
        <v>2024</v>
      </c>
      <c r="D1743" t="str">
        <f t="shared" si="217"/>
        <v>Jan</v>
      </c>
      <c r="E1743" t="str">
        <f t="shared" si="218"/>
        <v>Q1</v>
      </c>
      <c r="F1743" t="s">
        <v>38</v>
      </c>
      <c r="G1743" t="s">
        <v>25</v>
      </c>
      <c r="H1743" t="s">
        <v>34</v>
      </c>
      <c r="I1743" t="s">
        <v>39</v>
      </c>
      <c r="J1743" t="s">
        <v>45</v>
      </c>
      <c r="K1743">
        <v>5</v>
      </c>
      <c r="L1743" s="3">
        <v>1002.49</v>
      </c>
      <c r="M1743" s="4">
        <v>0</v>
      </c>
      <c r="N1743" s="3">
        <v>456.1</v>
      </c>
      <c r="O1743" s="3">
        <f t="shared" si="219"/>
        <v>5012.45</v>
      </c>
      <c r="P1743" s="3">
        <f t="shared" si="220"/>
        <v>2280.5</v>
      </c>
      <c r="Q1743" s="3">
        <v>922.05</v>
      </c>
      <c r="R1743" s="3">
        <f t="shared" si="221"/>
        <v>1809.8999999999999</v>
      </c>
      <c r="S1743" s="5">
        <f t="shared" si="222"/>
        <v>0.361080908537741</v>
      </c>
      <c r="T1743" s="3">
        <v>4789.9399999999996</v>
      </c>
      <c r="U1743" s="3">
        <f t="shared" si="223"/>
        <v>222.51000000000022</v>
      </c>
      <c r="V1743" t="s">
        <v>36</v>
      </c>
      <c r="W1743" t="s">
        <v>46</v>
      </c>
    </row>
    <row r="1744" spans="1:23">
      <c r="A1744" t="s">
        <v>1803</v>
      </c>
      <c r="B1744" s="2">
        <v>45894</v>
      </c>
      <c r="C1744">
        <f t="shared" si="216"/>
        <v>2025</v>
      </c>
      <c r="D1744" t="str">
        <f t="shared" si="217"/>
        <v>Aug</v>
      </c>
      <c r="E1744" t="str">
        <f t="shared" si="218"/>
        <v>Q3</v>
      </c>
      <c r="F1744" t="s">
        <v>32</v>
      </c>
      <c r="G1744" t="s">
        <v>49</v>
      </c>
      <c r="H1744" t="s">
        <v>34</v>
      </c>
      <c r="I1744" t="s">
        <v>63</v>
      </c>
      <c r="J1744" t="s">
        <v>73</v>
      </c>
      <c r="K1744">
        <v>7</v>
      </c>
      <c r="L1744" s="3">
        <v>323.20999999999998</v>
      </c>
      <c r="M1744" s="4">
        <v>0.12</v>
      </c>
      <c r="N1744" s="3">
        <v>83.01</v>
      </c>
      <c r="O1744" s="3">
        <f t="shared" si="219"/>
        <v>1990.9735999999998</v>
      </c>
      <c r="P1744" s="3">
        <f t="shared" si="220"/>
        <v>581.07000000000005</v>
      </c>
      <c r="Q1744" s="3">
        <v>689.27</v>
      </c>
      <c r="R1744" s="3">
        <f t="shared" si="221"/>
        <v>720.63359999999966</v>
      </c>
      <c r="S1744" s="5">
        <f t="shared" si="222"/>
        <v>0.36195035433920358</v>
      </c>
      <c r="T1744" s="3">
        <v>2159.59</v>
      </c>
      <c r="U1744" s="3">
        <f t="shared" si="223"/>
        <v>-168.61640000000034</v>
      </c>
      <c r="V1744" t="s">
        <v>36</v>
      </c>
      <c r="W1744" t="s">
        <v>30</v>
      </c>
    </row>
    <row r="1745" spans="1:23">
      <c r="A1745" t="s">
        <v>1804</v>
      </c>
      <c r="B1745" s="2">
        <v>45619</v>
      </c>
      <c r="C1745">
        <f t="shared" si="216"/>
        <v>2024</v>
      </c>
      <c r="D1745" t="str">
        <f t="shared" si="217"/>
        <v>Nov</v>
      </c>
      <c r="E1745" t="str">
        <f t="shared" si="218"/>
        <v>Q4</v>
      </c>
      <c r="F1745" t="s">
        <v>68</v>
      </c>
      <c r="G1745" t="s">
        <v>25</v>
      </c>
      <c r="H1745" t="s">
        <v>34</v>
      </c>
      <c r="I1745" t="s">
        <v>27</v>
      </c>
      <c r="J1745" t="s">
        <v>28</v>
      </c>
      <c r="K1745">
        <v>5</v>
      </c>
      <c r="L1745" s="3">
        <v>194.49</v>
      </c>
      <c r="M1745" s="4">
        <v>0.1</v>
      </c>
      <c r="N1745" s="3">
        <v>107.33</v>
      </c>
      <c r="O1745" s="3">
        <f t="shared" si="219"/>
        <v>875.20500000000004</v>
      </c>
      <c r="P1745" s="3">
        <f t="shared" si="220"/>
        <v>536.65</v>
      </c>
      <c r="Q1745" s="3">
        <v>888.44</v>
      </c>
      <c r="R1745" s="3">
        <f t="shared" si="221"/>
        <v>-549.88499999999999</v>
      </c>
      <c r="S1745" s="5">
        <f t="shared" si="222"/>
        <v>-0.62829279997257781</v>
      </c>
      <c r="T1745" s="3">
        <v>899.14</v>
      </c>
      <c r="U1745" s="3">
        <f t="shared" si="223"/>
        <v>-23.934999999999945</v>
      </c>
      <c r="V1745" t="s">
        <v>29</v>
      </c>
      <c r="W1745" t="s">
        <v>77</v>
      </c>
    </row>
    <row r="1746" spans="1:23">
      <c r="A1746" t="s">
        <v>1805</v>
      </c>
      <c r="B1746" s="2">
        <v>45408</v>
      </c>
      <c r="C1746">
        <f t="shared" si="216"/>
        <v>2024</v>
      </c>
      <c r="D1746" t="str">
        <f t="shared" si="217"/>
        <v>Apr</v>
      </c>
      <c r="E1746" t="str">
        <f t="shared" si="218"/>
        <v>Q2</v>
      </c>
      <c r="F1746" t="s">
        <v>68</v>
      </c>
      <c r="G1746" t="s">
        <v>66</v>
      </c>
      <c r="H1746" t="s">
        <v>44</v>
      </c>
      <c r="I1746" t="s">
        <v>27</v>
      </c>
      <c r="J1746" t="s">
        <v>28</v>
      </c>
      <c r="K1746">
        <v>9</v>
      </c>
      <c r="L1746" s="3">
        <v>235.18</v>
      </c>
      <c r="M1746" s="4">
        <v>0.05</v>
      </c>
      <c r="N1746" s="3">
        <v>131.07</v>
      </c>
      <c r="O1746" s="3">
        <f t="shared" si="219"/>
        <v>2010.7889999999998</v>
      </c>
      <c r="P1746" s="3">
        <f t="shared" si="220"/>
        <v>1179.6299999999999</v>
      </c>
      <c r="Q1746" s="3">
        <v>734.08</v>
      </c>
      <c r="R1746" s="3">
        <f t="shared" si="221"/>
        <v>97.078999999999837</v>
      </c>
      <c r="S1746" s="5">
        <f t="shared" si="222"/>
        <v>4.8279058618283591E-2</v>
      </c>
      <c r="T1746" s="3">
        <v>1952.31</v>
      </c>
      <c r="U1746" s="3">
        <f t="shared" si="223"/>
        <v>58.478999999999814</v>
      </c>
      <c r="V1746" t="s">
        <v>29</v>
      </c>
      <c r="W1746" t="s">
        <v>80</v>
      </c>
    </row>
    <row r="1747" spans="1:23">
      <c r="A1747" t="s">
        <v>1806</v>
      </c>
      <c r="B1747" s="2">
        <v>45454</v>
      </c>
      <c r="C1747">
        <f t="shared" si="216"/>
        <v>2024</v>
      </c>
      <c r="D1747" t="str">
        <f t="shared" si="217"/>
        <v>Jun</v>
      </c>
      <c r="E1747" t="str">
        <f t="shared" si="218"/>
        <v>Q2</v>
      </c>
      <c r="F1747" t="s">
        <v>68</v>
      </c>
      <c r="G1747" t="s">
        <v>66</v>
      </c>
      <c r="H1747" t="s">
        <v>34</v>
      </c>
      <c r="I1747" t="s">
        <v>63</v>
      </c>
      <c r="J1747" t="s">
        <v>73</v>
      </c>
      <c r="K1747">
        <v>7</v>
      </c>
      <c r="L1747" s="3">
        <v>183.31</v>
      </c>
      <c r="M1747" s="4">
        <v>0.05</v>
      </c>
      <c r="N1747" s="3">
        <v>45.83</v>
      </c>
      <c r="O1747" s="3">
        <f t="shared" si="219"/>
        <v>1219.0115000000001</v>
      </c>
      <c r="P1747" s="3">
        <f t="shared" si="220"/>
        <v>320.81</v>
      </c>
      <c r="Q1747" s="3">
        <v>826.7</v>
      </c>
      <c r="R1747" s="3">
        <f t="shared" si="221"/>
        <v>71.501500000000078</v>
      </c>
      <c r="S1747" s="5">
        <f t="shared" si="222"/>
        <v>5.8655312111493677E-2</v>
      </c>
      <c r="T1747" s="3">
        <v>1308</v>
      </c>
      <c r="U1747" s="3">
        <f t="shared" si="223"/>
        <v>-88.988499999999931</v>
      </c>
      <c r="V1747" t="s">
        <v>41</v>
      </c>
      <c r="W1747" t="s">
        <v>46</v>
      </c>
    </row>
    <row r="1748" spans="1:23">
      <c r="A1748" t="s">
        <v>1807</v>
      </c>
      <c r="B1748" s="2">
        <v>45297</v>
      </c>
      <c r="C1748">
        <f t="shared" si="216"/>
        <v>2024</v>
      </c>
      <c r="D1748" t="str">
        <f t="shared" si="217"/>
        <v>Jan</v>
      </c>
      <c r="E1748" t="str">
        <f t="shared" si="218"/>
        <v>Q1</v>
      </c>
      <c r="F1748" t="s">
        <v>68</v>
      </c>
      <c r="G1748" t="s">
        <v>66</v>
      </c>
      <c r="H1748" t="s">
        <v>44</v>
      </c>
      <c r="I1748" t="s">
        <v>63</v>
      </c>
      <c r="J1748" t="s">
        <v>73</v>
      </c>
      <c r="K1748">
        <v>8</v>
      </c>
      <c r="L1748" s="3">
        <v>148.33000000000001</v>
      </c>
      <c r="M1748" s="4">
        <v>0.12</v>
      </c>
      <c r="N1748" s="3">
        <v>38.1</v>
      </c>
      <c r="O1748" s="3">
        <f t="shared" si="219"/>
        <v>1044.2432000000001</v>
      </c>
      <c r="P1748" s="3">
        <f t="shared" si="220"/>
        <v>304.8</v>
      </c>
      <c r="Q1748" s="3">
        <v>1339.51</v>
      </c>
      <c r="R1748" s="3">
        <f t="shared" si="221"/>
        <v>-600.06679999999983</v>
      </c>
      <c r="S1748" s="5">
        <f t="shared" si="222"/>
        <v>-0.5746427652102496</v>
      </c>
      <c r="T1748" s="3">
        <v>1008.31</v>
      </c>
      <c r="U1748" s="3">
        <f t="shared" si="223"/>
        <v>35.93320000000017</v>
      </c>
      <c r="V1748" t="s">
        <v>41</v>
      </c>
      <c r="W1748" t="s">
        <v>80</v>
      </c>
    </row>
    <row r="1749" spans="1:23">
      <c r="A1749" t="s">
        <v>1808</v>
      </c>
      <c r="B1749" s="2">
        <v>45943</v>
      </c>
      <c r="C1749">
        <f t="shared" si="216"/>
        <v>2025</v>
      </c>
      <c r="D1749" t="str">
        <f t="shared" si="217"/>
        <v>Oct</v>
      </c>
      <c r="E1749" t="str">
        <f t="shared" si="218"/>
        <v>Q4</v>
      </c>
      <c r="F1749" t="s">
        <v>51</v>
      </c>
      <c r="G1749" t="s">
        <v>52</v>
      </c>
      <c r="H1749" t="s">
        <v>60</v>
      </c>
      <c r="I1749" t="s">
        <v>27</v>
      </c>
      <c r="J1749" t="s">
        <v>35</v>
      </c>
      <c r="K1749">
        <v>82</v>
      </c>
      <c r="L1749" s="3">
        <v>880.22</v>
      </c>
      <c r="M1749" s="4">
        <v>0.1</v>
      </c>
      <c r="N1749" s="3">
        <v>603.24</v>
      </c>
      <c r="O1749" s="3">
        <f t="shared" si="219"/>
        <v>64960.236000000012</v>
      </c>
      <c r="P1749" s="3">
        <f t="shared" si="220"/>
        <v>49465.68</v>
      </c>
      <c r="Q1749" s="3">
        <v>1666.29</v>
      </c>
      <c r="R1749" s="3">
        <f t="shared" si="221"/>
        <v>13828.266000000011</v>
      </c>
      <c r="S1749" s="5">
        <f t="shared" si="222"/>
        <v>0.21287277958780826</v>
      </c>
      <c r="T1749" s="3">
        <v>70110.97</v>
      </c>
      <c r="U1749" s="3">
        <f t="shared" si="223"/>
        <v>-5150.7339999999895</v>
      </c>
      <c r="V1749" t="s">
        <v>36</v>
      </c>
      <c r="W1749" t="s">
        <v>46</v>
      </c>
    </row>
    <row r="1750" spans="1:23">
      <c r="A1750" t="s">
        <v>1809</v>
      </c>
      <c r="B1750" s="2">
        <v>46084</v>
      </c>
      <c r="C1750">
        <f t="shared" si="216"/>
        <v>2026</v>
      </c>
      <c r="D1750" t="str">
        <f t="shared" si="217"/>
        <v>Mar</v>
      </c>
      <c r="E1750" t="str">
        <f t="shared" si="218"/>
        <v>Q1</v>
      </c>
      <c r="F1750" t="s">
        <v>24</v>
      </c>
      <c r="G1750" t="s">
        <v>66</v>
      </c>
      <c r="H1750" t="s">
        <v>26</v>
      </c>
      <c r="I1750" t="s">
        <v>63</v>
      </c>
      <c r="J1750" t="s">
        <v>73</v>
      </c>
      <c r="K1750">
        <v>29</v>
      </c>
      <c r="L1750" s="3">
        <v>192.73</v>
      </c>
      <c r="M1750" s="4">
        <v>0.1</v>
      </c>
      <c r="N1750" s="3">
        <v>47.96</v>
      </c>
      <c r="O1750" s="3">
        <f t="shared" si="219"/>
        <v>5030.2530000000006</v>
      </c>
      <c r="P1750" s="3">
        <f t="shared" si="220"/>
        <v>1390.84</v>
      </c>
      <c r="Q1750" s="3">
        <v>1764.4</v>
      </c>
      <c r="R1750" s="3">
        <f t="shared" si="221"/>
        <v>1875.0130000000004</v>
      </c>
      <c r="S1750" s="5">
        <f t="shared" si="222"/>
        <v>0.37274725545613713</v>
      </c>
      <c r="T1750" s="3">
        <v>5509.81</v>
      </c>
      <c r="U1750" s="3">
        <f t="shared" si="223"/>
        <v>-479.55699999999979</v>
      </c>
      <c r="V1750" t="s">
        <v>61</v>
      </c>
      <c r="W1750" t="s">
        <v>46</v>
      </c>
    </row>
    <row r="1751" spans="1:23">
      <c r="A1751" t="s">
        <v>1810</v>
      </c>
      <c r="B1751" s="2">
        <v>45544</v>
      </c>
      <c r="C1751">
        <f t="shared" si="216"/>
        <v>2024</v>
      </c>
      <c r="D1751" t="str">
        <f t="shared" si="217"/>
        <v>Sep</v>
      </c>
      <c r="E1751" t="str">
        <f t="shared" si="218"/>
        <v>Q3</v>
      </c>
      <c r="F1751" t="s">
        <v>32</v>
      </c>
      <c r="G1751" t="s">
        <v>49</v>
      </c>
      <c r="H1751" t="s">
        <v>44</v>
      </c>
      <c r="I1751" t="s">
        <v>63</v>
      </c>
      <c r="J1751" t="s">
        <v>73</v>
      </c>
      <c r="K1751">
        <v>11</v>
      </c>
      <c r="L1751" s="3">
        <v>175.04</v>
      </c>
      <c r="M1751" s="4">
        <v>0.08</v>
      </c>
      <c r="N1751" s="3">
        <v>46.35</v>
      </c>
      <c r="O1751" s="3">
        <f t="shared" si="219"/>
        <v>1771.4048</v>
      </c>
      <c r="P1751" s="3">
        <f t="shared" si="220"/>
        <v>509.85</v>
      </c>
      <c r="Q1751" s="3">
        <v>965.87</v>
      </c>
      <c r="R1751" s="3">
        <f t="shared" si="221"/>
        <v>295.68479999999988</v>
      </c>
      <c r="S1751" s="5">
        <f t="shared" si="222"/>
        <v>0.16692107868286227</v>
      </c>
      <c r="T1751" s="3">
        <v>1730.73</v>
      </c>
      <c r="U1751" s="3">
        <f t="shared" si="223"/>
        <v>40.674800000000005</v>
      </c>
      <c r="V1751" t="s">
        <v>36</v>
      </c>
      <c r="W1751" t="s">
        <v>30</v>
      </c>
    </row>
    <row r="1752" spans="1:23">
      <c r="A1752" t="s">
        <v>1811</v>
      </c>
      <c r="B1752" s="2">
        <v>46191</v>
      </c>
      <c r="C1752">
        <f t="shared" si="216"/>
        <v>2026</v>
      </c>
      <c r="D1752" t="str">
        <f t="shared" si="217"/>
        <v>Jun</v>
      </c>
      <c r="E1752" t="str">
        <f t="shared" si="218"/>
        <v>Q2</v>
      </c>
      <c r="F1752" t="s">
        <v>51</v>
      </c>
      <c r="G1752" t="s">
        <v>72</v>
      </c>
      <c r="H1752" t="s">
        <v>60</v>
      </c>
      <c r="I1752" t="s">
        <v>63</v>
      </c>
      <c r="J1752" t="s">
        <v>73</v>
      </c>
      <c r="K1752">
        <v>41</v>
      </c>
      <c r="L1752" s="3">
        <v>279.92</v>
      </c>
      <c r="M1752" s="4">
        <v>0.05</v>
      </c>
      <c r="N1752" s="3">
        <v>74.02</v>
      </c>
      <c r="O1752" s="3">
        <f t="shared" si="219"/>
        <v>10902.884</v>
      </c>
      <c r="P1752" s="3">
        <f t="shared" si="220"/>
        <v>3034.8199999999997</v>
      </c>
      <c r="Q1752" s="3">
        <v>2225.23</v>
      </c>
      <c r="R1752" s="3">
        <f t="shared" si="221"/>
        <v>5642.8340000000007</v>
      </c>
      <c r="S1752" s="5">
        <f t="shared" si="222"/>
        <v>0.51755425445230829</v>
      </c>
      <c r="T1752" s="3">
        <v>11425.46</v>
      </c>
      <c r="U1752" s="3">
        <f t="shared" si="223"/>
        <v>-522.57599999999911</v>
      </c>
      <c r="V1752" t="s">
        <v>41</v>
      </c>
      <c r="W1752" t="s">
        <v>30</v>
      </c>
    </row>
    <row r="1753" spans="1:23">
      <c r="A1753" t="s">
        <v>1812</v>
      </c>
      <c r="B1753" s="2">
        <v>45941</v>
      </c>
      <c r="C1753">
        <f t="shared" si="216"/>
        <v>2025</v>
      </c>
      <c r="D1753" t="str">
        <f t="shared" si="217"/>
        <v>Oct</v>
      </c>
      <c r="E1753" t="str">
        <f t="shared" si="218"/>
        <v>Q4</v>
      </c>
      <c r="F1753" t="s">
        <v>32</v>
      </c>
      <c r="G1753" t="s">
        <v>33</v>
      </c>
      <c r="H1753" t="s">
        <v>60</v>
      </c>
      <c r="I1753" t="s">
        <v>27</v>
      </c>
      <c r="J1753" t="s">
        <v>28</v>
      </c>
      <c r="K1753">
        <v>61</v>
      </c>
      <c r="L1753" s="3">
        <v>177.93</v>
      </c>
      <c r="M1753" s="4">
        <v>0.08</v>
      </c>
      <c r="N1753" s="3">
        <v>106.95</v>
      </c>
      <c r="O1753" s="3">
        <f t="shared" si="219"/>
        <v>9985.4315999999999</v>
      </c>
      <c r="P1753" s="3">
        <f t="shared" si="220"/>
        <v>6523.95</v>
      </c>
      <c r="Q1753" s="3">
        <v>1264.5899999999999</v>
      </c>
      <c r="R1753" s="3">
        <f t="shared" si="221"/>
        <v>2196.8915999999999</v>
      </c>
      <c r="S1753" s="5">
        <f t="shared" si="222"/>
        <v>0.22000967890060955</v>
      </c>
      <c r="T1753" s="3">
        <v>9599.01</v>
      </c>
      <c r="U1753" s="3">
        <f t="shared" si="223"/>
        <v>386.42159999999967</v>
      </c>
      <c r="V1753" t="s">
        <v>29</v>
      </c>
      <c r="W1753" t="s">
        <v>30</v>
      </c>
    </row>
    <row r="1754" spans="1:23">
      <c r="A1754" t="s">
        <v>1813</v>
      </c>
      <c r="B1754" s="2">
        <v>45760</v>
      </c>
      <c r="C1754">
        <f t="shared" si="216"/>
        <v>2025</v>
      </c>
      <c r="D1754" t="str">
        <f t="shared" si="217"/>
        <v>Apr</v>
      </c>
      <c r="E1754" t="str">
        <f t="shared" si="218"/>
        <v>Q2</v>
      </c>
      <c r="F1754" t="s">
        <v>51</v>
      </c>
      <c r="G1754" t="s">
        <v>88</v>
      </c>
      <c r="H1754" t="s">
        <v>26</v>
      </c>
      <c r="I1754" t="s">
        <v>27</v>
      </c>
      <c r="J1754" t="s">
        <v>35</v>
      </c>
      <c r="K1754">
        <v>50</v>
      </c>
      <c r="L1754" s="3">
        <v>626.44000000000005</v>
      </c>
      <c r="M1754" s="4">
        <v>0.05</v>
      </c>
      <c r="N1754" s="3">
        <v>439.17</v>
      </c>
      <c r="O1754" s="3">
        <f t="shared" si="219"/>
        <v>29755.9</v>
      </c>
      <c r="P1754" s="3">
        <f t="shared" si="220"/>
        <v>21958.5</v>
      </c>
      <c r="Q1754" s="3">
        <v>1410.99</v>
      </c>
      <c r="R1754" s="3">
        <f t="shared" si="221"/>
        <v>6386.4100000000017</v>
      </c>
      <c r="S1754" s="5">
        <f t="shared" si="222"/>
        <v>0.21462667907877098</v>
      </c>
      <c r="T1754" s="3">
        <v>29250.04</v>
      </c>
      <c r="U1754" s="3">
        <f t="shared" si="223"/>
        <v>505.86000000000058</v>
      </c>
      <c r="V1754" t="s">
        <v>29</v>
      </c>
      <c r="W1754" t="s">
        <v>46</v>
      </c>
    </row>
    <row r="1755" spans="1:23">
      <c r="A1755" t="s">
        <v>1814</v>
      </c>
      <c r="B1755" s="2">
        <v>45395</v>
      </c>
      <c r="C1755">
        <f t="shared" si="216"/>
        <v>2024</v>
      </c>
      <c r="D1755" t="str">
        <f t="shared" si="217"/>
        <v>Apr</v>
      </c>
      <c r="E1755" t="str">
        <f t="shared" si="218"/>
        <v>Q2</v>
      </c>
      <c r="F1755" t="s">
        <v>51</v>
      </c>
      <c r="G1755" t="s">
        <v>52</v>
      </c>
      <c r="H1755" t="s">
        <v>44</v>
      </c>
      <c r="I1755" t="s">
        <v>53</v>
      </c>
      <c r="J1755" t="s">
        <v>130</v>
      </c>
      <c r="K1755">
        <v>10</v>
      </c>
      <c r="L1755" s="3">
        <v>2021.45</v>
      </c>
      <c r="M1755" s="4">
        <v>0.1</v>
      </c>
      <c r="N1755" s="3">
        <v>749.73</v>
      </c>
      <c r="O1755" s="3">
        <f t="shared" si="219"/>
        <v>18193.05</v>
      </c>
      <c r="P1755" s="3">
        <f t="shared" si="220"/>
        <v>7497.3</v>
      </c>
      <c r="Q1755" s="3">
        <v>3039.3</v>
      </c>
      <c r="R1755" s="3">
        <f t="shared" si="221"/>
        <v>7656.45</v>
      </c>
      <c r="S1755" s="5">
        <f t="shared" si="222"/>
        <v>0.4208447731413919</v>
      </c>
      <c r="T1755" s="3">
        <v>19447.62</v>
      </c>
      <c r="U1755" s="3">
        <f t="shared" si="223"/>
        <v>-1254.5699999999997</v>
      </c>
      <c r="V1755" t="s">
        <v>29</v>
      </c>
      <c r="W1755" t="s">
        <v>46</v>
      </c>
    </row>
    <row r="1756" spans="1:23">
      <c r="A1756" t="s">
        <v>1815</v>
      </c>
      <c r="B1756" s="2">
        <v>45654</v>
      </c>
      <c r="C1756">
        <f t="shared" si="216"/>
        <v>2024</v>
      </c>
      <c r="D1756" t="str">
        <f t="shared" si="217"/>
        <v>Dec</v>
      </c>
      <c r="E1756" t="str">
        <f t="shared" si="218"/>
        <v>Q4</v>
      </c>
      <c r="F1756" t="s">
        <v>68</v>
      </c>
      <c r="G1756" t="s">
        <v>25</v>
      </c>
      <c r="H1756" t="s">
        <v>34</v>
      </c>
      <c r="I1756" t="s">
        <v>27</v>
      </c>
      <c r="J1756" t="s">
        <v>35</v>
      </c>
      <c r="K1756">
        <v>8</v>
      </c>
      <c r="L1756" s="3">
        <v>507.45</v>
      </c>
      <c r="M1756" s="4">
        <v>0</v>
      </c>
      <c r="N1756" s="3">
        <v>357.75</v>
      </c>
      <c r="O1756" s="3">
        <f t="shared" si="219"/>
        <v>4059.6</v>
      </c>
      <c r="P1756" s="3">
        <f t="shared" si="220"/>
        <v>2862</v>
      </c>
      <c r="Q1756" s="3">
        <v>767.07</v>
      </c>
      <c r="R1756" s="3">
        <f t="shared" si="221"/>
        <v>430.52999999999986</v>
      </c>
      <c r="S1756" s="5">
        <f t="shared" si="222"/>
        <v>0.10605232042565767</v>
      </c>
      <c r="T1756" s="3">
        <v>3942.23</v>
      </c>
      <c r="U1756" s="3">
        <f t="shared" si="223"/>
        <v>117.36999999999989</v>
      </c>
      <c r="V1756" t="s">
        <v>41</v>
      </c>
      <c r="W1756" t="s">
        <v>80</v>
      </c>
    </row>
    <row r="1757" spans="1:23">
      <c r="A1757" t="s">
        <v>1816</v>
      </c>
      <c r="B1757" s="2">
        <v>46085</v>
      </c>
      <c r="C1757">
        <f t="shared" si="216"/>
        <v>2026</v>
      </c>
      <c r="D1757" t="str">
        <f t="shared" si="217"/>
        <v>Mar</v>
      </c>
      <c r="E1757" t="str">
        <f t="shared" si="218"/>
        <v>Q1</v>
      </c>
      <c r="F1757" t="s">
        <v>24</v>
      </c>
      <c r="G1757" t="s">
        <v>25</v>
      </c>
      <c r="H1757" t="s">
        <v>34</v>
      </c>
      <c r="I1757" t="s">
        <v>63</v>
      </c>
      <c r="J1757" t="s">
        <v>73</v>
      </c>
      <c r="K1757">
        <v>1</v>
      </c>
      <c r="L1757" s="3">
        <v>339.73</v>
      </c>
      <c r="M1757" s="4">
        <v>0.1</v>
      </c>
      <c r="N1757" s="3">
        <v>85.33</v>
      </c>
      <c r="O1757" s="3">
        <f t="shared" si="219"/>
        <v>305.75700000000001</v>
      </c>
      <c r="P1757" s="3">
        <f t="shared" si="220"/>
        <v>85.33</v>
      </c>
      <c r="Q1757" s="3">
        <v>1177.8499999999999</v>
      </c>
      <c r="R1757" s="3">
        <f t="shared" si="221"/>
        <v>-957.42299999999989</v>
      </c>
      <c r="S1757" s="5">
        <f t="shared" si="222"/>
        <v>-3.131319969779923</v>
      </c>
      <c r="T1757" s="3">
        <v>311.18</v>
      </c>
      <c r="U1757" s="3">
        <f t="shared" si="223"/>
        <v>-5.4230000000000018</v>
      </c>
      <c r="V1757" t="s">
        <v>29</v>
      </c>
      <c r="W1757" t="s">
        <v>30</v>
      </c>
    </row>
    <row r="1758" spans="1:23">
      <c r="A1758" t="s">
        <v>1817</v>
      </c>
      <c r="B1758" s="2">
        <v>45417</v>
      </c>
      <c r="C1758">
        <f t="shared" si="216"/>
        <v>2024</v>
      </c>
      <c r="D1758" t="str">
        <f t="shared" si="217"/>
        <v>May</v>
      </c>
      <c r="E1758" t="str">
        <f t="shared" si="218"/>
        <v>Q2</v>
      </c>
      <c r="F1758" t="s">
        <v>38</v>
      </c>
      <c r="G1758" t="s">
        <v>66</v>
      </c>
      <c r="H1758" t="s">
        <v>26</v>
      </c>
      <c r="I1758" t="s">
        <v>53</v>
      </c>
      <c r="J1758" t="s">
        <v>130</v>
      </c>
      <c r="K1758">
        <v>28</v>
      </c>
      <c r="L1758" s="3">
        <v>1654.04</v>
      </c>
      <c r="M1758" s="4">
        <v>0.1</v>
      </c>
      <c r="N1758" s="3">
        <v>619.63</v>
      </c>
      <c r="O1758" s="3">
        <f t="shared" si="219"/>
        <v>41681.807999999997</v>
      </c>
      <c r="P1758" s="3">
        <f t="shared" si="220"/>
        <v>17349.64</v>
      </c>
      <c r="Q1758" s="3">
        <v>4289.1099999999997</v>
      </c>
      <c r="R1758" s="3">
        <f t="shared" si="221"/>
        <v>20043.057999999997</v>
      </c>
      <c r="S1758" s="5">
        <f t="shared" si="222"/>
        <v>0.48085865181280041</v>
      </c>
      <c r="T1758" s="3">
        <v>46598.54</v>
      </c>
      <c r="U1758" s="3">
        <f t="shared" si="223"/>
        <v>-4916.7320000000036</v>
      </c>
      <c r="V1758" t="s">
        <v>61</v>
      </c>
      <c r="W1758" t="s">
        <v>46</v>
      </c>
    </row>
    <row r="1759" spans="1:23">
      <c r="A1759" t="s">
        <v>1818</v>
      </c>
      <c r="B1759" s="2">
        <v>46011</v>
      </c>
      <c r="C1759">
        <f t="shared" si="216"/>
        <v>2025</v>
      </c>
      <c r="D1759" t="str">
        <f t="shared" si="217"/>
        <v>Dec</v>
      </c>
      <c r="E1759" t="str">
        <f t="shared" si="218"/>
        <v>Q4</v>
      </c>
      <c r="F1759" t="s">
        <v>38</v>
      </c>
      <c r="G1759" t="s">
        <v>66</v>
      </c>
      <c r="H1759" t="s">
        <v>26</v>
      </c>
      <c r="I1759" t="s">
        <v>27</v>
      </c>
      <c r="J1759" t="s">
        <v>28</v>
      </c>
      <c r="K1759">
        <v>37</v>
      </c>
      <c r="L1759" s="3">
        <v>239.57</v>
      </c>
      <c r="M1759" s="4">
        <v>0.03</v>
      </c>
      <c r="N1759" s="3">
        <v>149.79</v>
      </c>
      <c r="O1759" s="3">
        <f t="shared" si="219"/>
        <v>8598.1672999999992</v>
      </c>
      <c r="P1759" s="3">
        <f t="shared" si="220"/>
        <v>5542.23</v>
      </c>
      <c r="Q1759" s="3">
        <v>1826.94</v>
      </c>
      <c r="R1759" s="3">
        <f t="shared" si="221"/>
        <v>1228.9972999999995</v>
      </c>
      <c r="S1759" s="5">
        <f t="shared" si="222"/>
        <v>0.14293712335650874</v>
      </c>
      <c r="T1759" s="3">
        <v>8781.06</v>
      </c>
      <c r="U1759" s="3">
        <f t="shared" si="223"/>
        <v>-182.89270000000033</v>
      </c>
      <c r="V1759" t="s">
        <v>36</v>
      </c>
      <c r="W1759" t="s">
        <v>30</v>
      </c>
    </row>
    <row r="1760" spans="1:23">
      <c r="A1760" t="s">
        <v>1819</v>
      </c>
      <c r="B1760" s="2">
        <v>45696</v>
      </c>
      <c r="C1760">
        <f t="shared" si="216"/>
        <v>2025</v>
      </c>
      <c r="D1760" t="str">
        <f t="shared" si="217"/>
        <v>Feb</v>
      </c>
      <c r="E1760" t="str">
        <f t="shared" si="218"/>
        <v>Q1</v>
      </c>
      <c r="F1760" t="s">
        <v>32</v>
      </c>
      <c r="G1760" t="s">
        <v>43</v>
      </c>
      <c r="H1760" t="s">
        <v>44</v>
      </c>
      <c r="I1760" t="s">
        <v>39</v>
      </c>
      <c r="J1760" t="s">
        <v>57</v>
      </c>
      <c r="K1760">
        <v>23</v>
      </c>
      <c r="L1760" s="3">
        <v>365.9</v>
      </c>
      <c r="M1760" s="4">
        <v>0.08</v>
      </c>
      <c r="N1760" s="3">
        <v>188.9</v>
      </c>
      <c r="O1760" s="3">
        <f t="shared" si="219"/>
        <v>7742.4439999999995</v>
      </c>
      <c r="P1760" s="3">
        <f t="shared" si="220"/>
        <v>4344.7</v>
      </c>
      <c r="Q1760" s="3">
        <v>2217.4299999999998</v>
      </c>
      <c r="R1760" s="3">
        <f t="shared" si="221"/>
        <v>1180.3139999999999</v>
      </c>
      <c r="S1760" s="5">
        <f t="shared" si="222"/>
        <v>0.1524472117589743</v>
      </c>
      <c r="T1760" s="3">
        <v>7867.23</v>
      </c>
      <c r="U1760" s="3">
        <f t="shared" si="223"/>
        <v>-124.78600000000006</v>
      </c>
      <c r="V1760" t="s">
        <v>29</v>
      </c>
      <c r="W1760" t="s">
        <v>80</v>
      </c>
    </row>
    <row r="1761" spans="1:23">
      <c r="A1761" t="s">
        <v>1820</v>
      </c>
      <c r="B1761" s="2">
        <v>45754</v>
      </c>
      <c r="C1761">
        <f t="shared" si="216"/>
        <v>2025</v>
      </c>
      <c r="D1761" t="str">
        <f t="shared" si="217"/>
        <v>Apr</v>
      </c>
      <c r="E1761" t="str">
        <f t="shared" si="218"/>
        <v>Q2</v>
      </c>
      <c r="F1761" t="s">
        <v>24</v>
      </c>
      <c r="G1761" t="s">
        <v>66</v>
      </c>
      <c r="H1761" t="s">
        <v>26</v>
      </c>
      <c r="I1761" t="s">
        <v>27</v>
      </c>
      <c r="J1761" t="s">
        <v>28</v>
      </c>
      <c r="K1761">
        <v>46</v>
      </c>
      <c r="L1761" s="3">
        <v>185.73</v>
      </c>
      <c r="M1761" s="4">
        <v>0</v>
      </c>
      <c r="N1761" s="3">
        <v>105.18</v>
      </c>
      <c r="O1761" s="3">
        <f t="shared" si="219"/>
        <v>8543.58</v>
      </c>
      <c r="P1761" s="3">
        <f t="shared" si="220"/>
        <v>4838.2800000000007</v>
      </c>
      <c r="Q1761" s="3">
        <v>1283.3499999999999</v>
      </c>
      <c r="R1761" s="3">
        <f t="shared" si="221"/>
        <v>2421.9499999999994</v>
      </c>
      <c r="S1761" s="5">
        <f t="shared" si="222"/>
        <v>0.28348186591569335</v>
      </c>
      <c r="T1761" s="3">
        <v>7866.54</v>
      </c>
      <c r="U1761" s="3">
        <f t="shared" si="223"/>
        <v>677.04</v>
      </c>
      <c r="V1761" t="s">
        <v>29</v>
      </c>
      <c r="W1761" t="s">
        <v>30</v>
      </c>
    </row>
    <row r="1762" spans="1:23">
      <c r="A1762" t="s">
        <v>1821</v>
      </c>
      <c r="B1762" s="2">
        <v>46086</v>
      </c>
      <c r="C1762">
        <f t="shared" si="216"/>
        <v>2026</v>
      </c>
      <c r="D1762" t="str">
        <f t="shared" si="217"/>
        <v>Mar</v>
      </c>
      <c r="E1762" t="str">
        <f t="shared" si="218"/>
        <v>Q1</v>
      </c>
      <c r="F1762" t="s">
        <v>68</v>
      </c>
      <c r="G1762" t="s">
        <v>66</v>
      </c>
      <c r="H1762" t="s">
        <v>26</v>
      </c>
      <c r="I1762" t="s">
        <v>39</v>
      </c>
      <c r="J1762" t="s">
        <v>45</v>
      </c>
      <c r="K1762">
        <v>22</v>
      </c>
      <c r="L1762" s="3">
        <v>936.28</v>
      </c>
      <c r="M1762" s="4">
        <v>0.05</v>
      </c>
      <c r="N1762" s="3">
        <v>439.84</v>
      </c>
      <c r="O1762" s="3">
        <f t="shared" si="219"/>
        <v>19568.252</v>
      </c>
      <c r="P1762" s="3">
        <f t="shared" si="220"/>
        <v>9676.48</v>
      </c>
      <c r="Q1762" s="3">
        <v>2621.0300000000002</v>
      </c>
      <c r="R1762" s="3">
        <f t="shared" si="221"/>
        <v>7270.7420000000002</v>
      </c>
      <c r="S1762" s="5">
        <f t="shared" si="222"/>
        <v>0.37155807273945574</v>
      </c>
      <c r="T1762" s="3">
        <v>20347.3</v>
      </c>
      <c r="U1762" s="3">
        <f t="shared" si="223"/>
        <v>-779.04799999999886</v>
      </c>
      <c r="V1762" t="s">
        <v>41</v>
      </c>
      <c r="W1762" t="s">
        <v>80</v>
      </c>
    </row>
    <row r="1763" spans="1:23">
      <c r="A1763" t="s">
        <v>1822</v>
      </c>
      <c r="B1763" s="2">
        <v>45502</v>
      </c>
      <c r="C1763">
        <f t="shared" si="216"/>
        <v>2024</v>
      </c>
      <c r="D1763" t="str">
        <f t="shared" si="217"/>
        <v>Jul</v>
      </c>
      <c r="E1763" t="str">
        <f t="shared" si="218"/>
        <v>Q3</v>
      </c>
      <c r="F1763" t="s">
        <v>38</v>
      </c>
      <c r="G1763" t="s">
        <v>25</v>
      </c>
      <c r="H1763" t="s">
        <v>34</v>
      </c>
      <c r="I1763" t="s">
        <v>53</v>
      </c>
      <c r="J1763" t="s">
        <v>54</v>
      </c>
      <c r="K1763">
        <v>3</v>
      </c>
      <c r="L1763" s="3">
        <v>2875.25</v>
      </c>
      <c r="M1763" s="4">
        <v>0.15</v>
      </c>
      <c r="N1763" s="3">
        <v>919.38</v>
      </c>
      <c r="O1763" s="3">
        <f t="shared" si="219"/>
        <v>7331.8874999999998</v>
      </c>
      <c r="P1763" s="3">
        <f t="shared" si="220"/>
        <v>2758.14</v>
      </c>
      <c r="Q1763" s="3">
        <v>1520.75</v>
      </c>
      <c r="R1763" s="3">
        <f t="shared" si="221"/>
        <v>3052.9974999999995</v>
      </c>
      <c r="S1763" s="5">
        <f t="shared" si="222"/>
        <v>0.41639993794231017</v>
      </c>
      <c r="T1763" s="3">
        <v>6582.12</v>
      </c>
      <c r="U1763" s="3">
        <f t="shared" si="223"/>
        <v>749.76749999999993</v>
      </c>
      <c r="V1763" t="s">
        <v>36</v>
      </c>
      <c r="W1763" t="s">
        <v>77</v>
      </c>
    </row>
    <row r="1764" spans="1:23">
      <c r="A1764" t="s">
        <v>1823</v>
      </c>
      <c r="B1764" s="2">
        <v>45385</v>
      </c>
      <c r="C1764">
        <f t="shared" si="216"/>
        <v>2024</v>
      </c>
      <c r="D1764" t="str">
        <f t="shared" si="217"/>
        <v>Apr</v>
      </c>
      <c r="E1764" t="str">
        <f t="shared" si="218"/>
        <v>Q2</v>
      </c>
      <c r="F1764" t="s">
        <v>24</v>
      </c>
      <c r="G1764" t="s">
        <v>66</v>
      </c>
      <c r="H1764" t="s">
        <v>34</v>
      </c>
      <c r="I1764" t="s">
        <v>53</v>
      </c>
      <c r="J1764" t="s">
        <v>54</v>
      </c>
      <c r="K1764">
        <v>2</v>
      </c>
      <c r="L1764" s="3">
        <v>2974.82</v>
      </c>
      <c r="M1764" s="4">
        <v>0.12</v>
      </c>
      <c r="N1764" s="3">
        <v>969.78</v>
      </c>
      <c r="O1764" s="3">
        <f t="shared" si="219"/>
        <v>5235.6832000000004</v>
      </c>
      <c r="P1764" s="3">
        <f t="shared" si="220"/>
        <v>1939.56</v>
      </c>
      <c r="Q1764" s="3">
        <v>2664.78</v>
      </c>
      <c r="R1764" s="3">
        <f t="shared" si="221"/>
        <v>631.34320000000025</v>
      </c>
      <c r="S1764" s="5">
        <f t="shared" si="222"/>
        <v>0.12058468319855567</v>
      </c>
      <c r="T1764" s="3">
        <v>5730.31</v>
      </c>
      <c r="U1764" s="3">
        <f t="shared" si="223"/>
        <v>-494.6268</v>
      </c>
      <c r="V1764" t="s">
        <v>29</v>
      </c>
      <c r="W1764" t="s">
        <v>30</v>
      </c>
    </row>
    <row r="1765" spans="1:23">
      <c r="A1765" t="s">
        <v>1824</v>
      </c>
      <c r="B1765" s="2">
        <v>45867</v>
      </c>
      <c r="C1765">
        <f t="shared" si="216"/>
        <v>2025</v>
      </c>
      <c r="D1765" t="str">
        <f t="shared" si="217"/>
        <v>Jul</v>
      </c>
      <c r="E1765" t="str">
        <f t="shared" si="218"/>
        <v>Q3</v>
      </c>
      <c r="F1765" t="s">
        <v>51</v>
      </c>
      <c r="G1765" t="s">
        <v>72</v>
      </c>
      <c r="H1765" t="s">
        <v>60</v>
      </c>
      <c r="I1765" t="s">
        <v>63</v>
      </c>
      <c r="J1765" t="s">
        <v>64</v>
      </c>
      <c r="K1765">
        <v>21</v>
      </c>
      <c r="L1765" s="3">
        <v>586.6</v>
      </c>
      <c r="M1765" s="4">
        <v>0.15</v>
      </c>
      <c r="N1765" s="3">
        <v>170.42</v>
      </c>
      <c r="O1765" s="3">
        <f t="shared" si="219"/>
        <v>10470.81</v>
      </c>
      <c r="P1765" s="3">
        <f t="shared" si="220"/>
        <v>3578.8199999999997</v>
      </c>
      <c r="Q1765" s="3">
        <v>1516.94</v>
      </c>
      <c r="R1765" s="3">
        <f t="shared" si="221"/>
        <v>5375.0499999999993</v>
      </c>
      <c r="S1765" s="5">
        <f t="shared" si="222"/>
        <v>0.5133365995562903</v>
      </c>
      <c r="T1765" s="3">
        <v>9577.14</v>
      </c>
      <c r="U1765" s="3">
        <f t="shared" si="223"/>
        <v>893.67000000000007</v>
      </c>
      <c r="V1765" t="s">
        <v>61</v>
      </c>
      <c r="W1765" t="s">
        <v>30</v>
      </c>
    </row>
    <row r="1766" spans="1:23">
      <c r="A1766" t="s">
        <v>1825</v>
      </c>
      <c r="B1766" s="2">
        <v>46208</v>
      </c>
      <c r="C1766">
        <f t="shared" si="216"/>
        <v>2026</v>
      </c>
      <c r="D1766" t="str">
        <f t="shared" si="217"/>
        <v>Jul</v>
      </c>
      <c r="E1766" t="str">
        <f t="shared" si="218"/>
        <v>Q3</v>
      </c>
      <c r="F1766" t="s">
        <v>38</v>
      </c>
      <c r="G1766" t="s">
        <v>66</v>
      </c>
      <c r="H1766" t="s">
        <v>44</v>
      </c>
      <c r="I1766" t="s">
        <v>27</v>
      </c>
      <c r="J1766" t="s">
        <v>28</v>
      </c>
      <c r="K1766">
        <v>9</v>
      </c>
      <c r="L1766" s="3">
        <v>161.91</v>
      </c>
      <c r="M1766" s="4">
        <v>0</v>
      </c>
      <c r="N1766" s="3">
        <v>93.41</v>
      </c>
      <c r="O1766" s="3">
        <f t="shared" si="219"/>
        <v>1457.19</v>
      </c>
      <c r="P1766" s="3">
        <f t="shared" si="220"/>
        <v>840.68999999999994</v>
      </c>
      <c r="Q1766" s="3">
        <v>974.93</v>
      </c>
      <c r="R1766" s="3">
        <f t="shared" si="221"/>
        <v>-358.42999999999984</v>
      </c>
      <c r="S1766" s="5">
        <f t="shared" si="222"/>
        <v>-0.24597341458560643</v>
      </c>
      <c r="T1766" s="3">
        <v>1626.59</v>
      </c>
      <c r="U1766" s="3">
        <f t="shared" si="223"/>
        <v>-169.39999999999986</v>
      </c>
      <c r="V1766" t="s">
        <v>29</v>
      </c>
      <c r="W1766" t="s">
        <v>46</v>
      </c>
    </row>
    <row r="1767" spans="1:23">
      <c r="A1767" t="s">
        <v>1826</v>
      </c>
      <c r="B1767" s="2">
        <v>46253</v>
      </c>
      <c r="C1767">
        <f t="shared" si="216"/>
        <v>2026</v>
      </c>
      <c r="D1767" t="str">
        <f t="shared" si="217"/>
        <v>Aug</v>
      </c>
      <c r="E1767" t="str">
        <f t="shared" si="218"/>
        <v>Q3</v>
      </c>
      <c r="F1767" t="s">
        <v>32</v>
      </c>
      <c r="G1767" t="s">
        <v>49</v>
      </c>
      <c r="H1767" t="s">
        <v>34</v>
      </c>
      <c r="I1767" t="s">
        <v>63</v>
      </c>
      <c r="J1767" t="s">
        <v>64</v>
      </c>
      <c r="K1767">
        <v>16</v>
      </c>
      <c r="L1767" s="3">
        <v>285.93</v>
      </c>
      <c r="M1767" s="4">
        <v>0</v>
      </c>
      <c r="N1767" s="3">
        <v>86.1</v>
      </c>
      <c r="O1767" s="3">
        <f t="shared" si="219"/>
        <v>4574.88</v>
      </c>
      <c r="P1767" s="3">
        <f t="shared" si="220"/>
        <v>1377.6</v>
      </c>
      <c r="Q1767" s="3">
        <v>654.99</v>
      </c>
      <c r="R1767" s="3">
        <f t="shared" si="221"/>
        <v>2542.29</v>
      </c>
      <c r="S1767" s="5">
        <f t="shared" si="222"/>
        <v>0.55570637918371624</v>
      </c>
      <c r="T1767" s="3">
        <v>4569.95</v>
      </c>
      <c r="U1767" s="3">
        <f t="shared" si="223"/>
        <v>4.930000000000291</v>
      </c>
      <c r="V1767" t="s">
        <v>61</v>
      </c>
      <c r="W1767" t="s">
        <v>77</v>
      </c>
    </row>
    <row r="1768" spans="1:23">
      <c r="A1768" t="s">
        <v>1827</v>
      </c>
      <c r="B1768" s="2">
        <v>46093</v>
      </c>
      <c r="C1768">
        <f t="shared" si="216"/>
        <v>2026</v>
      </c>
      <c r="D1768" t="str">
        <f t="shared" si="217"/>
        <v>Mar</v>
      </c>
      <c r="E1768" t="str">
        <f t="shared" si="218"/>
        <v>Q1</v>
      </c>
      <c r="F1768" t="s">
        <v>24</v>
      </c>
      <c r="G1768" t="s">
        <v>66</v>
      </c>
      <c r="H1768" t="s">
        <v>60</v>
      </c>
      <c r="I1768" t="s">
        <v>39</v>
      </c>
      <c r="J1768" t="s">
        <v>45</v>
      </c>
      <c r="K1768">
        <v>71</v>
      </c>
      <c r="L1768" s="3">
        <v>1012.42</v>
      </c>
      <c r="M1768" s="4">
        <v>0.1</v>
      </c>
      <c r="N1768" s="3">
        <v>459.91</v>
      </c>
      <c r="O1768" s="3">
        <f t="shared" si="219"/>
        <v>64693.637999999992</v>
      </c>
      <c r="P1768" s="3">
        <f t="shared" si="220"/>
        <v>32653.61</v>
      </c>
      <c r="Q1768" s="3">
        <v>3976.56</v>
      </c>
      <c r="R1768" s="3">
        <f t="shared" si="221"/>
        <v>28063.46799999999</v>
      </c>
      <c r="S1768" s="5">
        <f t="shared" si="222"/>
        <v>0.43379022833744474</v>
      </c>
      <c r="T1768" s="3">
        <v>65015.88</v>
      </c>
      <c r="U1768" s="3">
        <f t="shared" si="223"/>
        <v>-322.24200000000565</v>
      </c>
      <c r="V1768" t="s">
        <v>29</v>
      </c>
      <c r="W1768" t="s">
        <v>46</v>
      </c>
    </row>
    <row r="1769" spans="1:23">
      <c r="A1769" t="s">
        <v>1828</v>
      </c>
      <c r="B1769" s="2">
        <v>45414</v>
      </c>
      <c r="C1769">
        <f t="shared" si="216"/>
        <v>2024</v>
      </c>
      <c r="D1769" t="str">
        <f t="shared" si="217"/>
        <v>May</v>
      </c>
      <c r="E1769" t="str">
        <f t="shared" si="218"/>
        <v>Q2</v>
      </c>
      <c r="F1769" t="s">
        <v>68</v>
      </c>
      <c r="G1769" t="s">
        <v>66</v>
      </c>
      <c r="H1769" t="s">
        <v>26</v>
      </c>
      <c r="I1769" t="s">
        <v>53</v>
      </c>
      <c r="J1769" t="s">
        <v>130</v>
      </c>
      <c r="K1769">
        <v>39</v>
      </c>
      <c r="L1769" s="3">
        <v>1159.76</v>
      </c>
      <c r="M1769" s="4">
        <v>0.15</v>
      </c>
      <c r="N1769" s="3">
        <v>396.22</v>
      </c>
      <c r="O1769" s="3">
        <f t="shared" si="219"/>
        <v>38446.044000000002</v>
      </c>
      <c r="P1769" s="3">
        <f t="shared" si="220"/>
        <v>15452.580000000002</v>
      </c>
      <c r="Q1769" s="3">
        <v>4816.24</v>
      </c>
      <c r="R1769" s="3">
        <f t="shared" si="221"/>
        <v>18177.224000000002</v>
      </c>
      <c r="S1769" s="5">
        <f t="shared" si="222"/>
        <v>0.47279829362937836</v>
      </c>
      <c r="T1769" s="3">
        <v>35799.050000000003</v>
      </c>
      <c r="U1769" s="3">
        <f t="shared" si="223"/>
        <v>2646.9939999999988</v>
      </c>
      <c r="V1769" t="s">
        <v>41</v>
      </c>
      <c r="W1769" t="s">
        <v>46</v>
      </c>
    </row>
    <row r="1770" spans="1:23">
      <c r="A1770" t="s">
        <v>1829</v>
      </c>
      <c r="B1770" s="2">
        <v>45814</v>
      </c>
      <c r="C1770">
        <f t="shared" si="216"/>
        <v>2025</v>
      </c>
      <c r="D1770" t="str">
        <f t="shared" si="217"/>
        <v>Jun</v>
      </c>
      <c r="E1770" t="str">
        <f t="shared" si="218"/>
        <v>Q2</v>
      </c>
      <c r="F1770" t="s">
        <v>38</v>
      </c>
      <c r="G1770" t="s">
        <v>66</v>
      </c>
      <c r="H1770" t="s">
        <v>44</v>
      </c>
      <c r="I1770" t="s">
        <v>63</v>
      </c>
      <c r="J1770" t="s">
        <v>64</v>
      </c>
      <c r="K1770">
        <v>10</v>
      </c>
      <c r="L1770" s="3">
        <v>522.34</v>
      </c>
      <c r="M1770" s="4">
        <v>0.1</v>
      </c>
      <c r="N1770" s="3">
        <v>158.26</v>
      </c>
      <c r="O1770" s="3">
        <f t="shared" si="219"/>
        <v>4701.0600000000004</v>
      </c>
      <c r="P1770" s="3">
        <f t="shared" si="220"/>
        <v>1582.6</v>
      </c>
      <c r="Q1770" s="3">
        <v>779.48</v>
      </c>
      <c r="R1770" s="3">
        <f t="shared" si="221"/>
        <v>2338.9800000000005</v>
      </c>
      <c r="S1770" s="5">
        <f t="shared" si="222"/>
        <v>0.49754310729920492</v>
      </c>
      <c r="T1770" s="3">
        <v>4855.8</v>
      </c>
      <c r="U1770" s="3">
        <f t="shared" si="223"/>
        <v>-154.73999999999978</v>
      </c>
      <c r="V1770" t="s">
        <v>36</v>
      </c>
      <c r="W1770" t="s">
        <v>46</v>
      </c>
    </row>
    <row r="1771" spans="1:23">
      <c r="A1771" t="s">
        <v>1830</v>
      </c>
      <c r="B1771" s="2">
        <v>45405</v>
      </c>
      <c r="C1771">
        <f t="shared" si="216"/>
        <v>2024</v>
      </c>
      <c r="D1771" t="str">
        <f t="shared" si="217"/>
        <v>Apr</v>
      </c>
      <c r="E1771" t="str">
        <f t="shared" si="218"/>
        <v>Q2</v>
      </c>
      <c r="F1771" t="s">
        <v>51</v>
      </c>
      <c r="G1771" t="s">
        <v>88</v>
      </c>
      <c r="H1771" t="s">
        <v>26</v>
      </c>
      <c r="I1771" t="s">
        <v>53</v>
      </c>
      <c r="J1771" t="s">
        <v>54</v>
      </c>
      <c r="K1771">
        <v>17</v>
      </c>
      <c r="L1771" s="3">
        <v>1773.86</v>
      </c>
      <c r="M1771" s="4">
        <v>0</v>
      </c>
      <c r="N1771" s="3">
        <v>552.91999999999996</v>
      </c>
      <c r="O1771" s="3">
        <f t="shared" si="219"/>
        <v>30155.62</v>
      </c>
      <c r="P1771" s="3">
        <f t="shared" si="220"/>
        <v>9399.64</v>
      </c>
      <c r="Q1771" s="3">
        <v>2245.63</v>
      </c>
      <c r="R1771" s="3">
        <f t="shared" si="221"/>
        <v>18510.349999999999</v>
      </c>
      <c r="S1771" s="5">
        <f t="shared" si="222"/>
        <v>0.61382753861469264</v>
      </c>
      <c r="T1771" s="3">
        <v>31675.37</v>
      </c>
      <c r="U1771" s="3">
        <f t="shared" si="223"/>
        <v>-1519.75</v>
      </c>
      <c r="V1771" t="s">
        <v>29</v>
      </c>
      <c r="W1771" t="s">
        <v>77</v>
      </c>
    </row>
    <row r="1772" spans="1:23">
      <c r="A1772" t="s">
        <v>1831</v>
      </c>
      <c r="B1772" s="2">
        <v>45515</v>
      </c>
      <c r="C1772">
        <f t="shared" si="216"/>
        <v>2024</v>
      </c>
      <c r="D1772" t="str">
        <f t="shared" si="217"/>
        <v>Aug</v>
      </c>
      <c r="E1772" t="str">
        <f t="shared" si="218"/>
        <v>Q3</v>
      </c>
      <c r="F1772" t="s">
        <v>38</v>
      </c>
      <c r="G1772" t="s">
        <v>25</v>
      </c>
      <c r="H1772" t="s">
        <v>44</v>
      </c>
      <c r="I1772" t="s">
        <v>63</v>
      </c>
      <c r="J1772" t="s">
        <v>64</v>
      </c>
      <c r="K1772">
        <v>16</v>
      </c>
      <c r="L1772" s="3">
        <v>424.84</v>
      </c>
      <c r="M1772" s="4">
        <v>0.08</v>
      </c>
      <c r="N1772" s="3">
        <v>123.44</v>
      </c>
      <c r="O1772" s="3">
        <f t="shared" si="219"/>
        <v>6253.6448</v>
      </c>
      <c r="P1772" s="3">
        <f t="shared" si="220"/>
        <v>1975.04</v>
      </c>
      <c r="Q1772" s="3">
        <v>1086.9000000000001</v>
      </c>
      <c r="R1772" s="3">
        <f t="shared" si="221"/>
        <v>3191.7048</v>
      </c>
      <c r="S1772" s="5">
        <f t="shared" si="222"/>
        <v>0.51037513355411546</v>
      </c>
      <c r="T1772" s="3">
        <v>7001.59</v>
      </c>
      <c r="U1772" s="3">
        <f t="shared" si="223"/>
        <v>-747.94520000000011</v>
      </c>
      <c r="V1772" t="s">
        <v>61</v>
      </c>
      <c r="W1772" t="s">
        <v>80</v>
      </c>
    </row>
    <row r="1773" spans="1:23">
      <c r="A1773" t="s">
        <v>1832</v>
      </c>
      <c r="B1773" s="2">
        <v>45800</v>
      </c>
      <c r="C1773">
        <f t="shared" si="216"/>
        <v>2025</v>
      </c>
      <c r="D1773" t="str">
        <f t="shared" si="217"/>
        <v>May</v>
      </c>
      <c r="E1773" t="str">
        <f t="shared" si="218"/>
        <v>Q2</v>
      </c>
      <c r="F1773" t="s">
        <v>38</v>
      </c>
      <c r="G1773" t="s">
        <v>25</v>
      </c>
      <c r="H1773" t="s">
        <v>34</v>
      </c>
      <c r="I1773" t="s">
        <v>53</v>
      </c>
      <c r="J1773" t="s">
        <v>130</v>
      </c>
      <c r="K1773">
        <v>3</v>
      </c>
      <c r="L1773" s="3">
        <v>1824.46</v>
      </c>
      <c r="M1773" s="4">
        <v>0.15</v>
      </c>
      <c r="N1773" s="3">
        <v>670.52</v>
      </c>
      <c r="O1773" s="3">
        <f t="shared" si="219"/>
        <v>4652.3729999999996</v>
      </c>
      <c r="P1773" s="3">
        <f t="shared" si="220"/>
        <v>2011.56</v>
      </c>
      <c r="Q1773" s="3">
        <v>2049.34</v>
      </c>
      <c r="R1773" s="3">
        <f t="shared" si="221"/>
        <v>591.4729999999995</v>
      </c>
      <c r="S1773" s="5">
        <f t="shared" si="222"/>
        <v>0.12713361546892296</v>
      </c>
      <c r="T1773" s="3">
        <v>4881.03</v>
      </c>
      <c r="U1773" s="3">
        <f t="shared" si="223"/>
        <v>-228.65700000000015</v>
      </c>
      <c r="V1773" t="s">
        <v>36</v>
      </c>
      <c r="W1773" t="s">
        <v>46</v>
      </c>
    </row>
    <row r="1774" spans="1:23">
      <c r="A1774" t="s">
        <v>1833</v>
      </c>
      <c r="B1774" s="2">
        <v>46228</v>
      </c>
      <c r="C1774">
        <f t="shared" si="216"/>
        <v>2026</v>
      </c>
      <c r="D1774" t="str">
        <f t="shared" si="217"/>
        <v>Jul</v>
      </c>
      <c r="E1774" t="str">
        <f t="shared" si="218"/>
        <v>Q3</v>
      </c>
      <c r="F1774" t="s">
        <v>38</v>
      </c>
      <c r="G1774" t="s">
        <v>66</v>
      </c>
      <c r="H1774" t="s">
        <v>44</v>
      </c>
      <c r="I1774" t="s">
        <v>53</v>
      </c>
      <c r="J1774" t="s">
        <v>54</v>
      </c>
      <c r="K1774">
        <v>3</v>
      </c>
      <c r="L1774" s="3">
        <v>3456.67</v>
      </c>
      <c r="M1774" s="4">
        <v>0.05</v>
      </c>
      <c r="N1774" s="3">
        <v>1174.0999999999999</v>
      </c>
      <c r="O1774" s="3">
        <f t="shared" si="219"/>
        <v>9851.5095000000001</v>
      </c>
      <c r="P1774" s="3">
        <f t="shared" si="220"/>
        <v>3522.2999999999997</v>
      </c>
      <c r="Q1774" s="3">
        <v>2772.03</v>
      </c>
      <c r="R1774" s="3">
        <f t="shared" si="221"/>
        <v>3557.1795000000006</v>
      </c>
      <c r="S1774" s="5">
        <f t="shared" si="222"/>
        <v>0.36107963962274009</v>
      </c>
      <c r="T1774" s="3">
        <v>10396.42</v>
      </c>
      <c r="U1774" s="3">
        <f t="shared" si="223"/>
        <v>-544.91049999999996</v>
      </c>
      <c r="V1774" t="s">
        <v>41</v>
      </c>
      <c r="W1774" t="s">
        <v>46</v>
      </c>
    </row>
    <row r="1775" spans="1:23">
      <c r="A1775" t="s">
        <v>1834</v>
      </c>
      <c r="B1775" s="2">
        <v>46253</v>
      </c>
      <c r="C1775">
        <f t="shared" si="216"/>
        <v>2026</v>
      </c>
      <c r="D1775" t="str">
        <f t="shared" si="217"/>
        <v>Aug</v>
      </c>
      <c r="E1775" t="str">
        <f t="shared" si="218"/>
        <v>Q3</v>
      </c>
      <c r="F1775" t="s">
        <v>51</v>
      </c>
      <c r="G1775" t="s">
        <v>88</v>
      </c>
      <c r="H1775" t="s">
        <v>34</v>
      </c>
      <c r="I1775" t="s">
        <v>53</v>
      </c>
      <c r="J1775" t="s">
        <v>54</v>
      </c>
      <c r="K1775">
        <v>6</v>
      </c>
      <c r="L1775" s="3">
        <v>3159</v>
      </c>
      <c r="M1775" s="4">
        <v>0.08</v>
      </c>
      <c r="N1775" s="3">
        <v>1090.01</v>
      </c>
      <c r="O1775" s="3">
        <f t="shared" si="219"/>
        <v>17437.68</v>
      </c>
      <c r="P1775" s="3">
        <f t="shared" si="220"/>
        <v>6540.0599999999995</v>
      </c>
      <c r="Q1775" s="3">
        <v>1908.21</v>
      </c>
      <c r="R1775" s="3">
        <f t="shared" si="221"/>
        <v>8989.41</v>
      </c>
      <c r="S1775" s="5">
        <f t="shared" si="222"/>
        <v>0.51551639897050527</v>
      </c>
      <c r="T1775" s="3">
        <v>16976.14</v>
      </c>
      <c r="U1775" s="3">
        <f t="shared" si="223"/>
        <v>461.54000000000087</v>
      </c>
      <c r="V1775" t="s">
        <v>61</v>
      </c>
      <c r="W1775" t="s">
        <v>80</v>
      </c>
    </row>
    <row r="1776" spans="1:23">
      <c r="A1776" t="s">
        <v>1835</v>
      </c>
      <c r="B1776" s="2">
        <v>45662</v>
      </c>
      <c r="C1776">
        <f t="shared" si="216"/>
        <v>2025</v>
      </c>
      <c r="D1776" t="str">
        <f t="shared" si="217"/>
        <v>Jan</v>
      </c>
      <c r="E1776" t="str">
        <f t="shared" si="218"/>
        <v>Q1</v>
      </c>
      <c r="F1776" t="s">
        <v>51</v>
      </c>
      <c r="G1776" t="s">
        <v>72</v>
      </c>
      <c r="H1776" t="s">
        <v>34</v>
      </c>
      <c r="I1776" t="s">
        <v>63</v>
      </c>
      <c r="J1776" t="s">
        <v>64</v>
      </c>
      <c r="K1776">
        <v>2</v>
      </c>
      <c r="L1776" s="3">
        <v>464.38</v>
      </c>
      <c r="M1776" s="4">
        <v>0</v>
      </c>
      <c r="N1776" s="3">
        <v>139.02000000000001</v>
      </c>
      <c r="O1776" s="3">
        <f t="shared" si="219"/>
        <v>928.76</v>
      </c>
      <c r="P1776" s="3">
        <f t="shared" si="220"/>
        <v>278.04000000000002</v>
      </c>
      <c r="Q1776" s="3">
        <v>1114.67</v>
      </c>
      <c r="R1776" s="3">
        <f t="shared" si="221"/>
        <v>-463.95000000000005</v>
      </c>
      <c r="S1776" s="5">
        <f t="shared" si="222"/>
        <v>-0.4995370170980663</v>
      </c>
      <c r="T1776" s="3">
        <v>878.49</v>
      </c>
      <c r="U1776" s="3">
        <f t="shared" si="223"/>
        <v>50.269999999999982</v>
      </c>
      <c r="V1776" t="s">
        <v>61</v>
      </c>
      <c r="W1776" t="s">
        <v>30</v>
      </c>
    </row>
    <row r="1777" spans="1:23">
      <c r="A1777" t="s">
        <v>1836</v>
      </c>
      <c r="B1777" s="2">
        <v>46130</v>
      </c>
      <c r="C1777">
        <f t="shared" si="216"/>
        <v>2026</v>
      </c>
      <c r="D1777" t="str">
        <f t="shared" si="217"/>
        <v>Apr</v>
      </c>
      <c r="E1777" t="str">
        <f t="shared" si="218"/>
        <v>Q2</v>
      </c>
      <c r="F1777" t="s">
        <v>51</v>
      </c>
      <c r="G1777" t="s">
        <v>52</v>
      </c>
      <c r="H1777" t="s">
        <v>44</v>
      </c>
      <c r="I1777" t="s">
        <v>63</v>
      </c>
      <c r="J1777" t="s">
        <v>64</v>
      </c>
      <c r="K1777">
        <v>28</v>
      </c>
      <c r="L1777" s="3">
        <v>367.3</v>
      </c>
      <c r="M1777" s="4">
        <v>0.1</v>
      </c>
      <c r="N1777" s="3">
        <v>107.27</v>
      </c>
      <c r="O1777" s="3">
        <f t="shared" si="219"/>
        <v>9255.9599999999991</v>
      </c>
      <c r="P1777" s="3">
        <f t="shared" si="220"/>
        <v>3003.56</v>
      </c>
      <c r="Q1777" s="3">
        <v>1570.04</v>
      </c>
      <c r="R1777" s="3">
        <f t="shared" si="221"/>
        <v>4682.3599999999997</v>
      </c>
      <c r="S1777" s="5">
        <f t="shared" si="222"/>
        <v>0.50587513342754287</v>
      </c>
      <c r="T1777" s="3">
        <v>10093.33</v>
      </c>
      <c r="U1777" s="3">
        <f t="shared" si="223"/>
        <v>-837.3700000000008</v>
      </c>
      <c r="V1777" t="s">
        <v>29</v>
      </c>
      <c r="W1777" t="s">
        <v>77</v>
      </c>
    </row>
    <row r="1778" spans="1:23">
      <c r="A1778" t="s">
        <v>1837</v>
      </c>
      <c r="B1778" s="2">
        <v>46295</v>
      </c>
      <c r="C1778">
        <f t="shared" si="216"/>
        <v>2026</v>
      </c>
      <c r="D1778" t="str">
        <f t="shared" si="217"/>
        <v>Sep</v>
      </c>
      <c r="E1778" t="str">
        <f t="shared" si="218"/>
        <v>Q3</v>
      </c>
      <c r="F1778" t="s">
        <v>51</v>
      </c>
      <c r="G1778" t="s">
        <v>72</v>
      </c>
      <c r="H1778" t="s">
        <v>44</v>
      </c>
      <c r="I1778" t="s">
        <v>39</v>
      </c>
      <c r="J1778" t="s">
        <v>57</v>
      </c>
      <c r="K1778">
        <v>28</v>
      </c>
      <c r="L1778" s="3">
        <v>463.17</v>
      </c>
      <c r="M1778" s="4">
        <v>0.12</v>
      </c>
      <c r="N1778" s="3">
        <v>233.04</v>
      </c>
      <c r="O1778" s="3">
        <f t="shared" si="219"/>
        <v>11412.5088</v>
      </c>
      <c r="P1778" s="3">
        <f t="shared" si="220"/>
        <v>6525.12</v>
      </c>
      <c r="Q1778" s="3">
        <v>1936.86</v>
      </c>
      <c r="R1778" s="3">
        <f t="shared" si="221"/>
        <v>2950.5288</v>
      </c>
      <c r="S1778" s="5">
        <f t="shared" si="222"/>
        <v>0.25853463525916404</v>
      </c>
      <c r="T1778" s="3">
        <v>10064.120000000001</v>
      </c>
      <c r="U1778" s="3">
        <f t="shared" si="223"/>
        <v>1348.3887999999988</v>
      </c>
      <c r="V1778" t="s">
        <v>41</v>
      </c>
      <c r="W1778" t="s">
        <v>30</v>
      </c>
    </row>
    <row r="1779" spans="1:23">
      <c r="A1779" t="s">
        <v>1838</v>
      </c>
      <c r="B1779" s="2">
        <v>45805</v>
      </c>
      <c r="C1779">
        <f t="shared" si="216"/>
        <v>2025</v>
      </c>
      <c r="D1779" t="str">
        <f t="shared" si="217"/>
        <v>May</v>
      </c>
      <c r="E1779" t="str">
        <f t="shared" si="218"/>
        <v>Q2</v>
      </c>
      <c r="F1779" t="s">
        <v>24</v>
      </c>
      <c r="G1779" t="s">
        <v>25</v>
      </c>
      <c r="H1779" t="s">
        <v>34</v>
      </c>
      <c r="I1779" t="s">
        <v>27</v>
      </c>
      <c r="J1779" t="s">
        <v>28</v>
      </c>
      <c r="K1779">
        <v>18</v>
      </c>
      <c r="L1779" s="3">
        <v>165.87</v>
      </c>
      <c r="M1779" s="4">
        <v>0.03</v>
      </c>
      <c r="N1779" s="3">
        <v>94.76</v>
      </c>
      <c r="O1779" s="3">
        <f t="shared" si="219"/>
        <v>2896.0901999999996</v>
      </c>
      <c r="P1779" s="3">
        <f t="shared" si="220"/>
        <v>1705.68</v>
      </c>
      <c r="Q1779" s="3">
        <v>562.53</v>
      </c>
      <c r="R1779" s="3">
        <f t="shared" si="221"/>
        <v>627.8801999999996</v>
      </c>
      <c r="S1779" s="5">
        <f t="shared" si="222"/>
        <v>0.21680270870016399</v>
      </c>
      <c r="T1779" s="3">
        <v>2557.71</v>
      </c>
      <c r="U1779" s="3">
        <f t="shared" si="223"/>
        <v>338.3801999999996</v>
      </c>
      <c r="V1779" t="s">
        <v>36</v>
      </c>
      <c r="W1779" t="s">
        <v>46</v>
      </c>
    </row>
    <row r="1780" spans="1:23">
      <c r="A1780" t="s">
        <v>1839</v>
      </c>
      <c r="B1780" s="2">
        <v>46179</v>
      </c>
      <c r="C1780">
        <f t="shared" si="216"/>
        <v>2026</v>
      </c>
      <c r="D1780" t="str">
        <f t="shared" si="217"/>
        <v>Jun</v>
      </c>
      <c r="E1780" t="str">
        <f t="shared" si="218"/>
        <v>Q2</v>
      </c>
      <c r="F1780" t="s">
        <v>68</v>
      </c>
      <c r="G1780" t="s">
        <v>25</v>
      </c>
      <c r="H1780" t="s">
        <v>34</v>
      </c>
      <c r="I1780" t="s">
        <v>53</v>
      </c>
      <c r="J1780" t="s">
        <v>54</v>
      </c>
      <c r="K1780">
        <v>3</v>
      </c>
      <c r="L1780" s="3">
        <v>1202.96</v>
      </c>
      <c r="M1780" s="4">
        <v>0</v>
      </c>
      <c r="N1780" s="3">
        <v>416.38</v>
      </c>
      <c r="O1780" s="3">
        <f t="shared" si="219"/>
        <v>3608.88</v>
      </c>
      <c r="P1780" s="3">
        <f t="shared" si="220"/>
        <v>1249.1399999999999</v>
      </c>
      <c r="Q1780" s="3">
        <v>1604.12</v>
      </c>
      <c r="R1780" s="3">
        <f t="shared" si="221"/>
        <v>755.62000000000035</v>
      </c>
      <c r="S1780" s="5">
        <f t="shared" si="222"/>
        <v>0.20937797876349459</v>
      </c>
      <c r="T1780" s="3">
        <v>3700.12</v>
      </c>
      <c r="U1780" s="3">
        <f t="shared" si="223"/>
        <v>-91.239999999999782</v>
      </c>
      <c r="V1780" t="s">
        <v>29</v>
      </c>
      <c r="W1780" t="s">
        <v>30</v>
      </c>
    </row>
    <row r="1781" spans="1:23">
      <c r="A1781" t="s">
        <v>1840</v>
      </c>
      <c r="B1781" s="2">
        <v>46203</v>
      </c>
      <c r="C1781">
        <f t="shared" si="216"/>
        <v>2026</v>
      </c>
      <c r="D1781" t="str">
        <f t="shared" si="217"/>
        <v>Jun</v>
      </c>
      <c r="E1781" t="str">
        <f t="shared" si="218"/>
        <v>Q2</v>
      </c>
      <c r="F1781" t="s">
        <v>24</v>
      </c>
      <c r="G1781" t="s">
        <v>25</v>
      </c>
      <c r="H1781" t="s">
        <v>60</v>
      </c>
      <c r="I1781" t="s">
        <v>53</v>
      </c>
      <c r="J1781" t="s">
        <v>54</v>
      </c>
      <c r="K1781">
        <v>52</v>
      </c>
      <c r="L1781" s="3">
        <v>3099.9</v>
      </c>
      <c r="M1781" s="4">
        <v>0.03</v>
      </c>
      <c r="N1781" s="3">
        <v>1099.96</v>
      </c>
      <c r="O1781" s="3">
        <f t="shared" si="219"/>
        <v>156358.95600000001</v>
      </c>
      <c r="P1781" s="3">
        <f t="shared" si="220"/>
        <v>57197.919999999998</v>
      </c>
      <c r="Q1781" s="3">
        <v>5217.6000000000004</v>
      </c>
      <c r="R1781" s="3">
        <f t="shared" si="221"/>
        <v>93943.436000000002</v>
      </c>
      <c r="S1781" s="5">
        <f t="shared" si="222"/>
        <v>0.60081902823654054</v>
      </c>
      <c r="T1781" s="3">
        <v>172406.85</v>
      </c>
      <c r="U1781" s="3">
        <f t="shared" si="223"/>
        <v>-16047.894</v>
      </c>
      <c r="V1781" t="s">
        <v>61</v>
      </c>
      <c r="W1781" t="s">
        <v>80</v>
      </c>
    </row>
    <row r="1782" spans="1:23">
      <c r="A1782" t="s">
        <v>1841</v>
      </c>
      <c r="B1782" s="2">
        <v>45835</v>
      </c>
      <c r="C1782">
        <f t="shared" si="216"/>
        <v>2025</v>
      </c>
      <c r="D1782" t="str">
        <f t="shared" si="217"/>
        <v>Jun</v>
      </c>
      <c r="E1782" t="str">
        <f t="shared" si="218"/>
        <v>Q2</v>
      </c>
      <c r="F1782" t="s">
        <v>32</v>
      </c>
      <c r="G1782" t="s">
        <v>49</v>
      </c>
      <c r="H1782" t="s">
        <v>60</v>
      </c>
      <c r="I1782" t="s">
        <v>39</v>
      </c>
      <c r="J1782" t="s">
        <v>40</v>
      </c>
      <c r="K1782">
        <v>58</v>
      </c>
      <c r="L1782" s="3">
        <v>702.49</v>
      </c>
      <c r="M1782" s="4">
        <v>0.2</v>
      </c>
      <c r="N1782" s="3">
        <v>304.47000000000003</v>
      </c>
      <c r="O1782" s="3">
        <f t="shared" si="219"/>
        <v>32595.536</v>
      </c>
      <c r="P1782" s="3">
        <f t="shared" si="220"/>
        <v>17659.260000000002</v>
      </c>
      <c r="Q1782" s="3">
        <v>1792.66</v>
      </c>
      <c r="R1782" s="3">
        <f t="shared" si="221"/>
        <v>13143.615999999998</v>
      </c>
      <c r="S1782" s="5">
        <f t="shared" si="222"/>
        <v>0.40323362070192675</v>
      </c>
      <c r="T1782" s="3">
        <v>34623.01</v>
      </c>
      <c r="U1782" s="3">
        <f t="shared" si="223"/>
        <v>-2027.474000000002</v>
      </c>
      <c r="V1782" t="s">
        <v>61</v>
      </c>
      <c r="W1782" t="s">
        <v>30</v>
      </c>
    </row>
    <row r="1783" spans="1:23">
      <c r="A1783" t="s">
        <v>1842</v>
      </c>
      <c r="B1783" s="2">
        <v>46240</v>
      </c>
      <c r="C1783">
        <f t="shared" si="216"/>
        <v>2026</v>
      </c>
      <c r="D1783" t="str">
        <f t="shared" si="217"/>
        <v>Aug</v>
      </c>
      <c r="E1783" t="str">
        <f t="shared" si="218"/>
        <v>Q3</v>
      </c>
      <c r="F1783" t="s">
        <v>32</v>
      </c>
      <c r="G1783" t="s">
        <v>49</v>
      </c>
      <c r="H1783" t="s">
        <v>26</v>
      </c>
      <c r="I1783" t="s">
        <v>39</v>
      </c>
      <c r="J1783" t="s">
        <v>40</v>
      </c>
      <c r="K1783">
        <v>26</v>
      </c>
      <c r="L1783" s="3">
        <v>571.63</v>
      </c>
      <c r="M1783" s="4">
        <v>0.15</v>
      </c>
      <c r="N1783" s="3">
        <v>258.51</v>
      </c>
      <c r="O1783" s="3">
        <f t="shared" si="219"/>
        <v>12633.022999999999</v>
      </c>
      <c r="P1783" s="3">
        <f t="shared" si="220"/>
        <v>6721.26</v>
      </c>
      <c r="Q1783" s="3">
        <v>2299.96</v>
      </c>
      <c r="R1783" s="3">
        <f t="shared" si="221"/>
        <v>3611.802999999999</v>
      </c>
      <c r="S1783" s="5">
        <f t="shared" si="222"/>
        <v>0.28590171964382549</v>
      </c>
      <c r="T1783" s="3">
        <v>12030.53</v>
      </c>
      <c r="U1783" s="3">
        <f t="shared" si="223"/>
        <v>602.49299999999857</v>
      </c>
      <c r="V1783" t="s">
        <v>36</v>
      </c>
      <c r="W1783" t="s">
        <v>77</v>
      </c>
    </row>
    <row r="1784" spans="1:23">
      <c r="A1784" t="s">
        <v>1843</v>
      </c>
      <c r="B1784" s="2">
        <v>45421</v>
      </c>
      <c r="C1784">
        <f t="shared" si="216"/>
        <v>2024</v>
      </c>
      <c r="D1784" t="str">
        <f t="shared" si="217"/>
        <v>May</v>
      </c>
      <c r="E1784" t="str">
        <f t="shared" si="218"/>
        <v>Q2</v>
      </c>
      <c r="F1784" t="s">
        <v>32</v>
      </c>
      <c r="G1784" t="s">
        <v>49</v>
      </c>
      <c r="H1784" t="s">
        <v>60</v>
      </c>
      <c r="I1784" t="s">
        <v>53</v>
      </c>
      <c r="J1784" t="s">
        <v>130</v>
      </c>
      <c r="K1784">
        <v>64</v>
      </c>
      <c r="L1784" s="3">
        <v>1792.11</v>
      </c>
      <c r="M1784" s="4">
        <v>0.12</v>
      </c>
      <c r="N1784" s="3">
        <v>628.73</v>
      </c>
      <c r="O1784" s="3">
        <f t="shared" si="219"/>
        <v>100931.63519999999</v>
      </c>
      <c r="P1784" s="3">
        <f t="shared" si="220"/>
        <v>40238.720000000001</v>
      </c>
      <c r="Q1784" s="3">
        <v>5030.0200000000004</v>
      </c>
      <c r="R1784" s="3">
        <f t="shared" si="221"/>
        <v>55662.895199999984</v>
      </c>
      <c r="S1784" s="5">
        <f t="shared" si="222"/>
        <v>0.55149106709409568</v>
      </c>
      <c r="T1784" s="3">
        <v>91942.09</v>
      </c>
      <c r="U1784" s="3">
        <f t="shared" si="223"/>
        <v>8989.5451999999932</v>
      </c>
      <c r="V1784" t="s">
        <v>29</v>
      </c>
      <c r="W1784" t="s">
        <v>30</v>
      </c>
    </row>
    <row r="1785" spans="1:23">
      <c r="A1785" t="s">
        <v>1844</v>
      </c>
      <c r="B1785" s="2">
        <v>45948</v>
      </c>
      <c r="C1785">
        <f t="shared" si="216"/>
        <v>2025</v>
      </c>
      <c r="D1785" t="str">
        <f t="shared" si="217"/>
        <v>Oct</v>
      </c>
      <c r="E1785" t="str">
        <f t="shared" si="218"/>
        <v>Q4</v>
      </c>
      <c r="F1785" t="s">
        <v>32</v>
      </c>
      <c r="G1785" t="s">
        <v>33</v>
      </c>
      <c r="H1785" t="s">
        <v>44</v>
      </c>
      <c r="I1785" t="s">
        <v>27</v>
      </c>
      <c r="J1785" t="s">
        <v>28</v>
      </c>
      <c r="K1785">
        <v>27</v>
      </c>
      <c r="L1785" s="3">
        <v>197.11</v>
      </c>
      <c r="M1785" s="4">
        <v>0.05</v>
      </c>
      <c r="N1785" s="3">
        <v>123.95</v>
      </c>
      <c r="O1785" s="3">
        <f t="shared" si="219"/>
        <v>5055.8715000000002</v>
      </c>
      <c r="P1785" s="3">
        <f t="shared" si="220"/>
        <v>3346.65</v>
      </c>
      <c r="Q1785" s="3">
        <v>1040.8699999999999</v>
      </c>
      <c r="R1785" s="3">
        <f t="shared" si="221"/>
        <v>668.35150000000021</v>
      </c>
      <c r="S1785" s="5">
        <f t="shared" si="222"/>
        <v>0.13219313425984031</v>
      </c>
      <c r="T1785" s="3">
        <v>5311.13</v>
      </c>
      <c r="U1785" s="3">
        <f t="shared" si="223"/>
        <v>-255.25849999999991</v>
      </c>
      <c r="V1785" t="s">
        <v>29</v>
      </c>
      <c r="W1785" t="s">
        <v>80</v>
      </c>
    </row>
    <row r="1786" spans="1:23">
      <c r="A1786" t="s">
        <v>1845</v>
      </c>
      <c r="B1786" s="2">
        <v>45524</v>
      </c>
      <c r="C1786">
        <f t="shared" si="216"/>
        <v>2024</v>
      </c>
      <c r="D1786" t="str">
        <f t="shared" si="217"/>
        <v>Aug</v>
      </c>
      <c r="E1786" t="str">
        <f t="shared" si="218"/>
        <v>Q3</v>
      </c>
      <c r="F1786" t="s">
        <v>51</v>
      </c>
      <c r="G1786" t="s">
        <v>52</v>
      </c>
      <c r="H1786" t="s">
        <v>44</v>
      </c>
      <c r="I1786" t="s">
        <v>39</v>
      </c>
      <c r="J1786" t="s">
        <v>57</v>
      </c>
      <c r="K1786">
        <v>10</v>
      </c>
      <c r="L1786" s="3">
        <v>387.55</v>
      </c>
      <c r="M1786" s="4">
        <v>0.12</v>
      </c>
      <c r="N1786" s="3">
        <v>188.72</v>
      </c>
      <c r="O1786" s="3">
        <f t="shared" si="219"/>
        <v>3410.44</v>
      </c>
      <c r="P1786" s="3">
        <f t="shared" si="220"/>
        <v>1887.2</v>
      </c>
      <c r="Q1786" s="3">
        <v>2504.14</v>
      </c>
      <c r="R1786" s="3">
        <f t="shared" si="221"/>
        <v>-980.89999999999986</v>
      </c>
      <c r="S1786" s="5">
        <f t="shared" si="222"/>
        <v>-0.28761684709304369</v>
      </c>
      <c r="T1786" s="3">
        <v>3365.12</v>
      </c>
      <c r="U1786" s="3">
        <f t="shared" si="223"/>
        <v>45.320000000000164</v>
      </c>
      <c r="V1786" t="s">
        <v>61</v>
      </c>
      <c r="W1786" t="s">
        <v>80</v>
      </c>
    </row>
    <row r="1787" spans="1:23">
      <c r="A1787" t="s">
        <v>1846</v>
      </c>
      <c r="B1787" s="2">
        <v>45704</v>
      </c>
      <c r="C1787">
        <f t="shared" si="216"/>
        <v>2025</v>
      </c>
      <c r="D1787" t="str">
        <f t="shared" si="217"/>
        <v>Feb</v>
      </c>
      <c r="E1787" t="str">
        <f t="shared" si="218"/>
        <v>Q1</v>
      </c>
      <c r="F1787" t="s">
        <v>32</v>
      </c>
      <c r="G1787" t="s">
        <v>33</v>
      </c>
      <c r="H1787" t="s">
        <v>34</v>
      </c>
      <c r="I1787" t="s">
        <v>53</v>
      </c>
      <c r="J1787" t="s">
        <v>130</v>
      </c>
      <c r="K1787">
        <v>16</v>
      </c>
      <c r="L1787" s="3">
        <v>2719.86</v>
      </c>
      <c r="M1787" s="4">
        <v>0.12</v>
      </c>
      <c r="N1787" s="3">
        <v>1014.75</v>
      </c>
      <c r="O1787" s="3">
        <f t="shared" si="219"/>
        <v>38295.628799999999</v>
      </c>
      <c r="P1787" s="3">
        <f t="shared" si="220"/>
        <v>16236</v>
      </c>
      <c r="Q1787" s="3">
        <v>1665.82</v>
      </c>
      <c r="R1787" s="3">
        <f t="shared" si="221"/>
        <v>20393.808799999999</v>
      </c>
      <c r="S1787" s="5">
        <f t="shared" si="222"/>
        <v>0.53253620423644799</v>
      </c>
      <c r="T1787" s="3">
        <v>40760.239999999998</v>
      </c>
      <c r="U1787" s="3">
        <f t="shared" si="223"/>
        <v>-2464.6111999999994</v>
      </c>
      <c r="V1787" t="s">
        <v>36</v>
      </c>
      <c r="W1787" t="s">
        <v>30</v>
      </c>
    </row>
    <row r="1788" spans="1:23">
      <c r="A1788" t="s">
        <v>1847</v>
      </c>
      <c r="B1788" s="2">
        <v>46208</v>
      </c>
      <c r="C1788">
        <f t="shared" si="216"/>
        <v>2026</v>
      </c>
      <c r="D1788" t="str">
        <f t="shared" si="217"/>
        <v>Jul</v>
      </c>
      <c r="E1788" t="str">
        <f t="shared" si="218"/>
        <v>Q3</v>
      </c>
      <c r="F1788" t="s">
        <v>24</v>
      </c>
      <c r="G1788" t="s">
        <v>66</v>
      </c>
      <c r="H1788" t="s">
        <v>44</v>
      </c>
      <c r="I1788" t="s">
        <v>63</v>
      </c>
      <c r="J1788" t="s">
        <v>64</v>
      </c>
      <c r="K1788">
        <v>14</v>
      </c>
      <c r="L1788" s="3">
        <v>560.26</v>
      </c>
      <c r="M1788" s="4">
        <v>0.15</v>
      </c>
      <c r="N1788" s="3">
        <v>165.11</v>
      </c>
      <c r="O1788" s="3">
        <f t="shared" si="219"/>
        <v>6667.0939999999991</v>
      </c>
      <c r="P1788" s="3">
        <f t="shared" si="220"/>
        <v>2311.54</v>
      </c>
      <c r="Q1788" s="3">
        <v>1562.83</v>
      </c>
      <c r="R1788" s="3">
        <f t="shared" si="221"/>
        <v>2792.7239999999993</v>
      </c>
      <c r="S1788" s="5">
        <f t="shared" si="222"/>
        <v>0.41888174967984548</v>
      </c>
      <c r="T1788" s="3">
        <v>6553.73</v>
      </c>
      <c r="U1788" s="3">
        <f t="shared" si="223"/>
        <v>113.36399999999958</v>
      </c>
      <c r="V1788" t="s">
        <v>41</v>
      </c>
      <c r="W1788" t="s">
        <v>30</v>
      </c>
    </row>
    <row r="1789" spans="1:23">
      <c r="A1789" t="s">
        <v>1848</v>
      </c>
      <c r="B1789" s="2">
        <v>45341</v>
      </c>
      <c r="C1789">
        <f t="shared" si="216"/>
        <v>2024</v>
      </c>
      <c r="D1789" t="str">
        <f t="shared" si="217"/>
        <v>Feb</v>
      </c>
      <c r="E1789" t="str">
        <f t="shared" si="218"/>
        <v>Q1</v>
      </c>
      <c r="F1789" t="s">
        <v>51</v>
      </c>
      <c r="G1789" t="s">
        <v>72</v>
      </c>
      <c r="H1789" t="s">
        <v>44</v>
      </c>
      <c r="I1789" t="s">
        <v>27</v>
      </c>
      <c r="J1789" t="s">
        <v>28</v>
      </c>
      <c r="K1789">
        <v>11</v>
      </c>
      <c r="L1789" s="3">
        <v>210.47</v>
      </c>
      <c r="M1789" s="4">
        <v>0.05</v>
      </c>
      <c r="N1789" s="3">
        <v>127.84</v>
      </c>
      <c r="O1789" s="3">
        <f t="shared" si="219"/>
        <v>2199.4115000000002</v>
      </c>
      <c r="P1789" s="3">
        <f t="shared" si="220"/>
        <v>1406.24</v>
      </c>
      <c r="Q1789" s="3">
        <v>654.04</v>
      </c>
      <c r="R1789" s="3">
        <f t="shared" si="221"/>
        <v>139.13150000000019</v>
      </c>
      <c r="S1789" s="5">
        <f t="shared" si="222"/>
        <v>6.3258512561201116E-2</v>
      </c>
      <c r="T1789" s="3">
        <v>2103.52</v>
      </c>
      <c r="U1789" s="3">
        <f t="shared" si="223"/>
        <v>95.891500000000178</v>
      </c>
      <c r="V1789" t="s">
        <v>41</v>
      </c>
      <c r="W1789" t="s">
        <v>46</v>
      </c>
    </row>
    <row r="1790" spans="1:23">
      <c r="A1790" t="s">
        <v>1849</v>
      </c>
      <c r="B1790" s="2">
        <v>46240</v>
      </c>
      <c r="C1790">
        <f t="shared" si="216"/>
        <v>2026</v>
      </c>
      <c r="D1790" t="str">
        <f t="shared" si="217"/>
        <v>Aug</v>
      </c>
      <c r="E1790" t="str">
        <f t="shared" si="218"/>
        <v>Q3</v>
      </c>
      <c r="F1790" t="s">
        <v>68</v>
      </c>
      <c r="G1790" t="s">
        <v>66</v>
      </c>
      <c r="H1790" t="s">
        <v>26</v>
      </c>
      <c r="I1790" t="s">
        <v>39</v>
      </c>
      <c r="J1790" t="s">
        <v>40</v>
      </c>
      <c r="K1790">
        <v>43</v>
      </c>
      <c r="L1790" s="3">
        <v>911.42</v>
      </c>
      <c r="M1790" s="4">
        <v>0</v>
      </c>
      <c r="N1790" s="3">
        <v>395.07</v>
      </c>
      <c r="O1790" s="3">
        <f t="shared" si="219"/>
        <v>39191.06</v>
      </c>
      <c r="P1790" s="3">
        <f t="shared" si="220"/>
        <v>16988.009999999998</v>
      </c>
      <c r="Q1790" s="3">
        <v>2968.28</v>
      </c>
      <c r="R1790" s="3">
        <f t="shared" si="221"/>
        <v>19234.77</v>
      </c>
      <c r="S1790" s="5">
        <f t="shared" si="222"/>
        <v>0.49079483943532026</v>
      </c>
      <c r="T1790" s="3">
        <v>39304.199999999997</v>
      </c>
      <c r="U1790" s="3">
        <f t="shared" si="223"/>
        <v>-113.13999999999942</v>
      </c>
      <c r="V1790" t="s">
        <v>61</v>
      </c>
      <c r="W1790" t="s">
        <v>46</v>
      </c>
    </row>
    <row r="1791" spans="1:23">
      <c r="A1791" t="s">
        <v>1850</v>
      </c>
      <c r="B1791" s="2">
        <v>45700</v>
      </c>
      <c r="C1791">
        <f t="shared" si="216"/>
        <v>2025</v>
      </c>
      <c r="D1791" t="str">
        <f t="shared" si="217"/>
        <v>Feb</v>
      </c>
      <c r="E1791" t="str">
        <f t="shared" si="218"/>
        <v>Q1</v>
      </c>
      <c r="F1791" t="s">
        <v>32</v>
      </c>
      <c r="G1791" t="s">
        <v>33</v>
      </c>
      <c r="H1791" t="s">
        <v>34</v>
      </c>
      <c r="I1791" t="s">
        <v>63</v>
      </c>
      <c r="J1791" t="s">
        <v>73</v>
      </c>
      <c r="K1791">
        <v>15</v>
      </c>
      <c r="L1791" s="3">
        <v>167.34</v>
      </c>
      <c r="M1791" s="4">
        <v>0.12</v>
      </c>
      <c r="N1791" s="3">
        <v>42.88</v>
      </c>
      <c r="O1791" s="3"/>
      <c r="P1791" s="3">
        <f t="shared" si="220"/>
        <v>643.20000000000005</v>
      </c>
      <c r="Q1791" s="3">
        <v>1321.61</v>
      </c>
      <c r="R1791" s="3">
        <f t="shared" si="221"/>
        <v>-1964.81</v>
      </c>
      <c r="S1791" s="5">
        <f t="shared" si="222"/>
        <v>0</v>
      </c>
      <c r="T1791" s="3">
        <v>2115.11</v>
      </c>
      <c r="U1791" s="3">
        <f t="shared" si="223"/>
        <v>-2115.11</v>
      </c>
      <c r="V1791" t="s">
        <v>29</v>
      </c>
      <c r="W1791" t="s">
        <v>46</v>
      </c>
    </row>
    <row r="1792" spans="1:23">
      <c r="A1792" t="s">
        <v>1851</v>
      </c>
      <c r="B1792" s="2">
        <v>45983</v>
      </c>
      <c r="C1792">
        <f t="shared" si="216"/>
        <v>2025</v>
      </c>
      <c r="D1792" t="str">
        <f t="shared" si="217"/>
        <v>Nov</v>
      </c>
      <c r="E1792" t="str">
        <f t="shared" si="218"/>
        <v>Q4</v>
      </c>
      <c r="F1792" t="s">
        <v>68</v>
      </c>
      <c r="G1792" t="s">
        <v>25</v>
      </c>
      <c r="H1792" t="s">
        <v>26</v>
      </c>
      <c r="I1792" t="s">
        <v>53</v>
      </c>
      <c r="J1792" t="s">
        <v>54</v>
      </c>
      <c r="K1792">
        <v>40</v>
      </c>
      <c r="L1792" s="3">
        <v>1688.96</v>
      </c>
      <c r="M1792" s="4">
        <v>0</v>
      </c>
      <c r="N1792" s="3">
        <v>522.86</v>
      </c>
      <c r="O1792" s="3">
        <f t="shared" si="219"/>
        <v>67558.399999999994</v>
      </c>
      <c r="P1792" s="3">
        <f t="shared" si="220"/>
        <v>20914.400000000001</v>
      </c>
      <c r="Q1792" s="3">
        <v>2339.33</v>
      </c>
      <c r="R1792" s="3">
        <f t="shared" si="221"/>
        <v>44304.669999999991</v>
      </c>
      <c r="S1792" s="5">
        <f t="shared" si="222"/>
        <v>0.65579809468548689</v>
      </c>
      <c r="T1792" s="3">
        <v>70954.23</v>
      </c>
      <c r="U1792" s="3">
        <f t="shared" si="223"/>
        <v>-3395.8300000000017</v>
      </c>
      <c r="V1792" t="s">
        <v>36</v>
      </c>
      <c r="W1792" t="s">
        <v>30</v>
      </c>
    </row>
    <row r="1793" spans="1:23">
      <c r="A1793" t="s">
        <v>1852</v>
      </c>
      <c r="B1793" s="2">
        <v>45630</v>
      </c>
      <c r="C1793">
        <f t="shared" si="216"/>
        <v>2024</v>
      </c>
      <c r="D1793" t="str">
        <f t="shared" si="217"/>
        <v>Dec</v>
      </c>
      <c r="E1793" t="str">
        <f t="shared" si="218"/>
        <v>Q4</v>
      </c>
      <c r="F1793" t="s">
        <v>38</v>
      </c>
      <c r="G1793" t="s">
        <v>25</v>
      </c>
      <c r="H1793" t="s">
        <v>60</v>
      </c>
      <c r="I1793" t="s">
        <v>63</v>
      </c>
      <c r="J1793" t="s">
        <v>64</v>
      </c>
      <c r="K1793">
        <v>55</v>
      </c>
      <c r="L1793" s="3">
        <v>397.43</v>
      </c>
      <c r="M1793" s="4">
        <v>0.05</v>
      </c>
      <c r="N1793" s="3">
        <v>108.37</v>
      </c>
      <c r="O1793" s="3">
        <f t="shared" si="219"/>
        <v>20765.717499999999</v>
      </c>
      <c r="P1793" s="3">
        <f t="shared" si="220"/>
        <v>5960.35</v>
      </c>
      <c r="Q1793" s="3">
        <v>2629.17</v>
      </c>
      <c r="R1793" s="3">
        <f t="shared" si="221"/>
        <v>12176.197499999998</v>
      </c>
      <c r="S1793" s="5">
        <f t="shared" si="222"/>
        <v>0.58636054834127449</v>
      </c>
      <c r="T1793" s="3">
        <v>22899.599999999999</v>
      </c>
      <c r="U1793" s="3">
        <f t="shared" si="223"/>
        <v>-2133.8824999999997</v>
      </c>
      <c r="V1793" t="s">
        <v>41</v>
      </c>
      <c r="W1793" t="s">
        <v>30</v>
      </c>
    </row>
    <row r="1794" spans="1:23">
      <c r="A1794" t="s">
        <v>1853</v>
      </c>
      <c r="B1794" s="2">
        <v>45802</v>
      </c>
      <c r="C1794">
        <f t="shared" ref="C1794:C1801" si="224">YEAR(B1794)</f>
        <v>2025</v>
      </c>
      <c r="D1794" t="str">
        <f t="shared" ref="D1794:D1801" si="225">TEXT(B1794,"mmm")</f>
        <v>May</v>
      </c>
      <c r="E1794" t="str">
        <f t="shared" ref="E1794:E1801" si="226">"Q"&amp;ROUNDUP(MONTH(B1794)/3,0)</f>
        <v>Q2</v>
      </c>
      <c r="F1794" t="s">
        <v>32</v>
      </c>
      <c r="G1794" t="s">
        <v>43</v>
      </c>
      <c r="H1794" t="s">
        <v>34</v>
      </c>
      <c r="I1794" t="s">
        <v>53</v>
      </c>
      <c r="J1794" t="s">
        <v>54</v>
      </c>
      <c r="K1794">
        <v>2</v>
      </c>
      <c r="L1794" s="3">
        <v>2048.52</v>
      </c>
      <c r="M1794" s="4">
        <v>0.05</v>
      </c>
      <c r="N1794" s="3">
        <v>693.11</v>
      </c>
      <c r="O1794" s="3">
        <f t="shared" ref="O1794:O1801" si="227">K1794*L1794*(1-M1794)</f>
        <v>3892.1879999999996</v>
      </c>
      <c r="P1794" s="3">
        <f t="shared" ref="P1794:P1801" si="228">K1794*N1794</f>
        <v>1386.22</v>
      </c>
      <c r="Q1794" s="3">
        <v>1529.03</v>
      </c>
      <c r="R1794" s="3">
        <f t="shared" ref="R1794:R1801" si="229">O1794-P1794-Q1794</f>
        <v>976.93799999999987</v>
      </c>
      <c r="S1794" s="5">
        <f t="shared" ref="S1794:S1801" si="230">IFERROR(R1794/O1794,0)</f>
        <v>0.25099969477322265</v>
      </c>
      <c r="T1794" s="3">
        <v>3560.01</v>
      </c>
      <c r="U1794" s="3">
        <f t="shared" ref="U1794:U1801" si="231">O1794-T1794</f>
        <v>332.17799999999943</v>
      </c>
      <c r="V1794" t="s">
        <v>36</v>
      </c>
      <c r="W1794" t="s">
        <v>80</v>
      </c>
    </row>
    <row r="1795" spans="1:23">
      <c r="A1795" t="s">
        <v>1854</v>
      </c>
      <c r="B1795" s="2">
        <v>45590</v>
      </c>
      <c r="C1795">
        <f t="shared" si="224"/>
        <v>2024</v>
      </c>
      <c r="D1795" t="str">
        <f t="shared" si="225"/>
        <v>Oct</v>
      </c>
      <c r="E1795" t="str">
        <f t="shared" si="226"/>
        <v>Q4</v>
      </c>
      <c r="F1795" t="s">
        <v>38</v>
      </c>
      <c r="G1795" t="s">
        <v>25</v>
      </c>
      <c r="H1795" t="s">
        <v>60</v>
      </c>
      <c r="I1795" t="s">
        <v>39</v>
      </c>
      <c r="J1795" t="s">
        <v>40</v>
      </c>
      <c r="K1795">
        <v>29</v>
      </c>
      <c r="L1795" s="3">
        <v>948.03</v>
      </c>
      <c r="M1795" s="4">
        <v>0.08</v>
      </c>
      <c r="N1795" s="3">
        <v>385.1</v>
      </c>
      <c r="O1795" s="3">
        <f t="shared" si="227"/>
        <v>25293.440399999999</v>
      </c>
      <c r="P1795" s="3">
        <f t="shared" si="228"/>
        <v>11167.900000000001</v>
      </c>
      <c r="Q1795" s="3">
        <v>2353.13</v>
      </c>
      <c r="R1795" s="3">
        <f t="shared" si="229"/>
        <v>11772.410399999997</v>
      </c>
      <c r="S1795" s="5">
        <f t="shared" si="230"/>
        <v>0.46543333820257987</v>
      </c>
      <c r="T1795" s="3">
        <v>27792.32</v>
      </c>
      <c r="U1795" s="3">
        <f t="shared" si="231"/>
        <v>-2498.8796000000002</v>
      </c>
      <c r="V1795" t="s">
        <v>61</v>
      </c>
      <c r="W1795" t="s">
        <v>46</v>
      </c>
    </row>
    <row r="1796" spans="1:23">
      <c r="A1796" t="s">
        <v>1855</v>
      </c>
      <c r="B1796" s="2">
        <v>45693</v>
      </c>
      <c r="C1796">
        <f t="shared" si="224"/>
        <v>2025</v>
      </c>
      <c r="D1796" t="str">
        <f t="shared" si="225"/>
        <v>Feb</v>
      </c>
      <c r="E1796" t="str">
        <f t="shared" si="226"/>
        <v>Q1</v>
      </c>
      <c r="F1796" t="s">
        <v>68</v>
      </c>
      <c r="G1796" t="s">
        <v>25</v>
      </c>
      <c r="H1796" t="s">
        <v>44</v>
      </c>
      <c r="I1796" t="s">
        <v>39</v>
      </c>
      <c r="J1796" t="s">
        <v>40</v>
      </c>
      <c r="K1796">
        <v>8</v>
      </c>
      <c r="L1796" s="3">
        <v>706.84</v>
      </c>
      <c r="M1796" s="4">
        <v>0.1</v>
      </c>
      <c r="N1796" s="3">
        <v>316.32</v>
      </c>
      <c r="O1796" s="3">
        <f t="shared" si="227"/>
        <v>5089.2480000000005</v>
      </c>
      <c r="P1796" s="3">
        <f t="shared" si="228"/>
        <v>2530.56</v>
      </c>
      <c r="Q1796" s="3">
        <v>1152.2</v>
      </c>
      <c r="R1796" s="3">
        <f t="shared" si="229"/>
        <v>1406.4880000000005</v>
      </c>
      <c r="S1796" s="5">
        <f t="shared" si="230"/>
        <v>0.27636460239312377</v>
      </c>
      <c r="T1796" s="3">
        <v>4584.82</v>
      </c>
      <c r="U1796" s="3">
        <f t="shared" si="231"/>
        <v>504.42800000000079</v>
      </c>
      <c r="V1796" t="s">
        <v>41</v>
      </c>
      <c r="W1796" t="s">
        <v>46</v>
      </c>
    </row>
    <row r="1797" spans="1:23">
      <c r="A1797" t="s">
        <v>1856</v>
      </c>
      <c r="B1797" s="2">
        <v>46079</v>
      </c>
      <c r="C1797">
        <f t="shared" si="224"/>
        <v>2026</v>
      </c>
      <c r="D1797" t="str">
        <f t="shared" si="225"/>
        <v>Feb</v>
      </c>
      <c r="E1797" t="str">
        <f t="shared" si="226"/>
        <v>Q1</v>
      </c>
      <c r="F1797" t="s">
        <v>68</v>
      </c>
      <c r="G1797" t="s">
        <v>25</v>
      </c>
      <c r="H1797" t="s">
        <v>34</v>
      </c>
      <c r="I1797" t="s">
        <v>27</v>
      </c>
      <c r="J1797" t="s">
        <v>28</v>
      </c>
      <c r="K1797">
        <v>13</v>
      </c>
      <c r="L1797" s="3">
        <v>299.97000000000003</v>
      </c>
      <c r="M1797" s="4">
        <v>0.1</v>
      </c>
      <c r="N1797" s="3">
        <v>182.13</v>
      </c>
      <c r="O1797" s="3">
        <f t="shared" si="227"/>
        <v>3509.6490000000008</v>
      </c>
      <c r="P1797" s="3">
        <f t="shared" si="228"/>
        <v>2367.69</v>
      </c>
      <c r="Q1797" s="3">
        <v>1098.29</v>
      </c>
      <c r="R1797" s="3">
        <f t="shared" si="229"/>
        <v>43.669000000000779</v>
      </c>
      <c r="S1797" s="5">
        <f t="shared" si="230"/>
        <v>1.2442554796790439E-2</v>
      </c>
      <c r="T1797" s="3">
        <v>3092.66</v>
      </c>
      <c r="U1797" s="3">
        <f t="shared" si="231"/>
        <v>416.98900000000094</v>
      </c>
      <c r="V1797" t="s">
        <v>61</v>
      </c>
      <c r="W1797" t="s">
        <v>77</v>
      </c>
    </row>
    <row r="1798" spans="1:23">
      <c r="A1798" t="s">
        <v>1857</v>
      </c>
      <c r="B1798" s="2">
        <v>46131</v>
      </c>
      <c r="C1798">
        <f t="shared" si="224"/>
        <v>2026</v>
      </c>
      <c r="D1798" t="str">
        <f t="shared" si="225"/>
        <v>Apr</v>
      </c>
      <c r="E1798" t="str">
        <f t="shared" si="226"/>
        <v>Q2</v>
      </c>
      <c r="F1798" t="s">
        <v>38</v>
      </c>
      <c r="G1798" t="s">
        <v>25</v>
      </c>
      <c r="H1798" t="s">
        <v>60</v>
      </c>
      <c r="I1798" t="s">
        <v>39</v>
      </c>
      <c r="J1798" t="s">
        <v>45</v>
      </c>
      <c r="K1798">
        <v>76</v>
      </c>
      <c r="L1798" s="3">
        <v>1210.46</v>
      </c>
      <c r="M1798" s="4">
        <v>0</v>
      </c>
      <c r="N1798" s="3">
        <v>586.87</v>
      </c>
      <c r="O1798" s="3">
        <f t="shared" si="227"/>
        <v>91994.96</v>
      </c>
      <c r="P1798" s="3">
        <f t="shared" si="228"/>
        <v>44602.12</v>
      </c>
      <c r="Q1798" s="3">
        <v>3898.97</v>
      </c>
      <c r="R1798" s="3">
        <f t="shared" si="229"/>
        <v>43493.87</v>
      </c>
      <c r="S1798" s="5">
        <f t="shared" si="230"/>
        <v>0.47278535693694523</v>
      </c>
      <c r="T1798" s="3">
        <v>88866.21</v>
      </c>
      <c r="U1798" s="3">
        <f t="shared" si="231"/>
        <v>3128.75</v>
      </c>
      <c r="V1798" t="s">
        <v>61</v>
      </c>
      <c r="W1798" t="s">
        <v>30</v>
      </c>
    </row>
    <row r="1799" spans="1:23">
      <c r="A1799" t="s">
        <v>1858</v>
      </c>
      <c r="B1799" s="2">
        <v>45720</v>
      </c>
      <c r="C1799">
        <f t="shared" si="224"/>
        <v>2025</v>
      </c>
      <c r="D1799" t="str">
        <f t="shared" si="225"/>
        <v>Mar</v>
      </c>
      <c r="E1799" t="str">
        <f t="shared" si="226"/>
        <v>Q1</v>
      </c>
      <c r="F1799" t="s">
        <v>24</v>
      </c>
      <c r="G1799" t="s">
        <v>25</v>
      </c>
      <c r="H1799" t="s">
        <v>34</v>
      </c>
      <c r="I1799" t="s">
        <v>27</v>
      </c>
      <c r="J1799" t="s">
        <v>28</v>
      </c>
      <c r="K1799">
        <v>8</v>
      </c>
      <c r="L1799" s="3">
        <v>162.33000000000001</v>
      </c>
      <c r="M1799" s="4">
        <v>0.08</v>
      </c>
      <c r="N1799" s="3">
        <v>96.36</v>
      </c>
      <c r="O1799" s="3">
        <f t="shared" si="227"/>
        <v>1194.7488000000001</v>
      </c>
      <c r="P1799" s="3">
        <f t="shared" si="228"/>
        <v>770.88</v>
      </c>
      <c r="Q1799" s="3">
        <v>850.25</v>
      </c>
      <c r="R1799" s="3">
        <f t="shared" si="229"/>
        <v>-426.38119999999992</v>
      </c>
      <c r="S1799" s="5">
        <f t="shared" si="230"/>
        <v>-0.35687937079325788</v>
      </c>
      <c r="T1799" s="3">
        <v>1051.97</v>
      </c>
      <c r="U1799" s="3">
        <f t="shared" si="231"/>
        <v>142.77880000000005</v>
      </c>
      <c r="V1799" t="s">
        <v>29</v>
      </c>
      <c r="W1799" t="s">
        <v>30</v>
      </c>
    </row>
    <row r="1800" spans="1:23">
      <c r="A1800" t="s">
        <v>1859</v>
      </c>
      <c r="B1800" s="2">
        <v>45887</v>
      </c>
      <c r="C1800">
        <f t="shared" si="224"/>
        <v>2025</v>
      </c>
      <c r="D1800" t="str">
        <f t="shared" si="225"/>
        <v>Aug</v>
      </c>
      <c r="E1800" t="str">
        <f t="shared" si="226"/>
        <v>Q3</v>
      </c>
      <c r="F1800" t="s">
        <v>38</v>
      </c>
      <c r="G1800" t="s">
        <v>66</v>
      </c>
      <c r="H1800" t="s">
        <v>34</v>
      </c>
      <c r="I1800" t="s">
        <v>27</v>
      </c>
      <c r="J1800" t="s">
        <v>28</v>
      </c>
      <c r="K1800">
        <v>13</v>
      </c>
      <c r="L1800" s="3">
        <v>288.33999999999997</v>
      </c>
      <c r="M1800" s="4">
        <v>0.1</v>
      </c>
      <c r="N1800" s="3">
        <v>175.06</v>
      </c>
      <c r="O1800" s="3">
        <f t="shared" si="227"/>
        <v>3373.5779999999995</v>
      </c>
      <c r="P1800" s="3">
        <f t="shared" si="228"/>
        <v>2275.7800000000002</v>
      </c>
      <c r="Q1800" s="3">
        <v>912.01</v>
      </c>
      <c r="R1800" s="3">
        <f t="shared" si="229"/>
        <v>185.78799999999933</v>
      </c>
      <c r="S1800" s="5">
        <f t="shared" si="230"/>
        <v>5.5071499754859483E-2</v>
      </c>
      <c r="T1800" s="3">
        <v>3020.56</v>
      </c>
      <c r="U1800" s="3">
        <f t="shared" si="231"/>
        <v>353.01799999999957</v>
      </c>
      <c r="V1800" t="s">
        <v>36</v>
      </c>
      <c r="W1800" t="s">
        <v>46</v>
      </c>
    </row>
    <row r="1801" spans="1:23">
      <c r="A1801" t="s">
        <v>1860</v>
      </c>
      <c r="B1801" s="2">
        <v>45906</v>
      </c>
      <c r="C1801">
        <f t="shared" si="224"/>
        <v>2025</v>
      </c>
      <c r="D1801" t="str">
        <f t="shared" si="225"/>
        <v>Sep</v>
      </c>
      <c r="E1801" t="str">
        <f t="shared" si="226"/>
        <v>Q3</v>
      </c>
      <c r="F1801" t="s">
        <v>38</v>
      </c>
      <c r="G1801" t="s">
        <v>25</v>
      </c>
      <c r="H1801" t="s">
        <v>26</v>
      </c>
      <c r="I1801" t="s">
        <v>27</v>
      </c>
      <c r="J1801" t="s">
        <v>28</v>
      </c>
      <c r="K1801">
        <v>58</v>
      </c>
      <c r="L1801" s="3">
        <v>120.09</v>
      </c>
      <c r="M1801" s="4">
        <v>0.12</v>
      </c>
      <c r="N1801" s="3">
        <v>73.34</v>
      </c>
      <c r="O1801" s="3">
        <f t="shared" si="227"/>
        <v>6129.3936000000003</v>
      </c>
      <c r="P1801" s="3">
        <f t="shared" si="228"/>
        <v>4253.72</v>
      </c>
      <c r="Q1801" s="3">
        <v>1961.81</v>
      </c>
      <c r="R1801" s="3">
        <f t="shared" si="229"/>
        <v>-86.136399999999867</v>
      </c>
      <c r="S1801" s="5">
        <f t="shared" si="230"/>
        <v>-1.4053005178195745E-2</v>
      </c>
      <c r="T1801" s="3">
        <v>5594.98</v>
      </c>
      <c r="U1801" s="3">
        <f t="shared" si="231"/>
        <v>534.41360000000077</v>
      </c>
      <c r="V1801" t="s">
        <v>61</v>
      </c>
      <c r="W1801" t="s">
        <v>30</v>
      </c>
    </row>
  </sheetData>
  <conditionalFormatting sqref="R2:R1801">
    <cfRule type="expression" dxfId="1" priority="1">
      <formula>R2&lt;0</formula>
    </cfRule>
  </conditionalFormatting>
  <conditionalFormatting sqref="U2:U1801">
    <cfRule type="expression" dxfId="0" priority="2">
      <formula>U2&lt;0</formula>
    </cfRule>
  </conditionalFormatting>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8"/>
  <sheetViews>
    <sheetView workbookViewId="0">
      <pane ySplit="3" topLeftCell="A4" activePane="bottomLeft" state="frozen"/>
      <selection pane="bottomLeft" sqref="A1:F1"/>
    </sheetView>
  </sheetViews>
  <sheetFormatPr defaultRowHeight="14.25"/>
  <cols>
    <col min="1" max="1" width="5" customWidth="1"/>
    <col min="2" max="2" width="48" customWidth="1"/>
    <col min="3" max="3" width="24" customWidth="1"/>
    <col min="4" max="4" width="34" customWidth="1"/>
    <col min="5" max="6" width="24" customWidth="1"/>
  </cols>
  <sheetData>
    <row r="1" spans="1:6" ht="32.1" customHeight="1">
      <c r="A1" s="10" t="s">
        <v>1861</v>
      </c>
      <c r="B1" s="10"/>
      <c r="C1" s="10"/>
      <c r="D1" s="10"/>
      <c r="E1" s="10"/>
      <c r="F1" s="10"/>
    </row>
    <row r="3" spans="1:6" ht="15">
      <c r="A3" s="1" t="s">
        <v>1862</v>
      </c>
      <c r="B3" s="1" t="s">
        <v>1863</v>
      </c>
      <c r="C3" s="1" t="s">
        <v>1864</v>
      </c>
      <c r="D3" s="1" t="s">
        <v>1865</v>
      </c>
      <c r="E3" s="1" t="s">
        <v>1866</v>
      </c>
      <c r="F3" s="1" t="s">
        <v>1867</v>
      </c>
    </row>
    <row r="4" spans="1:6" ht="28.5">
      <c r="A4" s="6">
        <v>1</v>
      </c>
      <c r="B4" s="6" t="s">
        <v>1868</v>
      </c>
      <c r="C4" s="6" t="s">
        <v>2</v>
      </c>
      <c r="D4" s="6" t="s">
        <v>1869</v>
      </c>
      <c r="E4" s="6" t="s">
        <v>5</v>
      </c>
      <c r="F4" s="6" t="s">
        <v>1870</v>
      </c>
    </row>
    <row r="5" spans="1:6">
      <c r="A5" s="6">
        <v>2</v>
      </c>
      <c r="B5" s="6" t="s">
        <v>1871</v>
      </c>
      <c r="C5" s="6" t="s">
        <v>3</v>
      </c>
      <c r="D5" s="6" t="s">
        <v>1872</v>
      </c>
      <c r="E5" s="6" t="s">
        <v>2</v>
      </c>
      <c r="F5" s="6" t="s">
        <v>1873</v>
      </c>
    </row>
    <row r="6" spans="1:6">
      <c r="A6" s="6">
        <v>3</v>
      </c>
      <c r="B6" s="6" t="s">
        <v>1874</v>
      </c>
      <c r="C6" s="6" t="s">
        <v>5</v>
      </c>
      <c r="D6" s="6" t="s">
        <v>1875</v>
      </c>
      <c r="E6" s="6" t="s">
        <v>1876</v>
      </c>
      <c r="F6" s="6" t="s">
        <v>1877</v>
      </c>
    </row>
    <row r="7" spans="1:6">
      <c r="A7" s="6">
        <v>4</v>
      </c>
      <c r="B7" s="6" t="s">
        <v>1878</v>
      </c>
      <c r="C7" s="6" t="s">
        <v>6</v>
      </c>
      <c r="D7" s="6" t="s">
        <v>1879</v>
      </c>
      <c r="E7" s="6" t="s">
        <v>2</v>
      </c>
      <c r="F7" s="6" t="s">
        <v>1877</v>
      </c>
    </row>
    <row r="8" spans="1:6">
      <c r="A8" s="6">
        <v>5</v>
      </c>
      <c r="B8" s="6" t="s">
        <v>1880</v>
      </c>
      <c r="C8" s="6" t="s">
        <v>9</v>
      </c>
      <c r="D8" s="6" t="s">
        <v>1872</v>
      </c>
      <c r="E8" s="6" t="s">
        <v>8</v>
      </c>
      <c r="F8" s="6" t="s">
        <v>1877</v>
      </c>
    </row>
    <row r="9" spans="1:6" ht="28.5">
      <c r="A9" s="6">
        <v>6</v>
      </c>
      <c r="B9" s="6" t="s">
        <v>1881</v>
      </c>
      <c r="C9" s="6" t="s">
        <v>8</v>
      </c>
      <c r="D9" s="6" t="s">
        <v>1882</v>
      </c>
      <c r="E9" s="6" t="s">
        <v>2</v>
      </c>
      <c r="F9" s="6" t="s">
        <v>1883</v>
      </c>
    </row>
    <row r="10" spans="1:6" ht="28.5">
      <c r="A10" s="6">
        <v>7</v>
      </c>
      <c r="B10" s="6" t="s">
        <v>1884</v>
      </c>
      <c r="C10" s="6" t="s">
        <v>7</v>
      </c>
      <c r="D10" s="6" t="s">
        <v>1885</v>
      </c>
      <c r="E10" s="6" t="s">
        <v>5</v>
      </c>
      <c r="F10" s="6" t="s">
        <v>1870</v>
      </c>
    </row>
    <row r="11" spans="1:6">
      <c r="A11" s="6">
        <v>8</v>
      </c>
      <c r="B11" s="6" t="s">
        <v>1886</v>
      </c>
      <c r="C11" s="6" t="s">
        <v>22</v>
      </c>
      <c r="D11" s="6" t="s">
        <v>1872</v>
      </c>
      <c r="E11" s="6" t="s">
        <v>1887</v>
      </c>
      <c r="F11" s="6" t="s">
        <v>1888</v>
      </c>
    </row>
    <row r="12" spans="1:6" ht="28.5">
      <c r="A12" s="6">
        <v>9</v>
      </c>
      <c r="B12" s="6" t="s">
        <v>1889</v>
      </c>
      <c r="C12" s="6" t="s">
        <v>12</v>
      </c>
      <c r="D12" s="6" t="s">
        <v>1890</v>
      </c>
      <c r="E12" s="6" t="s">
        <v>9</v>
      </c>
      <c r="F12" s="6" t="s">
        <v>1891</v>
      </c>
    </row>
    <row r="13" spans="1:6">
      <c r="A13" s="6">
        <v>10</v>
      </c>
      <c r="B13" s="6" t="s">
        <v>1892</v>
      </c>
      <c r="C13" s="6" t="s">
        <v>9</v>
      </c>
      <c r="D13" s="6" t="s">
        <v>1893</v>
      </c>
      <c r="E13" s="6" t="s">
        <v>1887</v>
      </c>
      <c r="F13" s="6" t="s">
        <v>1877</v>
      </c>
    </row>
    <row r="14" spans="1:6" ht="28.5">
      <c r="A14" s="6">
        <v>11</v>
      </c>
      <c r="B14" s="6" t="s">
        <v>1894</v>
      </c>
      <c r="C14" s="6" t="s">
        <v>4</v>
      </c>
      <c r="D14" s="6" t="s">
        <v>1895</v>
      </c>
      <c r="E14" s="6" t="s">
        <v>2</v>
      </c>
      <c r="F14" s="6" t="s">
        <v>1870</v>
      </c>
    </row>
    <row r="15" spans="1:6" ht="28.5">
      <c r="A15" s="6">
        <v>12</v>
      </c>
      <c r="B15" s="6" t="s">
        <v>1896</v>
      </c>
      <c r="C15" s="6" t="s">
        <v>1897</v>
      </c>
      <c r="D15" s="6" t="s">
        <v>1898</v>
      </c>
      <c r="E15" s="6" t="s">
        <v>1899</v>
      </c>
      <c r="F15" s="6" t="s">
        <v>1900</v>
      </c>
    </row>
    <row r="16" spans="1:6" ht="28.5">
      <c r="A16" s="6">
        <v>13</v>
      </c>
      <c r="B16" s="6" t="s">
        <v>1901</v>
      </c>
      <c r="C16" s="6" t="s">
        <v>21</v>
      </c>
      <c r="D16" s="6" t="s">
        <v>1902</v>
      </c>
      <c r="E16" s="6" t="s">
        <v>7</v>
      </c>
      <c r="F16" s="6" t="s">
        <v>1877</v>
      </c>
    </row>
    <row r="17" spans="1:6">
      <c r="A17" s="6">
        <v>14</v>
      </c>
      <c r="B17" s="6" t="s">
        <v>1903</v>
      </c>
      <c r="C17" s="6" t="s">
        <v>1904</v>
      </c>
      <c r="D17" s="6" t="s">
        <v>1905</v>
      </c>
      <c r="E17" s="6" t="s">
        <v>2</v>
      </c>
      <c r="F17" s="6" t="s">
        <v>1906</v>
      </c>
    </row>
    <row r="18" spans="1:6" ht="28.5">
      <c r="A18" s="6">
        <v>15</v>
      </c>
      <c r="B18" s="6" t="s">
        <v>1907</v>
      </c>
      <c r="C18" s="6" t="s">
        <v>1908</v>
      </c>
      <c r="D18" s="6" t="s">
        <v>1909</v>
      </c>
      <c r="E18" s="6" t="s">
        <v>1910</v>
      </c>
      <c r="F18" s="6" t="s">
        <v>1911</v>
      </c>
    </row>
  </sheetData>
  <mergeCells count="1">
    <mergeCell ref="A1:F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6"/>
  <sheetViews>
    <sheetView workbookViewId="0">
      <selection sqref="A1:C1"/>
    </sheetView>
  </sheetViews>
  <sheetFormatPr defaultRowHeight="14.25"/>
  <cols>
    <col min="1" max="1" width="24" customWidth="1"/>
    <col min="2" max="2" width="52" customWidth="1"/>
    <col min="3" max="3" width="24" customWidth="1"/>
  </cols>
  <sheetData>
    <row r="1" spans="1:3" ht="19.5">
      <c r="A1" s="11" t="s">
        <v>1912</v>
      </c>
      <c r="B1" s="11"/>
      <c r="C1" s="11"/>
    </row>
    <row r="3" spans="1:3" ht="15">
      <c r="A3" s="1" t="s">
        <v>1913</v>
      </c>
      <c r="B3" s="1" t="s">
        <v>1914</v>
      </c>
      <c r="C3" s="1" t="s">
        <v>1915</v>
      </c>
    </row>
    <row r="4" spans="1:3">
      <c r="A4" s="6" t="s">
        <v>0</v>
      </c>
      <c r="B4" s="6" t="s">
        <v>1916</v>
      </c>
      <c r="C4" s="6" t="s">
        <v>1917</v>
      </c>
    </row>
    <row r="5" spans="1:3">
      <c r="A5" s="6" t="s">
        <v>1</v>
      </c>
      <c r="B5" s="6" t="s">
        <v>1918</v>
      </c>
      <c r="C5" s="6" t="s">
        <v>1</v>
      </c>
    </row>
    <row r="6" spans="1:3">
      <c r="A6" s="6" t="s">
        <v>2</v>
      </c>
      <c r="B6" s="6" t="s">
        <v>1919</v>
      </c>
      <c r="C6" s="6" t="s">
        <v>1920</v>
      </c>
    </row>
    <row r="7" spans="1:3">
      <c r="A7" s="6" t="s">
        <v>3</v>
      </c>
      <c r="B7" s="6" t="s">
        <v>1921</v>
      </c>
      <c r="C7" s="6" t="s">
        <v>1920</v>
      </c>
    </row>
    <row r="8" spans="1:3">
      <c r="A8" s="6" t="s">
        <v>4</v>
      </c>
      <c r="B8" s="6" t="s">
        <v>1922</v>
      </c>
      <c r="C8" s="6" t="s">
        <v>1920</v>
      </c>
    </row>
    <row r="9" spans="1:3">
      <c r="A9" s="6" t="s">
        <v>5</v>
      </c>
      <c r="B9" s="6" t="s">
        <v>1923</v>
      </c>
      <c r="C9" s="6" t="s">
        <v>1924</v>
      </c>
    </row>
    <row r="10" spans="1:3">
      <c r="A10" s="6" t="s">
        <v>6</v>
      </c>
      <c r="B10" s="6" t="s">
        <v>1925</v>
      </c>
      <c r="C10" s="6" t="s">
        <v>1924</v>
      </c>
    </row>
    <row r="11" spans="1:3">
      <c r="A11" s="6" t="s">
        <v>7</v>
      </c>
      <c r="B11" s="6" t="s">
        <v>1926</v>
      </c>
      <c r="C11" s="6" t="s">
        <v>1924</v>
      </c>
    </row>
    <row r="12" spans="1:3">
      <c r="A12" s="6" t="s">
        <v>8</v>
      </c>
      <c r="B12" s="6" t="s">
        <v>1927</v>
      </c>
      <c r="C12" s="6" t="s">
        <v>1924</v>
      </c>
    </row>
    <row r="13" spans="1:3">
      <c r="A13" s="6" t="s">
        <v>9</v>
      </c>
      <c r="B13" s="6" t="s">
        <v>1928</v>
      </c>
      <c r="C13" s="6" t="s">
        <v>1929</v>
      </c>
    </row>
    <row r="14" spans="1:3">
      <c r="A14" s="6" t="s">
        <v>10</v>
      </c>
      <c r="B14" s="6" t="s">
        <v>1930</v>
      </c>
      <c r="C14" s="6" t="s">
        <v>1931</v>
      </c>
    </row>
    <row r="15" spans="1:3">
      <c r="A15" s="6" t="s">
        <v>11</v>
      </c>
      <c r="B15" s="6" t="s">
        <v>1932</v>
      </c>
      <c r="C15" s="6" t="s">
        <v>1933</v>
      </c>
    </row>
    <row r="16" spans="1:3">
      <c r="A16" s="6" t="s">
        <v>12</v>
      </c>
      <c r="B16" s="6" t="s">
        <v>1934</v>
      </c>
      <c r="C16" s="6" t="s">
        <v>1935</v>
      </c>
    </row>
    <row r="17" spans="1:3">
      <c r="A17" s="6" t="s">
        <v>13</v>
      </c>
      <c r="B17" s="6" t="s">
        <v>1936</v>
      </c>
      <c r="C17" s="6" t="s">
        <v>1933</v>
      </c>
    </row>
    <row r="18" spans="1:3">
      <c r="A18" s="6" t="s">
        <v>14</v>
      </c>
      <c r="B18" s="6" t="s">
        <v>1937</v>
      </c>
      <c r="C18" s="6" t="s">
        <v>1933</v>
      </c>
    </row>
    <row r="19" spans="1:3">
      <c r="A19" s="6" t="s">
        <v>15</v>
      </c>
      <c r="B19" s="6" t="s">
        <v>1938</v>
      </c>
      <c r="C19" s="6" t="s">
        <v>1933</v>
      </c>
    </row>
    <row r="20" spans="1:3">
      <c r="A20" s="6" t="s">
        <v>16</v>
      </c>
      <c r="B20" s="6" t="s">
        <v>1939</v>
      </c>
      <c r="C20" s="6" t="s">
        <v>1933</v>
      </c>
    </row>
    <row r="21" spans="1:3">
      <c r="A21" s="6" t="s">
        <v>17</v>
      </c>
      <c r="B21" s="6" t="s">
        <v>1940</v>
      </c>
      <c r="C21" s="6" t="s">
        <v>1933</v>
      </c>
    </row>
    <row r="22" spans="1:3">
      <c r="A22" s="6" t="s">
        <v>18</v>
      </c>
      <c r="B22" s="6" t="s">
        <v>1941</v>
      </c>
      <c r="C22" s="6" t="s">
        <v>1935</v>
      </c>
    </row>
    <row r="23" spans="1:3">
      <c r="A23" s="6" t="s">
        <v>19</v>
      </c>
      <c r="B23" s="6" t="s">
        <v>1942</v>
      </c>
      <c r="C23" s="6" t="s">
        <v>1933</v>
      </c>
    </row>
    <row r="24" spans="1:3">
      <c r="A24" s="6" t="s">
        <v>20</v>
      </c>
      <c r="B24" s="6" t="s">
        <v>1943</v>
      </c>
      <c r="C24" s="6" t="s">
        <v>1933</v>
      </c>
    </row>
    <row r="25" spans="1:3">
      <c r="A25" s="6" t="s">
        <v>21</v>
      </c>
      <c r="B25" s="6" t="s">
        <v>1944</v>
      </c>
      <c r="C25" s="6" t="s">
        <v>1929</v>
      </c>
    </row>
    <row r="26" spans="1:3">
      <c r="A26" s="6" t="s">
        <v>22</v>
      </c>
      <c r="B26" s="6" t="s">
        <v>1945</v>
      </c>
      <c r="C26" s="6" t="s">
        <v>1924</v>
      </c>
    </row>
  </sheetData>
  <mergeCells count="1">
    <mergeCell ref="A1:C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3228B-D4C2-4F7C-ACC8-6A985329D675}">
  <dimension ref="A1"/>
  <sheetViews>
    <sheetView tabSelected="1" zoomScale="89" zoomScaleNormal="48" workbookViewId="0">
      <selection activeCell="AA30" sqref="AA30"/>
    </sheetView>
  </sheetViews>
  <sheetFormatPr defaultRowHeight="14.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Sheet4</vt:lpstr>
      <vt:lpstr>Finance_Data</vt:lpstr>
      <vt:lpstr>Pivot_Practice</vt:lpstr>
      <vt:lpstr>Data_Dictionary</vt:lpstr>
      <vt:lpstr>Dashboard</vt:lpstr>
      <vt:lpstr>label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Mohammad -</dc:creator>
  <cp:lastModifiedBy>Mohammad -</cp:lastModifiedBy>
  <dcterms:created xsi:type="dcterms:W3CDTF">2026-10-18T03:15:57Z</dcterms:created>
  <dcterms:modified xsi:type="dcterms:W3CDTF">2026-10-18T03:20:27Z</dcterms:modified>
</cp:coreProperties>
</file>