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17"/>
  <workbookPr/>
  <mc:AlternateContent xmlns:mc="http://schemas.openxmlformats.org/markup-compatibility/2006">
    <mc:Choice Requires="x15">
      <x15ac:absPath xmlns:x15ac="http://schemas.microsoft.com/office/spreadsheetml/2010/11/ac" url="\\wsl.localhost\Ubuntu\home\mohammad\projects\Thesis\hemophilia\data\"/>
    </mc:Choice>
  </mc:AlternateContent>
  <xr:revisionPtr revIDLastSave="0" documentId="13_ncr:1_{C8C04298-FE71-4345-8B1B-AAEFC680457A}" xr6:coauthVersionLast="47" xr6:coauthVersionMax="47" xr10:uidLastSave="{00000000-0000-0000-0000-000000000000}"/>
  <bookViews>
    <workbookView xWindow="5976" yWindow="108" windowWidth="17208" windowHeight="12204" xr2:uid="{00000000-000D-0000-FFFF-FFFF00000000}"/>
  </bookViews>
  <sheets>
    <sheet name="data" sheetId="1" r:id="rId1"/>
    <sheet name="constan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G4" i="1" s="1"/>
  <c r="B3" i="1"/>
  <c r="G3" i="1" s="1"/>
  <c r="B2" i="1"/>
  <c r="G2" i="1" s="1"/>
  <c r="G5" i="1"/>
  <c r="G6" i="1"/>
  <c r="H2" i="3"/>
  <c r="H4" i="3"/>
  <c r="C6" i="3"/>
  <c r="C4" i="3"/>
  <c r="C2" i="3"/>
  <c r="E2" i="3" s="1"/>
  <c r="H6" i="3"/>
  <c r="G6" i="3"/>
  <c r="F6" i="3"/>
  <c r="E6" i="3"/>
  <c r="D6" i="3"/>
  <c r="G4" i="3"/>
  <c r="D4" i="3"/>
  <c r="F4" i="3"/>
  <c r="E4" i="3"/>
  <c r="B5" i="3"/>
  <c r="B3" i="3" s="1"/>
  <c r="F2" i="3" l="1"/>
  <c r="D2" i="3"/>
  <c r="G2" i="3"/>
</calcChain>
</file>

<file path=xl/sharedStrings.xml><?xml version="1.0" encoding="utf-8"?>
<sst xmlns="http://schemas.openxmlformats.org/spreadsheetml/2006/main" count="35" uniqueCount="23">
  <si>
    <t>Healthy</t>
  </si>
  <si>
    <t>Minor</t>
  </si>
  <si>
    <t>Major</t>
  </si>
  <si>
    <t>LT_Bleeding</t>
  </si>
  <si>
    <t>Death</t>
  </si>
  <si>
    <t>States</t>
  </si>
  <si>
    <t>ABR</t>
  </si>
  <si>
    <t>AJBR</t>
  </si>
  <si>
    <t>AEBR</t>
  </si>
  <si>
    <t>ALTBR</t>
  </si>
  <si>
    <t>LT_Fraction</t>
  </si>
  <si>
    <t>NO_EVENT_PROB</t>
  </si>
  <si>
    <t>P(1, Minor)</t>
  </si>
  <si>
    <t>P(2, Minor)</t>
  </si>
  <si>
    <t>P(3, Minor)</t>
  </si>
  <si>
    <t>P(1, Major)</t>
  </si>
  <si>
    <t>P(2, Major)</t>
  </si>
  <si>
    <t>P(3, Major)</t>
  </si>
  <si>
    <t>AT_LEAST_ONE</t>
  </si>
  <si>
    <t>LAMBDA_MINOR</t>
  </si>
  <si>
    <t>LAMBDA_MAJOR</t>
  </si>
  <si>
    <t>LAMBDA_LTB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</si>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</sst>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72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E1" sqref="E1"/>
    </sheetView>
  </sheetViews>
  <sheetFormatPr defaultRowHeight="14.4" x14ac:dyDescent="0.3"/>
  <cols>
    <col min="1" max="1" width="13.109375" customWidth="1"/>
    <col min="2" max="6" width="14.44140625" customWidth="1"/>
  </cols>
  <sheetData>
    <row r="1" spans="1:7" ht="19.8" customHeight="1" x14ac:dyDescent="0.3">
      <c r="A1" s="4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22</v>
      </c>
    </row>
    <row r="2" spans="1:7" ht="21.6" customHeight="1" x14ac:dyDescent="0.3">
      <c r="A2" s="3" t="s">
        <v>0</v>
      </c>
      <c r="B2" s="2">
        <f>1-SUM(C2:F2)</f>
        <v>0.3395999999999999</v>
      </c>
      <c r="C2" s="2">
        <v>0.1426</v>
      </c>
      <c r="D2" s="2">
        <v>0.48</v>
      </c>
      <c r="E2" s="2">
        <v>3.78E-2</v>
      </c>
      <c r="F2" s="2">
        <v>0</v>
      </c>
      <c r="G2" s="2">
        <f>SUM(B2:F2)</f>
        <v>1</v>
      </c>
    </row>
    <row r="3" spans="1:7" ht="21.6" customHeight="1" x14ac:dyDescent="0.3">
      <c r="A3" s="3" t="s">
        <v>1</v>
      </c>
      <c r="B3" s="2">
        <f>1-SUM(C3:F3)</f>
        <v>0.33949229999999986</v>
      </c>
      <c r="C3" s="2">
        <v>0.1426</v>
      </c>
      <c r="D3" s="2">
        <v>0.48</v>
      </c>
      <c r="E3" s="2">
        <v>3.78E-2</v>
      </c>
      <c r="F3" s="2">
        <v>1.077E-4</v>
      </c>
      <c r="G3" s="2">
        <f t="shared" ref="G3:G6" si="0">SUM(B3:F3)</f>
        <v>1</v>
      </c>
    </row>
    <row r="4" spans="1:7" ht="21.6" customHeight="1" x14ac:dyDescent="0.3">
      <c r="A4" s="3" t="s">
        <v>2</v>
      </c>
      <c r="B4" s="2">
        <f>1-SUM(C4:F4)</f>
        <v>0.33949229999999986</v>
      </c>
      <c r="C4" s="2">
        <v>0.1426</v>
      </c>
      <c r="D4" s="2">
        <v>0.48</v>
      </c>
      <c r="E4" s="2">
        <v>3.78E-2</v>
      </c>
      <c r="F4" s="2">
        <v>1.077E-4</v>
      </c>
      <c r="G4" s="2">
        <f t="shared" si="0"/>
        <v>1</v>
      </c>
    </row>
    <row r="5" spans="1:7" ht="21.6" customHeight="1" x14ac:dyDescent="0.3">
      <c r="A5" s="3" t="s">
        <v>3</v>
      </c>
      <c r="B5" s="2">
        <v>0.8</v>
      </c>
      <c r="C5" s="2">
        <v>0</v>
      </c>
      <c r="D5" s="2">
        <v>0</v>
      </c>
      <c r="E5" s="2">
        <v>0</v>
      </c>
      <c r="F5" s="2">
        <v>0.2</v>
      </c>
      <c r="G5" s="2">
        <f t="shared" si="0"/>
        <v>1</v>
      </c>
    </row>
    <row r="6" spans="1:7" ht="21.6" customHeight="1" x14ac:dyDescent="0.3">
      <c r="A6" s="3" t="s">
        <v>4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 s="2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3724D-B1E7-4797-8373-976D883DE9A1}">
  <dimension ref="A1:H6"/>
  <sheetViews>
    <sheetView workbookViewId="0">
      <selection activeCell="H2" sqref="H2"/>
    </sheetView>
  </sheetViews>
  <sheetFormatPr defaultRowHeight="14.4" x14ac:dyDescent="0.3"/>
  <cols>
    <col min="1" max="1" width="13.88671875" customWidth="1"/>
    <col min="2" max="2" width="10" customWidth="1"/>
    <col min="3" max="3" width="15.6640625" customWidth="1"/>
    <col min="4" max="4" width="17.88671875" customWidth="1"/>
    <col min="5" max="5" width="12" customWidth="1"/>
    <col min="6" max="6" width="13.5546875" customWidth="1"/>
    <col min="7" max="7" width="19" customWidth="1"/>
    <col min="8" max="8" width="16.21875" customWidth="1"/>
    <col min="9" max="9" width="12.21875" customWidth="1"/>
    <col min="10" max="10" width="12.6640625" customWidth="1"/>
    <col min="11" max="11" width="14.6640625" customWidth="1"/>
    <col min="12" max="12" width="12.77734375" customWidth="1"/>
  </cols>
  <sheetData>
    <row r="1" spans="1:8" x14ac:dyDescent="0.3">
      <c r="A1" s="1" t="s">
        <v>6</v>
      </c>
      <c r="B1" s="5">
        <v>44</v>
      </c>
      <c r="C1" s="1" t="s">
        <v>19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18</v>
      </c>
    </row>
    <row r="2" spans="1:8" x14ac:dyDescent="0.3">
      <c r="A2" s="1" t="s">
        <v>7</v>
      </c>
      <c r="B2" s="5">
        <v>34</v>
      </c>
      <c r="C2" s="7">
        <f>B3/52</f>
        <v>0.15380769230769226</v>
      </c>
      <c r="D2" s="6">
        <f>_xlfn.POISSON.DIST(0, C2, FALSE)</f>
        <v>0.85743689686843783</v>
      </c>
      <c r="E2" s="6">
        <f>_xlfn.POISSON.DIST(1, C2, FALSE)</f>
        <v>0.13188039040680313</v>
      </c>
      <c r="F2" s="6">
        <f>_xlfn.POISSON.DIST(2, C2, FALSE)</f>
        <v>1.0142109254553951E-2</v>
      </c>
      <c r="G2" s="6">
        <f>_xlfn.POISSON.DIST(3, C2, FALSE)</f>
        <v>5.1997813985847738E-4</v>
      </c>
      <c r="H2" s="6">
        <f>1 - EXP(-C2)</f>
        <v>0.14256310313156217</v>
      </c>
    </row>
    <row r="3" spans="1:8" x14ac:dyDescent="0.3">
      <c r="A3" s="1" t="s">
        <v>8</v>
      </c>
      <c r="B3" s="5">
        <f>B1-(B2+B5)</f>
        <v>7.9979999999999976</v>
      </c>
      <c r="C3" s="1" t="s">
        <v>20</v>
      </c>
      <c r="D3" s="1" t="s">
        <v>11</v>
      </c>
      <c r="E3" s="1" t="s">
        <v>15</v>
      </c>
      <c r="F3" s="1" t="s">
        <v>16</v>
      </c>
      <c r="G3" s="1" t="s">
        <v>17</v>
      </c>
      <c r="H3" s="1" t="s">
        <v>18</v>
      </c>
    </row>
    <row r="4" spans="1:8" x14ac:dyDescent="0.3">
      <c r="A4" s="1" t="s">
        <v>10</v>
      </c>
      <c r="B4" s="6">
        <v>4.5499999999999999E-2</v>
      </c>
      <c r="C4" s="7">
        <f>B2/52</f>
        <v>0.65384615384615385</v>
      </c>
      <c r="D4" s="6">
        <f>_xlfn.POISSON.DIST(0, C4, FALSE)</f>
        <v>0.52004176472857988</v>
      </c>
      <c r="E4" s="6">
        <f>_xlfn.POISSON.DIST(1, C4, FALSE)</f>
        <v>0.34002730770714834</v>
      </c>
      <c r="F4" s="6">
        <f>_xlfn.POISSON.DIST(2, C4, FALSE)</f>
        <v>0.1111627736734908</v>
      </c>
      <c r="G4" s="6">
        <f>_xlfn.POISSON.DIST(3, C4, FALSE)</f>
        <v>2.4227784005760818E-2</v>
      </c>
      <c r="H4" s="6">
        <f>1 - EXP(-C4)</f>
        <v>0.47995823527142012</v>
      </c>
    </row>
    <row r="5" spans="1:8" x14ac:dyDescent="0.3">
      <c r="A5" s="1" t="s">
        <v>9</v>
      </c>
      <c r="B5" s="5">
        <f>B1*B4</f>
        <v>2.0019999999999998</v>
      </c>
      <c r="C5" s="1" t="s">
        <v>21</v>
      </c>
      <c r="D5" s="1" t="s">
        <v>11</v>
      </c>
      <c r="E5" s="1" t="s">
        <v>15</v>
      </c>
      <c r="F5" s="1" t="s">
        <v>16</v>
      </c>
      <c r="G5" s="1" t="s">
        <v>17</v>
      </c>
      <c r="H5" s="1" t="s">
        <v>18</v>
      </c>
    </row>
    <row r="6" spans="1:8" x14ac:dyDescent="0.3">
      <c r="C6" s="2">
        <f>B5/52</f>
        <v>3.8499999999999993E-2</v>
      </c>
      <c r="D6" s="6">
        <f>_xlfn.POISSON.DIST(0, C6, FALSE)</f>
        <v>0.96223170473981756</v>
      </c>
      <c r="E6" s="6">
        <f>_xlfn.POISSON.DIST(1, C6, FALSE)</f>
        <v>3.7045920632482972E-2</v>
      </c>
      <c r="F6" s="6">
        <f>_xlfn.POISSON.DIST(2, C6, FALSE)</f>
        <v>7.1313397217529721E-4</v>
      </c>
      <c r="G6" s="6">
        <f>_xlfn.POISSON.DIST(3, C6, FALSE)</f>
        <v>9.1518859762496447E-6</v>
      </c>
      <c r="H6" s="6">
        <f>1 - EXP(-C6)</f>
        <v>3.7768295260182438E-2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constants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muhammadhashemian@gmail.com</cp:lastModifiedBy>
  <dcterms:created xsi:type="dcterms:W3CDTF">2015-06-05T18:17:20Z</dcterms:created>
  <dcterms:modified xsi:type="dcterms:W3CDTF">2025-07-23T15:19:56Z</dcterms:modified>
</cp:coreProperties>
</file>