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LinkedIn\"/>
    </mc:Choice>
  </mc:AlternateContent>
  <xr:revisionPtr revIDLastSave="0" documentId="13_ncr:1_{4A378C03-2859-4AA7-B340-872E0D8C64E4}" xr6:coauthVersionLast="47" xr6:coauthVersionMax="47" xr10:uidLastSave="{00000000-0000-0000-0000-000000000000}"/>
  <bookViews>
    <workbookView xWindow="-40" yWindow="10" windowWidth="9000" windowHeight="10120" firstSheet="5" activeTab="6" xr2:uid="{00000000-000D-0000-FFFF-FFFF00000000}"/>
  </bookViews>
  <sheets>
    <sheet name="Normal" sheetId="1" r:id="rId1"/>
    <sheet name="Uniform" sheetId="2" r:id="rId2"/>
    <sheet name="Exponential" sheetId="3" r:id="rId3"/>
    <sheet name="Poisson" sheetId="4" r:id="rId4"/>
    <sheet name="Binomial" sheetId="5" r:id="rId5"/>
    <sheet name="Assignment 1" sheetId="6" r:id="rId6"/>
    <sheet name="Assignment 2" sheetId="7" r:id="rId7"/>
  </sheets>
  <externalReferences>
    <externalReference r:id="rId8"/>
  </externalReferences>
  <definedNames>
    <definedName name="_xlnm._FilterDatabase" localSheetId="4" hidden="1">Binomial!$A$4:$B$4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7" l="1"/>
  <c r="E9" i="7"/>
  <c r="E10" i="7"/>
  <c r="E11" i="7"/>
  <c r="E12" i="7"/>
  <c r="E13" i="7"/>
  <c r="E14" i="7"/>
  <c r="E15" i="7"/>
  <c r="E16" i="7"/>
  <c r="E17" i="7"/>
  <c r="E18" i="7"/>
  <c r="E19" i="7"/>
  <c r="E20" i="7"/>
  <c r="E7" i="7"/>
  <c r="H8" i="7"/>
  <c r="I8" i="7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7" i="7"/>
  <c r="E9" i="6"/>
  <c r="E8" i="6"/>
  <c r="E5" i="6"/>
  <c r="E4" i="6"/>
  <c r="E3" i="6"/>
  <c r="K21" i="7"/>
  <c r="H21" i="7"/>
  <c r="K20" i="7"/>
  <c r="H20" i="7"/>
  <c r="K19" i="7"/>
  <c r="H19" i="7"/>
  <c r="K18" i="7"/>
  <c r="H18" i="7"/>
  <c r="K17" i="7"/>
  <c r="H17" i="7"/>
  <c r="K16" i="7"/>
  <c r="H16" i="7"/>
  <c r="K15" i="7"/>
  <c r="H15" i="7"/>
  <c r="K14" i="7"/>
  <c r="H14" i="7"/>
  <c r="K13" i="7"/>
  <c r="H13" i="7"/>
  <c r="K12" i="7"/>
  <c r="H12" i="7"/>
  <c r="K11" i="7"/>
  <c r="H11" i="7"/>
  <c r="K10" i="7"/>
  <c r="H10" i="7"/>
  <c r="K9" i="7"/>
  <c r="H9" i="7"/>
  <c r="K8" i="7"/>
  <c r="I9" i="7" l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J8" i="7"/>
  <c r="L8" i="7" l="1"/>
  <c r="J9" i="7" s="1"/>
  <c r="M8" i="7"/>
  <c r="M22" i="7" s="1"/>
  <c r="M9" i="7" l="1"/>
  <c r="L9" i="7"/>
  <c r="J10" i="7" s="1"/>
  <c r="L10" i="7" l="1"/>
  <c r="J11" i="7" s="1"/>
  <c r="M10" i="7"/>
  <c r="M11" i="7" l="1"/>
  <c r="L11" i="7"/>
  <c r="J12" i="7" s="1"/>
  <c r="L12" i="7" l="1"/>
  <c r="J13" i="7" s="1"/>
  <c r="M12" i="7"/>
  <c r="M13" i="7" l="1"/>
  <c r="L13" i="7"/>
  <c r="J14" i="7" s="1"/>
  <c r="L14" i="7" l="1"/>
  <c r="J15" i="7" s="1"/>
  <c r="M14" i="7"/>
  <c r="M15" i="7" l="1"/>
  <c r="L15" i="7"/>
  <c r="J16" i="7" s="1"/>
  <c r="L16" i="7" l="1"/>
  <c r="J17" i="7" s="1"/>
  <c r="M16" i="7"/>
  <c r="M17" i="7" l="1"/>
  <c r="L17" i="7"/>
  <c r="J18" i="7" s="1"/>
  <c r="L18" i="7" l="1"/>
  <c r="J19" i="7" s="1"/>
  <c r="M18" i="7"/>
  <c r="M19" i="7" l="1"/>
  <c r="L19" i="7"/>
  <c r="J20" i="7" s="1"/>
  <c r="L20" i="7" l="1"/>
  <c r="J21" i="7" s="1"/>
  <c r="M20" i="7"/>
  <c r="M21" i="7" l="1"/>
  <c r="L21" i="7"/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5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E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B10" i="2"/>
  <c r="E7" i="2"/>
  <c r="E5" i="2"/>
  <c r="E3" i="2"/>
  <c r="B8" i="2"/>
  <c r="B7" i="2"/>
  <c r="B5" i="2"/>
  <c r="H2" i="1"/>
  <c r="H1" i="1"/>
  <c r="E2" i="1"/>
  <c r="E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4" i="1"/>
</calcChain>
</file>

<file path=xl/sharedStrings.xml><?xml version="1.0" encoding="utf-8"?>
<sst xmlns="http://schemas.openxmlformats.org/spreadsheetml/2006/main" count="52" uniqueCount="43">
  <si>
    <t>Mean</t>
  </si>
  <si>
    <t>Standard Deviation</t>
  </si>
  <si>
    <t>Probability of exactly 92</t>
  </si>
  <si>
    <t>Probability of 92 or more</t>
  </si>
  <si>
    <t>33% of values below</t>
  </si>
  <si>
    <t>90% of values above</t>
  </si>
  <si>
    <t>Uniform Probabilities</t>
  </si>
  <si>
    <t>Minimum</t>
  </si>
  <si>
    <t>Probability of Value 1</t>
  </si>
  <si>
    <t>Maximum</t>
  </si>
  <si>
    <t># Values</t>
  </si>
  <si>
    <t>Probability of Value 1 or Value 2</t>
  </si>
  <si>
    <t>Value 1</t>
  </si>
  <si>
    <t>Probability of Neither Value 1 and Value 2</t>
  </si>
  <si>
    <t>Value 2</t>
  </si>
  <si>
    <t>Real Value</t>
  </si>
  <si>
    <t>Minutes</t>
  </si>
  <si>
    <t>Probability</t>
  </si>
  <si>
    <t>Average</t>
  </si>
  <si>
    <t>Between 3 and 7</t>
  </si>
  <si>
    <t>Value</t>
  </si>
  <si>
    <t>Probability of Success</t>
  </si>
  <si>
    <t>Number of Trials</t>
  </si>
  <si>
    <t>Successes</t>
  </si>
  <si>
    <t>Percentage of Outcomes</t>
  </si>
  <si>
    <t>Normal Distribution</t>
  </si>
  <si>
    <t>Percent of Values Less than 119</t>
  </si>
  <si>
    <t>Percent of Values Greater than 185</t>
  </si>
  <si>
    <t>Percent of Values Between 119 and 185</t>
  </si>
  <si>
    <t>42% of Values Below</t>
  </si>
  <si>
    <t>18% of Values Above</t>
  </si>
  <si>
    <t>Exponential and Poisson Distributions</t>
  </si>
  <si>
    <t>Poisson</t>
  </si>
  <si>
    <t>Exponential</t>
  </si>
  <si>
    <t>Lambda</t>
  </si>
  <si>
    <t>Interval</t>
  </si>
  <si>
    <t>Service Time</t>
  </si>
  <si>
    <t>Customer</t>
  </si>
  <si>
    <t>Arrival Time</t>
  </si>
  <si>
    <t>Service Start</t>
  </si>
  <si>
    <t>Service Complete</t>
  </si>
  <si>
    <t>Wait Time</t>
  </si>
  <si>
    <t>Total 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</si>
</sst>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Curve m = 100, s =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Normal!$A$4:$A$68</c:f>
              <c:numCache>
                <c:formatCode>General</c:formatCode>
                <c:ptCount val="65"/>
                <c:pt idx="0">
                  <c:v>36</c:v>
                </c:pt>
                <c:pt idx="1">
                  <c:v>38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46</c:v>
                </c:pt>
                <c:pt idx="6">
                  <c:v>48</c:v>
                </c:pt>
                <c:pt idx="7">
                  <c:v>50</c:v>
                </c:pt>
                <c:pt idx="8">
                  <c:v>52</c:v>
                </c:pt>
                <c:pt idx="9">
                  <c:v>54</c:v>
                </c:pt>
                <c:pt idx="10">
                  <c:v>56</c:v>
                </c:pt>
                <c:pt idx="11">
                  <c:v>58</c:v>
                </c:pt>
                <c:pt idx="12">
                  <c:v>60</c:v>
                </c:pt>
                <c:pt idx="13">
                  <c:v>62</c:v>
                </c:pt>
                <c:pt idx="14">
                  <c:v>64</c:v>
                </c:pt>
                <c:pt idx="15">
                  <c:v>66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78</c:v>
                </c:pt>
                <c:pt idx="22">
                  <c:v>80</c:v>
                </c:pt>
                <c:pt idx="23">
                  <c:v>82</c:v>
                </c:pt>
                <c:pt idx="24">
                  <c:v>84</c:v>
                </c:pt>
                <c:pt idx="25">
                  <c:v>86</c:v>
                </c:pt>
                <c:pt idx="26">
                  <c:v>88</c:v>
                </c:pt>
                <c:pt idx="27">
                  <c:v>90</c:v>
                </c:pt>
                <c:pt idx="28">
                  <c:v>92</c:v>
                </c:pt>
                <c:pt idx="29">
                  <c:v>94</c:v>
                </c:pt>
                <c:pt idx="30">
                  <c:v>96</c:v>
                </c:pt>
                <c:pt idx="31">
                  <c:v>98</c:v>
                </c:pt>
                <c:pt idx="32">
                  <c:v>100</c:v>
                </c:pt>
                <c:pt idx="33">
                  <c:v>102</c:v>
                </c:pt>
                <c:pt idx="34">
                  <c:v>104</c:v>
                </c:pt>
                <c:pt idx="35">
                  <c:v>106</c:v>
                </c:pt>
                <c:pt idx="36">
                  <c:v>108</c:v>
                </c:pt>
                <c:pt idx="37">
                  <c:v>110</c:v>
                </c:pt>
                <c:pt idx="38">
                  <c:v>112</c:v>
                </c:pt>
                <c:pt idx="39">
                  <c:v>114</c:v>
                </c:pt>
                <c:pt idx="40">
                  <c:v>116</c:v>
                </c:pt>
                <c:pt idx="41">
                  <c:v>118</c:v>
                </c:pt>
                <c:pt idx="42">
                  <c:v>120</c:v>
                </c:pt>
                <c:pt idx="43">
                  <c:v>122</c:v>
                </c:pt>
                <c:pt idx="44">
                  <c:v>124</c:v>
                </c:pt>
                <c:pt idx="45">
                  <c:v>126</c:v>
                </c:pt>
                <c:pt idx="46">
                  <c:v>128</c:v>
                </c:pt>
                <c:pt idx="47">
                  <c:v>130</c:v>
                </c:pt>
                <c:pt idx="48">
                  <c:v>132</c:v>
                </c:pt>
                <c:pt idx="49">
                  <c:v>134</c:v>
                </c:pt>
                <c:pt idx="50">
                  <c:v>136</c:v>
                </c:pt>
                <c:pt idx="51">
                  <c:v>138</c:v>
                </c:pt>
                <c:pt idx="52">
                  <c:v>140</c:v>
                </c:pt>
                <c:pt idx="53">
                  <c:v>142</c:v>
                </c:pt>
                <c:pt idx="54">
                  <c:v>144</c:v>
                </c:pt>
                <c:pt idx="55">
                  <c:v>146</c:v>
                </c:pt>
                <c:pt idx="56">
                  <c:v>148</c:v>
                </c:pt>
                <c:pt idx="57">
                  <c:v>150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158</c:v>
                </c:pt>
                <c:pt idx="62">
                  <c:v>160</c:v>
                </c:pt>
                <c:pt idx="63">
                  <c:v>162</c:v>
                </c:pt>
                <c:pt idx="64">
                  <c:v>164</c:v>
                </c:pt>
              </c:numCache>
            </c:numRef>
          </c:xVal>
          <c:yVal>
            <c:numRef>
              <c:f>Normal!$B$4:$B$68</c:f>
              <c:numCache>
                <c:formatCode>General</c:formatCode>
                <c:ptCount val="65"/>
                <c:pt idx="0">
                  <c:v>1.1920441007324202E-4</c:v>
                </c:pt>
                <c:pt idx="1">
                  <c:v>1.6334095280999593E-4</c:v>
                </c:pt>
                <c:pt idx="2">
                  <c:v>2.2159242059690038E-4</c:v>
                </c:pt>
                <c:pt idx="3">
                  <c:v>2.9762662098879267E-4</c:v>
                </c:pt>
                <c:pt idx="4">
                  <c:v>3.9577257914899847E-4</c:v>
                </c:pt>
                <c:pt idx="5">
                  <c:v>5.2104674072112956E-4</c:v>
                </c:pt>
                <c:pt idx="6">
                  <c:v>6.7914846168428062E-4</c:v>
                </c:pt>
                <c:pt idx="7">
                  <c:v>8.7641502467842702E-4</c:v>
                </c:pt>
                <c:pt idx="8">
                  <c:v>1.1197265147421451E-3</c:v>
                </c:pt>
                <c:pt idx="9">
                  <c:v>1.4163518870800593E-3</c:v>
                </c:pt>
                <c:pt idx="10">
                  <c:v>1.773729642311571E-3</c:v>
                </c:pt>
                <c:pt idx="11">
                  <c:v>2.1991797990213598E-3</c:v>
                </c:pt>
                <c:pt idx="12">
                  <c:v>2.6995483256594031E-3</c:v>
                </c:pt>
                <c:pt idx="13">
                  <c:v>3.2807907387338302E-3</c:v>
                </c:pt>
                <c:pt idx="14">
                  <c:v>3.9475079150447069E-3</c:v>
                </c:pt>
                <c:pt idx="15">
                  <c:v>4.7024538688443468E-3</c:v>
                </c:pt>
                <c:pt idx="16">
                  <c:v>5.5460417339727773E-3</c:v>
                </c:pt>
                <c:pt idx="17">
                  <c:v>6.4758797832945867E-3</c:v>
                </c:pt>
                <c:pt idx="18">
                  <c:v>7.486373281787243E-3</c:v>
                </c:pt>
                <c:pt idx="19">
                  <c:v>8.5684296023903674E-3</c:v>
                </c:pt>
                <c:pt idx="20">
                  <c:v>9.709302749160648E-3</c:v>
                </c:pt>
                <c:pt idx="21">
                  <c:v>1.0892608851627527E-2</c:v>
                </c:pt>
                <c:pt idx="22">
                  <c:v>1.2098536225957168E-2</c:v>
                </c:pt>
                <c:pt idx="23">
                  <c:v>1.3304262494937741E-2</c:v>
                </c:pt>
                <c:pt idx="24">
                  <c:v>1.4484577638074137E-2</c:v>
                </c:pt>
                <c:pt idx="25">
                  <c:v>1.5612696668338064E-2</c:v>
                </c:pt>
                <c:pt idx="26">
                  <c:v>1.6661230144589981E-2</c:v>
                </c:pt>
                <c:pt idx="27">
                  <c:v>1.7603266338214976E-2</c:v>
                </c:pt>
                <c:pt idx="28">
                  <c:v>1.8413507015166166E-2</c:v>
                </c:pt>
                <c:pt idx="29">
                  <c:v>1.9069390773026204E-2</c:v>
                </c:pt>
                <c:pt idx="30">
                  <c:v>1.9552134698772795E-2</c:v>
                </c:pt>
                <c:pt idx="31">
                  <c:v>1.9847627373850589E-2</c:v>
                </c:pt>
                <c:pt idx="32">
                  <c:v>1.9947114020071637E-2</c:v>
                </c:pt>
                <c:pt idx="33">
                  <c:v>1.9847627373850589E-2</c:v>
                </c:pt>
                <c:pt idx="34">
                  <c:v>1.9552134698772795E-2</c:v>
                </c:pt>
                <c:pt idx="35">
                  <c:v>1.9069390773026204E-2</c:v>
                </c:pt>
                <c:pt idx="36">
                  <c:v>1.8413507015166166E-2</c:v>
                </c:pt>
                <c:pt idx="37">
                  <c:v>1.7603266338214976E-2</c:v>
                </c:pt>
                <c:pt idx="38">
                  <c:v>1.6661230144589981E-2</c:v>
                </c:pt>
                <c:pt idx="39">
                  <c:v>1.5612696668338064E-2</c:v>
                </c:pt>
                <c:pt idx="40">
                  <c:v>1.4484577638074137E-2</c:v>
                </c:pt>
                <c:pt idx="41">
                  <c:v>1.3304262494937741E-2</c:v>
                </c:pt>
                <c:pt idx="42">
                  <c:v>1.2098536225957168E-2</c:v>
                </c:pt>
                <c:pt idx="43">
                  <c:v>1.0892608851627527E-2</c:v>
                </c:pt>
                <c:pt idx="44">
                  <c:v>9.709302749160648E-3</c:v>
                </c:pt>
                <c:pt idx="45">
                  <c:v>8.5684296023903674E-3</c:v>
                </c:pt>
                <c:pt idx="46">
                  <c:v>7.486373281787243E-3</c:v>
                </c:pt>
                <c:pt idx="47">
                  <c:v>6.4758797832945867E-3</c:v>
                </c:pt>
                <c:pt idx="48">
                  <c:v>5.5460417339727773E-3</c:v>
                </c:pt>
                <c:pt idx="49">
                  <c:v>4.7024538688443468E-3</c:v>
                </c:pt>
                <c:pt idx="50">
                  <c:v>3.9475079150447069E-3</c:v>
                </c:pt>
                <c:pt idx="51">
                  <c:v>3.2807907387338302E-3</c:v>
                </c:pt>
                <c:pt idx="52">
                  <c:v>2.6995483256594031E-3</c:v>
                </c:pt>
                <c:pt idx="53">
                  <c:v>2.1991797990213598E-3</c:v>
                </c:pt>
                <c:pt idx="54">
                  <c:v>1.773729642311571E-3</c:v>
                </c:pt>
                <c:pt idx="55">
                  <c:v>1.4163518870800593E-3</c:v>
                </c:pt>
                <c:pt idx="56">
                  <c:v>1.1197265147421451E-3</c:v>
                </c:pt>
                <c:pt idx="57">
                  <c:v>8.7641502467842702E-4</c:v>
                </c:pt>
                <c:pt idx="58">
                  <c:v>6.7914846168428062E-4</c:v>
                </c:pt>
                <c:pt idx="59">
                  <c:v>5.2104674072112956E-4</c:v>
                </c:pt>
                <c:pt idx="60">
                  <c:v>3.9577257914899847E-4</c:v>
                </c:pt>
                <c:pt idx="61">
                  <c:v>2.9762662098879267E-4</c:v>
                </c:pt>
                <c:pt idx="62">
                  <c:v>2.2159242059690038E-4</c:v>
                </c:pt>
                <c:pt idx="63">
                  <c:v>1.6334095280999593E-4</c:v>
                </c:pt>
                <c:pt idx="64">
                  <c:v>1.1920441007324202E-4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FC-425B-8F7D-0342614D2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04008"/>
        <c:axId val="232504400"/>
      </c:scatterChart>
      <c:valAx>
        <c:axId val="2325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04400"/>
        <c:crosses val="autoZero"/>
        <c:crossBetween val="midCat"/>
      </c:valAx>
      <c:valAx>
        <c:axId val="23250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0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Exponential!$B$1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Exponential!$B$2:$B$26</c:f>
              <c:numCache>
                <c:formatCode>General</c:formatCode>
                <c:ptCount val="25"/>
                <c:pt idx="0">
                  <c:v>0.16374615061559639</c:v>
                </c:pt>
                <c:pt idx="1">
                  <c:v>0.13406400920712788</c:v>
                </c:pt>
                <c:pt idx="2">
                  <c:v>0.10976232721880529</c:v>
                </c:pt>
                <c:pt idx="3">
                  <c:v>8.9865792823444313E-2</c:v>
                </c:pt>
                <c:pt idx="4">
                  <c:v>7.357588823428847E-2</c:v>
                </c:pt>
                <c:pt idx="5">
                  <c:v>6.0238842382440407E-2</c:v>
                </c:pt>
                <c:pt idx="6">
                  <c:v>4.9319392788321287E-2</c:v>
                </c:pt>
                <c:pt idx="7">
                  <c:v>4.0379303598931077E-2</c:v>
                </c:pt>
                <c:pt idx="8">
                  <c:v>3.3059777644317306E-2</c:v>
                </c:pt>
                <c:pt idx="9">
                  <c:v>2.7067056647322542E-2</c:v>
                </c:pt>
                <c:pt idx="10">
                  <c:v>2.2160631672466777E-2</c:v>
                </c:pt>
                <c:pt idx="11">
                  <c:v>1.8143590657882496E-2</c:v>
                </c:pt>
                <c:pt idx="12">
                  <c:v>1.4854715642866776E-2</c:v>
                </c:pt>
                <c:pt idx="13">
                  <c:v>1.2162012525043592E-2</c:v>
                </c:pt>
                <c:pt idx="14">
                  <c:v>9.9574136735727896E-3</c:v>
                </c:pt>
                <c:pt idx="15">
                  <c:v>8.152440795673243E-3</c:v>
                </c:pt>
                <c:pt idx="16">
                  <c:v>6.6746539920652138E-3</c:v>
                </c:pt>
                <c:pt idx="17">
                  <c:v>5.4647444894585125E-3</c:v>
                </c:pt>
                <c:pt idx="18">
                  <c:v>4.4741543712331182E-3</c:v>
                </c:pt>
                <c:pt idx="19">
                  <c:v>3.6631277777468361E-3</c:v>
                </c:pt>
                <c:pt idx="20">
                  <c:v>2.9991153640955407E-3</c:v>
                </c:pt>
                <c:pt idx="21">
                  <c:v>2.4554679806136873E-3</c:v>
                </c:pt>
                <c:pt idx="22">
                  <c:v>2.010367148926715E-3</c:v>
                </c:pt>
                <c:pt idx="23">
                  <c:v>1.6459494098040048E-3</c:v>
                </c:pt>
                <c:pt idx="24">
                  <c:v>1.3475893998170934E-3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2E-40CA-A610-FEB1898B7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93440"/>
        <c:axId val="730198240"/>
      </c:scatterChart>
      <c:valAx>
        <c:axId val="73019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8240"/>
        <c:crosses val="autoZero"/>
        <c:crossBetween val="midCat"/>
      </c:valAx>
      <c:valAx>
        <c:axId val="73019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Poisson!$B$1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yVal>
            <c:numRef>
              <c:f>Poisson!$B$2:$B$20</c:f>
              <c:numCache>
                <c:formatCode>General</c:formatCode>
                <c:ptCount val="19"/>
                <c:pt idx="0">
                  <c:v>9.1188196555451624E-4</c:v>
                </c:pt>
                <c:pt idx="1">
                  <c:v>7.2950557244361299E-3</c:v>
                </c:pt>
                <c:pt idx="2">
                  <c:v>2.9636163880521777E-2</c:v>
                </c:pt>
                <c:pt idx="3">
                  <c:v>8.1765416244721612E-2</c:v>
                </c:pt>
                <c:pt idx="4">
                  <c:v>0.17299160788207132</c:v>
                </c:pt>
                <c:pt idx="5">
                  <c:v>0.30070827617436097</c:v>
                </c:pt>
                <c:pt idx="6">
                  <c:v>0.44971105584869897</c:v>
                </c:pt>
                <c:pt idx="7">
                  <c:v>0.5987138355230367</c:v>
                </c:pt>
                <c:pt idx="8">
                  <c:v>0.7290912677380823</c:v>
                </c:pt>
                <c:pt idx="9">
                  <c:v>0.83049593723867332</c:v>
                </c:pt>
                <c:pt idx="10">
                  <c:v>0.90147920588908714</c:v>
                </c:pt>
                <c:pt idx="11">
                  <c:v>0.94665037684844133</c:v>
                </c:pt>
                <c:pt idx="12">
                  <c:v>0.9730002265747314</c:v>
                </c:pt>
                <c:pt idx="13">
                  <c:v>0.98718860719657975</c:v>
                </c:pt>
                <c:pt idx="14">
                  <c:v>0.99428279750750392</c:v>
                </c:pt>
                <c:pt idx="15">
                  <c:v>0.99759341965260195</c:v>
                </c:pt>
                <c:pt idx="16">
                  <c:v>0.9990418168410824</c:v>
                </c:pt>
                <c:pt idx="17">
                  <c:v>0.99963821568339783</c:v>
                </c:pt>
                <c:pt idx="18">
                  <c:v>0.99987014856652046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5D-4262-8257-7DF8B9418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61968"/>
        <c:axId val="733263888"/>
      </c:scatterChart>
      <c:valAx>
        <c:axId val="73326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63888"/>
        <c:crosses val="autoZero"/>
        <c:crossBetween val="midCat"/>
      </c:valAx>
      <c:valAx>
        <c:axId val="7332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6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Binomial!$B$4</c:f>
              <c:strCache>
                <c:ptCount val="1"/>
                <c:pt idx="0">
                  <c:v>Percentage of Outcomes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Binomial!$B$5:$B$25</c:f>
              <c:numCache>
                <c:formatCode>0.00%</c:formatCode>
                <c:ptCount val="21"/>
                <c:pt idx="0">
                  <c:v>1.8124545836334979E-4</c:v>
                </c:pt>
                <c:pt idx="1">
                  <c:v>2.1331196253532715E-3</c:v>
                </c:pt>
                <c:pt idx="2">
                  <c:v>1.2117706710340171E-2</c:v>
                </c:pt>
                <c:pt idx="3">
                  <c:v>4.4375603446451709E-2</c:v>
                </c:pt>
                <c:pt idx="4">
                  <c:v>0.1181965594387069</c:v>
                </c:pt>
                <c:pt idx="5">
                  <c:v>0.24539574514843887</c:v>
                </c:pt>
                <c:pt idx="6">
                  <c:v>0.41662541821923227</c:v>
                </c:pt>
                <c:pt idx="7">
                  <c:v>0.60102660460316426</c:v>
                </c:pt>
                <c:pt idx="8">
                  <c:v>0.76237764268910391</c:v>
                </c:pt>
                <c:pt idx="9">
                  <c:v>0.87821941362259914</c:v>
                </c:pt>
                <c:pt idx="10">
                  <c:v>0.94683338563705388</c:v>
                </c:pt>
                <c:pt idx="11">
                  <c:v>0.9804206446651087</c:v>
                </c:pt>
                <c:pt idx="12">
                  <c:v>0.99398473004182319</c:v>
                </c:pt>
                <c:pt idx="13">
                  <c:v>0.99847933821398893</c:v>
                </c:pt>
                <c:pt idx="14">
                  <c:v>0.99968942502957203</c:v>
                </c:pt>
                <c:pt idx="15">
                  <c:v>0.99995005911292834</c:v>
                </c:pt>
                <c:pt idx="16">
                  <c:v>0.99999391580964692</c:v>
                </c:pt>
                <c:pt idx="17">
                  <c:v>0.99999947231420849</c:v>
                </c:pt>
                <c:pt idx="18">
                  <c:v>0.99999997097487436</c:v>
                </c:pt>
                <c:pt idx="19">
                  <c:v>0.99999999923904159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6-4698-BC05-E17CCAE04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261008"/>
        <c:axId val="733271568"/>
      </c:scatterChart>
      <c:valAx>
        <c:axId val="73326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71568"/>
        <c:crosses val="autoZero"/>
        <c:crossBetween val="midCat"/>
      </c:valAx>
      <c:valAx>
        <c:axId val="7332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6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572483</xdr:colOff>
      <xdr:row>7</xdr:row>
      <xdr:rowOff>108859</xdr:rowOff>
    </xdr:from>
    <xdr:to>
      <xdr:col>7</xdr:col>
      <xdr:colOff>554620</xdr:colOff>
      <xdr:row>25</xdr:row>
      <xdr:rowOff>64304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350799</xdr:colOff>
      <xdr:row>5</xdr:row>
      <xdr:rowOff>68766</xdr:rowOff>
    </xdr:from>
    <xdr:to>
      <xdr:col>9</xdr:col>
      <xdr:colOff>214506</xdr:colOff>
      <xdr:row>20</xdr:row>
      <xdr:rowOff>24161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D64FA-43D2-E6A8-3E8D-F8DF5D6EC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28575</xdr:rowOff>
    </xdr:from>
    <xdr:to>
      <xdr:col>10</xdr:col>
      <xdr:colOff>314325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3E7BD-9D65-C559-6773-AACB47975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66679</xdr:colOff>
      <xdr:row>5</xdr:row>
      <xdr:rowOff>23695</xdr:rowOff>
    </xdr:from>
    <xdr:to>
      <xdr:col>10</xdr:col>
      <xdr:colOff>387978</xdr:colOff>
      <xdr:row>20</xdr:row>
      <xdr:rowOff>45465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77045-9239-9DEA-094A-ED212A09B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4_03_Expon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opLeftCell="G1" zoomScale="130" zoomScaleNormal="130" workbookViewId="0">
      <selection activeCell="K5" sqref="K5"/>
    </sheetView>
  </sheetViews>
  <sheetFormatPr defaultRowHeight="14.5" x14ac:dyDescent="0.35"/>
  <cols>
    <col min="1" max="1" width="18.1796875" bestFit="1" customWidth="1"/>
    <col min="2" max="2" width="12" bestFit="1" customWidth="1"/>
    <col min="4" max="4" width="22.54296875" bestFit="1" customWidth="1"/>
    <col min="5" max="5" width="12.7265625" customWidth="1"/>
    <col min="7" max="7" width="19.26953125" bestFit="1" customWidth="1"/>
    <col min="8" max="8" width="19.54296875" bestFit="1" customWidth="1"/>
  </cols>
  <sheetData>
    <row r="1" spans="1:8" x14ac:dyDescent="0.35">
      <c r="A1" s="1" t="s">
        <v>0</v>
      </c>
      <c r="B1">
        <v>100</v>
      </c>
      <c r="D1" s="1" t="s">
        <v>2</v>
      </c>
      <c r="E1" s="3">
        <f>_xlfn.NORM.DIST(92, B1, B2, FALSE)</f>
        <v>1.8413507015166166E-2</v>
      </c>
      <c r="G1" s="2" t="s">
        <v>4</v>
      </c>
      <c r="H1">
        <f>_xlfn.NORM.INV(33%, B1, B2)</f>
        <v>91.201736686535327</v>
      </c>
    </row>
    <row r="2" spans="1:8" x14ac:dyDescent="0.35">
      <c r="A2" s="1" t="s">
        <v>1</v>
      </c>
      <c r="B2">
        <v>20</v>
      </c>
      <c r="D2" s="1" t="s">
        <v>3</v>
      </c>
      <c r="E2" s="3">
        <f>1- _xlfn.NORM.DIST(92, B1, B2, TRUE)</f>
        <v>0.65542174161032429</v>
      </c>
      <c r="G2" s="2" t="s">
        <v>5</v>
      </c>
      <c r="H2" s="5">
        <f>_xlfn.NORM.INV(1-90%, B1, B2)</f>
        <v>74.368968689107987</v>
      </c>
    </row>
    <row r="4" spans="1:8" x14ac:dyDescent="0.35">
      <c r="A4">
        <v>36</v>
      </c>
      <c r="B4">
        <f>_xlfn.NORM.DIST(A4,$B$1,$B$2,FALSE)</f>
        <v>1.1920441007324202E-4</v>
      </c>
    </row>
    <row r="5" spans="1:8" x14ac:dyDescent="0.35">
      <c r="A5">
        <v>38</v>
      </c>
      <c r="B5">
        <f t="shared" ref="B5:B68" si="0">_xlfn.NORM.DIST(A5,$B$1,$B$2,FALSE)</f>
        <v>1.6334095280999593E-4</v>
      </c>
    </row>
    <row r="6" spans="1:8" x14ac:dyDescent="0.35">
      <c r="A6">
        <v>40</v>
      </c>
      <c r="B6">
        <f t="shared" si="0"/>
        <v>2.2159242059690038E-4</v>
      </c>
    </row>
    <row r="7" spans="1:8" x14ac:dyDescent="0.35">
      <c r="A7">
        <v>42</v>
      </c>
      <c r="B7">
        <f t="shared" si="0"/>
        <v>2.9762662098879267E-4</v>
      </c>
    </row>
    <row r="8" spans="1:8" x14ac:dyDescent="0.35">
      <c r="A8">
        <v>44</v>
      </c>
      <c r="B8">
        <f t="shared" si="0"/>
        <v>3.9577257914899847E-4</v>
      </c>
    </row>
    <row r="9" spans="1:8" x14ac:dyDescent="0.35">
      <c r="A9">
        <v>46</v>
      </c>
      <c r="B9">
        <f t="shared" si="0"/>
        <v>5.2104674072112956E-4</v>
      </c>
    </row>
    <row r="10" spans="1:8" x14ac:dyDescent="0.35">
      <c r="A10">
        <v>48</v>
      </c>
      <c r="B10">
        <f t="shared" si="0"/>
        <v>6.7914846168428062E-4</v>
      </c>
    </row>
    <row r="11" spans="1:8" x14ac:dyDescent="0.35">
      <c r="A11">
        <v>50</v>
      </c>
      <c r="B11">
        <f t="shared" si="0"/>
        <v>8.7641502467842702E-4</v>
      </c>
    </row>
    <row r="12" spans="1:8" x14ac:dyDescent="0.35">
      <c r="A12">
        <v>52</v>
      </c>
      <c r="B12">
        <f t="shared" si="0"/>
        <v>1.1197265147421451E-3</v>
      </c>
    </row>
    <row r="13" spans="1:8" x14ac:dyDescent="0.35">
      <c r="A13">
        <v>54</v>
      </c>
      <c r="B13">
        <f t="shared" si="0"/>
        <v>1.4163518870800593E-3</v>
      </c>
    </row>
    <row r="14" spans="1:8" x14ac:dyDescent="0.35">
      <c r="A14">
        <v>56</v>
      </c>
      <c r="B14">
        <f t="shared" si="0"/>
        <v>1.773729642311571E-3</v>
      </c>
    </row>
    <row r="15" spans="1:8" x14ac:dyDescent="0.35">
      <c r="A15">
        <v>58</v>
      </c>
      <c r="B15">
        <f t="shared" si="0"/>
        <v>2.1991797990213598E-3</v>
      </c>
    </row>
    <row r="16" spans="1:8" x14ac:dyDescent="0.35">
      <c r="A16">
        <v>60</v>
      </c>
      <c r="B16">
        <f t="shared" si="0"/>
        <v>2.6995483256594031E-3</v>
      </c>
    </row>
    <row r="17" spans="1:2" x14ac:dyDescent="0.35">
      <c r="A17">
        <v>62</v>
      </c>
      <c r="B17">
        <f t="shared" si="0"/>
        <v>3.2807907387338302E-3</v>
      </c>
    </row>
    <row r="18" spans="1:2" x14ac:dyDescent="0.35">
      <c r="A18">
        <v>64</v>
      </c>
      <c r="B18">
        <f t="shared" si="0"/>
        <v>3.9475079150447069E-3</v>
      </c>
    </row>
    <row r="19" spans="1:2" x14ac:dyDescent="0.35">
      <c r="A19">
        <v>66</v>
      </c>
      <c r="B19">
        <f t="shared" si="0"/>
        <v>4.7024538688443468E-3</v>
      </c>
    </row>
    <row r="20" spans="1:2" x14ac:dyDescent="0.35">
      <c r="A20">
        <v>68</v>
      </c>
      <c r="B20">
        <f t="shared" si="0"/>
        <v>5.5460417339727773E-3</v>
      </c>
    </row>
    <row r="21" spans="1:2" x14ac:dyDescent="0.35">
      <c r="A21">
        <v>70</v>
      </c>
      <c r="B21">
        <f t="shared" si="0"/>
        <v>6.4758797832945867E-3</v>
      </c>
    </row>
    <row r="22" spans="1:2" x14ac:dyDescent="0.35">
      <c r="A22">
        <v>72</v>
      </c>
      <c r="B22">
        <f t="shared" si="0"/>
        <v>7.486373281787243E-3</v>
      </c>
    </row>
    <row r="23" spans="1:2" x14ac:dyDescent="0.35">
      <c r="A23">
        <v>74</v>
      </c>
      <c r="B23">
        <f t="shared" si="0"/>
        <v>8.5684296023903674E-3</v>
      </c>
    </row>
    <row r="24" spans="1:2" x14ac:dyDescent="0.35">
      <c r="A24">
        <v>76</v>
      </c>
      <c r="B24">
        <f t="shared" si="0"/>
        <v>9.709302749160648E-3</v>
      </c>
    </row>
    <row r="25" spans="1:2" x14ac:dyDescent="0.35">
      <c r="A25">
        <v>78</v>
      </c>
      <c r="B25">
        <f t="shared" si="0"/>
        <v>1.0892608851627527E-2</v>
      </c>
    </row>
    <row r="26" spans="1:2" x14ac:dyDescent="0.35">
      <c r="A26">
        <v>80</v>
      </c>
      <c r="B26">
        <f t="shared" si="0"/>
        <v>1.2098536225957168E-2</v>
      </c>
    </row>
    <row r="27" spans="1:2" x14ac:dyDescent="0.35">
      <c r="A27">
        <v>82</v>
      </c>
      <c r="B27">
        <f t="shared" si="0"/>
        <v>1.3304262494937741E-2</v>
      </c>
    </row>
    <row r="28" spans="1:2" x14ac:dyDescent="0.35">
      <c r="A28">
        <v>84</v>
      </c>
      <c r="B28">
        <f t="shared" si="0"/>
        <v>1.4484577638074137E-2</v>
      </c>
    </row>
    <row r="29" spans="1:2" x14ac:dyDescent="0.35">
      <c r="A29">
        <v>86</v>
      </c>
      <c r="B29">
        <f t="shared" si="0"/>
        <v>1.5612696668338064E-2</v>
      </c>
    </row>
    <row r="30" spans="1:2" x14ac:dyDescent="0.35">
      <c r="A30">
        <v>88</v>
      </c>
      <c r="B30">
        <f t="shared" si="0"/>
        <v>1.6661230144589981E-2</v>
      </c>
    </row>
    <row r="31" spans="1:2" x14ac:dyDescent="0.35">
      <c r="A31">
        <v>90</v>
      </c>
      <c r="B31">
        <f t="shared" si="0"/>
        <v>1.7603266338214976E-2</v>
      </c>
    </row>
    <row r="32" spans="1:2" x14ac:dyDescent="0.35">
      <c r="A32">
        <v>92</v>
      </c>
      <c r="B32">
        <f t="shared" si="0"/>
        <v>1.8413507015166166E-2</v>
      </c>
    </row>
    <row r="33" spans="1:2" x14ac:dyDescent="0.35">
      <c r="A33">
        <v>94</v>
      </c>
      <c r="B33">
        <f t="shared" si="0"/>
        <v>1.9069390773026204E-2</v>
      </c>
    </row>
    <row r="34" spans="1:2" x14ac:dyDescent="0.35">
      <c r="A34">
        <v>96</v>
      </c>
      <c r="B34">
        <f t="shared" si="0"/>
        <v>1.9552134698772795E-2</v>
      </c>
    </row>
    <row r="35" spans="1:2" x14ac:dyDescent="0.35">
      <c r="A35">
        <v>98</v>
      </c>
      <c r="B35">
        <f t="shared" si="0"/>
        <v>1.9847627373850589E-2</v>
      </c>
    </row>
    <row r="36" spans="1:2" x14ac:dyDescent="0.35">
      <c r="A36">
        <v>100</v>
      </c>
      <c r="B36">
        <f t="shared" si="0"/>
        <v>1.9947114020071637E-2</v>
      </c>
    </row>
    <row r="37" spans="1:2" x14ac:dyDescent="0.35">
      <c r="A37">
        <v>102</v>
      </c>
      <c r="B37">
        <f t="shared" si="0"/>
        <v>1.9847627373850589E-2</v>
      </c>
    </row>
    <row r="38" spans="1:2" x14ac:dyDescent="0.35">
      <c r="A38">
        <v>104</v>
      </c>
      <c r="B38">
        <f t="shared" si="0"/>
        <v>1.9552134698772795E-2</v>
      </c>
    </row>
    <row r="39" spans="1:2" x14ac:dyDescent="0.35">
      <c r="A39">
        <v>106</v>
      </c>
      <c r="B39">
        <f t="shared" si="0"/>
        <v>1.9069390773026204E-2</v>
      </c>
    </row>
    <row r="40" spans="1:2" x14ac:dyDescent="0.35">
      <c r="A40">
        <v>108</v>
      </c>
      <c r="B40">
        <f t="shared" si="0"/>
        <v>1.8413507015166166E-2</v>
      </c>
    </row>
    <row r="41" spans="1:2" x14ac:dyDescent="0.35">
      <c r="A41">
        <v>110</v>
      </c>
      <c r="B41">
        <f t="shared" si="0"/>
        <v>1.7603266338214976E-2</v>
      </c>
    </row>
    <row r="42" spans="1:2" x14ac:dyDescent="0.35">
      <c r="A42">
        <v>112</v>
      </c>
      <c r="B42">
        <f t="shared" si="0"/>
        <v>1.6661230144589981E-2</v>
      </c>
    </row>
    <row r="43" spans="1:2" x14ac:dyDescent="0.35">
      <c r="A43">
        <v>114</v>
      </c>
      <c r="B43">
        <f t="shared" si="0"/>
        <v>1.5612696668338064E-2</v>
      </c>
    </row>
    <row r="44" spans="1:2" x14ac:dyDescent="0.35">
      <c r="A44">
        <v>116</v>
      </c>
      <c r="B44">
        <f t="shared" si="0"/>
        <v>1.4484577638074137E-2</v>
      </c>
    </row>
    <row r="45" spans="1:2" x14ac:dyDescent="0.35">
      <c r="A45">
        <v>118</v>
      </c>
      <c r="B45">
        <f t="shared" si="0"/>
        <v>1.3304262494937741E-2</v>
      </c>
    </row>
    <row r="46" spans="1:2" x14ac:dyDescent="0.35">
      <c r="A46">
        <v>120</v>
      </c>
      <c r="B46">
        <f t="shared" si="0"/>
        <v>1.2098536225957168E-2</v>
      </c>
    </row>
    <row r="47" spans="1:2" x14ac:dyDescent="0.35">
      <c r="A47">
        <v>122</v>
      </c>
      <c r="B47">
        <f t="shared" si="0"/>
        <v>1.0892608851627527E-2</v>
      </c>
    </row>
    <row r="48" spans="1:2" x14ac:dyDescent="0.35">
      <c r="A48">
        <v>124</v>
      </c>
      <c r="B48">
        <f t="shared" si="0"/>
        <v>9.709302749160648E-3</v>
      </c>
    </row>
    <row r="49" spans="1:2" x14ac:dyDescent="0.35">
      <c r="A49">
        <v>126</v>
      </c>
      <c r="B49">
        <f t="shared" si="0"/>
        <v>8.5684296023903674E-3</v>
      </c>
    </row>
    <row r="50" spans="1:2" x14ac:dyDescent="0.35">
      <c r="A50">
        <v>128</v>
      </c>
      <c r="B50">
        <f t="shared" si="0"/>
        <v>7.486373281787243E-3</v>
      </c>
    </row>
    <row r="51" spans="1:2" x14ac:dyDescent="0.35">
      <c r="A51">
        <v>130</v>
      </c>
      <c r="B51">
        <f t="shared" si="0"/>
        <v>6.4758797832945867E-3</v>
      </c>
    </row>
    <row r="52" spans="1:2" x14ac:dyDescent="0.35">
      <c r="A52">
        <v>132</v>
      </c>
      <c r="B52">
        <f t="shared" si="0"/>
        <v>5.5460417339727773E-3</v>
      </c>
    </row>
    <row r="53" spans="1:2" x14ac:dyDescent="0.35">
      <c r="A53">
        <v>134</v>
      </c>
      <c r="B53">
        <f t="shared" si="0"/>
        <v>4.7024538688443468E-3</v>
      </c>
    </row>
    <row r="54" spans="1:2" x14ac:dyDescent="0.35">
      <c r="A54">
        <v>136</v>
      </c>
      <c r="B54">
        <f t="shared" si="0"/>
        <v>3.9475079150447069E-3</v>
      </c>
    </row>
    <row r="55" spans="1:2" x14ac:dyDescent="0.35">
      <c r="A55">
        <v>138</v>
      </c>
      <c r="B55">
        <f t="shared" si="0"/>
        <v>3.2807907387338302E-3</v>
      </c>
    </row>
    <row r="56" spans="1:2" x14ac:dyDescent="0.35">
      <c r="A56">
        <v>140</v>
      </c>
      <c r="B56">
        <f t="shared" si="0"/>
        <v>2.6995483256594031E-3</v>
      </c>
    </row>
    <row r="57" spans="1:2" x14ac:dyDescent="0.35">
      <c r="A57">
        <v>142</v>
      </c>
      <c r="B57">
        <f t="shared" si="0"/>
        <v>2.1991797990213598E-3</v>
      </c>
    </row>
    <row r="58" spans="1:2" x14ac:dyDescent="0.35">
      <c r="A58">
        <v>144</v>
      </c>
      <c r="B58">
        <f t="shared" si="0"/>
        <v>1.773729642311571E-3</v>
      </c>
    </row>
    <row r="59" spans="1:2" x14ac:dyDescent="0.35">
      <c r="A59">
        <v>146</v>
      </c>
      <c r="B59">
        <f t="shared" si="0"/>
        <v>1.4163518870800593E-3</v>
      </c>
    </row>
    <row r="60" spans="1:2" x14ac:dyDescent="0.35">
      <c r="A60">
        <v>148</v>
      </c>
      <c r="B60">
        <f t="shared" si="0"/>
        <v>1.1197265147421451E-3</v>
      </c>
    </row>
    <row r="61" spans="1:2" x14ac:dyDescent="0.35">
      <c r="A61">
        <v>150</v>
      </c>
      <c r="B61">
        <f t="shared" si="0"/>
        <v>8.7641502467842702E-4</v>
      </c>
    </row>
    <row r="62" spans="1:2" x14ac:dyDescent="0.35">
      <c r="A62">
        <v>152</v>
      </c>
      <c r="B62">
        <f t="shared" si="0"/>
        <v>6.7914846168428062E-4</v>
      </c>
    </row>
    <row r="63" spans="1:2" x14ac:dyDescent="0.35">
      <c r="A63">
        <v>154</v>
      </c>
      <c r="B63">
        <f t="shared" si="0"/>
        <v>5.2104674072112956E-4</v>
      </c>
    </row>
    <row r="64" spans="1:2" x14ac:dyDescent="0.35">
      <c r="A64">
        <v>156</v>
      </c>
      <c r="B64">
        <f t="shared" si="0"/>
        <v>3.9577257914899847E-4</v>
      </c>
    </row>
    <row r="65" spans="1:2" x14ac:dyDescent="0.35">
      <c r="A65">
        <v>158</v>
      </c>
      <c r="B65">
        <f t="shared" si="0"/>
        <v>2.9762662098879267E-4</v>
      </c>
    </row>
    <row r="66" spans="1:2" x14ac:dyDescent="0.35">
      <c r="A66">
        <v>160</v>
      </c>
      <c r="B66">
        <f t="shared" si="0"/>
        <v>2.2159242059690038E-4</v>
      </c>
    </row>
    <row r="67" spans="1:2" x14ac:dyDescent="0.35">
      <c r="A67">
        <v>162</v>
      </c>
      <c r="B67">
        <f t="shared" si="0"/>
        <v>1.6334095280999593E-4</v>
      </c>
    </row>
    <row r="68" spans="1:2" x14ac:dyDescent="0.35">
      <c r="A68">
        <v>164</v>
      </c>
      <c r="B68">
        <f t="shared" si="0"/>
        <v>1.1920441007324202E-4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2060-95C2-43BA-B1A3-53510508FFA1}">
  <dimension ref="A1:E10"/>
  <sheetViews>
    <sheetView workbookViewId="0">
      <selection activeCell="D12" sqref="D12"/>
    </sheetView>
  </sheetViews>
  <sheetFormatPr defaultRowHeight="14.5" x14ac:dyDescent="0.35"/>
  <cols>
    <col min="1" max="1" width="18.6328125" bestFit="1" customWidth="1"/>
    <col min="4" max="4" width="35.81640625" bestFit="1" customWidth="1"/>
  </cols>
  <sheetData>
    <row r="1" spans="1:5" x14ac:dyDescent="0.35">
      <c r="A1" t="s">
        <v>6</v>
      </c>
    </row>
    <row r="3" spans="1:5" x14ac:dyDescent="0.35">
      <c r="A3" t="s">
        <v>7</v>
      </c>
      <c r="B3">
        <v>1</v>
      </c>
      <c r="D3" t="s">
        <v>8</v>
      </c>
      <c r="E3">
        <f>1/B5</f>
        <v>0.16666666666666666</v>
      </c>
    </row>
    <row r="4" spans="1:5" x14ac:dyDescent="0.35">
      <c r="A4" t="s">
        <v>9</v>
      </c>
      <c r="B4">
        <v>6</v>
      </c>
    </row>
    <row r="5" spans="1:5" x14ac:dyDescent="0.35">
      <c r="A5" t="s">
        <v>10</v>
      </c>
      <c r="B5">
        <f>B4-B3+1</f>
        <v>6</v>
      </c>
      <c r="D5" t="s">
        <v>11</v>
      </c>
      <c r="E5">
        <f>1/B5+1/B5</f>
        <v>0.33333333333333331</v>
      </c>
    </row>
    <row r="7" spans="1:5" x14ac:dyDescent="0.35">
      <c r="A7" t="s">
        <v>12</v>
      </c>
      <c r="B7">
        <f ca="1">RANDBETWEEN(B3, B4)</f>
        <v>2</v>
      </c>
      <c r="D7" t="s">
        <v>13</v>
      </c>
      <c r="E7">
        <f>1-E5</f>
        <v>0.66666666666666674</v>
      </c>
    </row>
    <row r="8" spans="1:5" x14ac:dyDescent="0.35">
      <c r="A8" t="s">
        <v>14</v>
      </c>
      <c r="B8">
        <f ca="1">RANDBETWEEN(B3, B4)</f>
        <v>2</v>
      </c>
    </row>
    <row r="10" spans="1:5" x14ac:dyDescent="0.35">
      <c r="A10" t="s">
        <v>15</v>
      </c>
      <c r="B10">
        <f ca="1">RAND()</f>
        <v>0.10146822866657679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DCBF-500A-4DEE-B60A-FCB3FFA19590}">
  <dimension ref="A1:E26"/>
  <sheetViews>
    <sheetView zoomScale="82" zoomScaleNormal="40" workbookViewId="0">
      <selection activeCell="D23" sqref="D23"/>
    </sheetView>
  </sheetViews>
  <sheetFormatPr defaultRowHeight="14.5" x14ac:dyDescent="0.35"/>
  <cols>
    <col min="1" max="1" width="9" customWidth="1"/>
    <col min="2" max="2" width="9.90625" bestFit="1" customWidth="1"/>
    <col min="4" max="4" width="14.81640625" bestFit="1" customWidth="1"/>
  </cols>
  <sheetData>
    <row r="1" spans="1:5" x14ac:dyDescent="0.35">
      <c r="A1" s="6" t="s">
        <v>16</v>
      </c>
      <c r="B1" s="6" t="s">
        <v>17</v>
      </c>
      <c r="C1" s="6"/>
      <c r="D1" s="6" t="s">
        <v>18</v>
      </c>
      <c r="E1">
        <v>5</v>
      </c>
    </row>
    <row r="2" spans="1:5" x14ac:dyDescent="0.35">
      <c r="A2">
        <v>1</v>
      </c>
      <c r="B2">
        <f>_xlfn.EXPON.DIST(A2, 1/$E$1, FALSE)</f>
        <v>0.16374615061559639</v>
      </c>
    </row>
    <row r="3" spans="1:5" x14ac:dyDescent="0.35">
      <c r="A3">
        <v>2</v>
      </c>
      <c r="B3">
        <f t="shared" ref="B3:B26" si="0">_xlfn.EXPON.DIST(A3, 1/$E$1, FALSE)</f>
        <v>0.13406400920712788</v>
      </c>
      <c r="D3" s="1" t="s">
        <v>19</v>
      </c>
      <c r="E3">
        <f>_xlfn.EXPON.DIST(7, 1/E1, TRUE)- _xlfn.EXPON.DIST(3, 1/E1, TRUE)</f>
        <v>0.30221467215241998</v>
      </c>
    </row>
    <row r="4" spans="1:5" x14ac:dyDescent="0.35">
      <c r="A4">
        <v>3</v>
      </c>
      <c r="B4">
        <f t="shared" si="0"/>
        <v>0.10976232721880529</v>
      </c>
    </row>
    <row r="5" spans="1:5" x14ac:dyDescent="0.35">
      <c r="A5">
        <v>4</v>
      </c>
      <c r="B5">
        <f t="shared" si="0"/>
        <v>8.9865792823444313E-2</v>
      </c>
    </row>
    <row r="6" spans="1:5" x14ac:dyDescent="0.35">
      <c r="A6">
        <v>5</v>
      </c>
      <c r="B6">
        <f t="shared" si="0"/>
        <v>7.357588823428847E-2</v>
      </c>
    </row>
    <row r="7" spans="1:5" x14ac:dyDescent="0.35">
      <c r="A7">
        <v>6</v>
      </c>
      <c r="B7">
        <f t="shared" si="0"/>
        <v>6.0238842382440407E-2</v>
      </c>
    </row>
    <row r="8" spans="1:5" x14ac:dyDescent="0.35">
      <c r="A8">
        <v>7</v>
      </c>
      <c r="B8">
        <f t="shared" si="0"/>
        <v>4.9319392788321287E-2</v>
      </c>
    </row>
    <row r="9" spans="1:5" x14ac:dyDescent="0.35">
      <c r="A9">
        <v>8</v>
      </c>
      <c r="B9">
        <f t="shared" si="0"/>
        <v>4.0379303598931077E-2</v>
      </c>
    </row>
    <row r="10" spans="1:5" x14ac:dyDescent="0.35">
      <c r="A10">
        <v>9</v>
      </c>
      <c r="B10">
        <f t="shared" si="0"/>
        <v>3.3059777644317306E-2</v>
      </c>
    </row>
    <row r="11" spans="1:5" x14ac:dyDescent="0.35">
      <c r="A11">
        <v>10</v>
      </c>
      <c r="B11">
        <f t="shared" si="0"/>
        <v>2.7067056647322542E-2</v>
      </c>
    </row>
    <row r="12" spans="1:5" x14ac:dyDescent="0.35">
      <c r="A12">
        <v>11</v>
      </c>
      <c r="B12">
        <f t="shared" si="0"/>
        <v>2.2160631672466777E-2</v>
      </c>
    </row>
    <row r="13" spans="1:5" x14ac:dyDescent="0.35">
      <c r="A13">
        <v>12</v>
      </c>
      <c r="B13">
        <f t="shared" si="0"/>
        <v>1.8143590657882496E-2</v>
      </c>
    </row>
    <row r="14" spans="1:5" x14ac:dyDescent="0.35">
      <c r="A14">
        <v>13</v>
      </c>
      <c r="B14">
        <f t="shared" si="0"/>
        <v>1.4854715642866776E-2</v>
      </c>
    </row>
    <row r="15" spans="1:5" x14ac:dyDescent="0.35">
      <c r="A15">
        <v>14</v>
      </c>
      <c r="B15">
        <f t="shared" si="0"/>
        <v>1.2162012525043592E-2</v>
      </c>
    </row>
    <row r="16" spans="1:5" x14ac:dyDescent="0.35">
      <c r="A16">
        <v>15</v>
      </c>
      <c r="B16">
        <f t="shared" si="0"/>
        <v>9.9574136735727896E-3</v>
      </c>
    </row>
    <row r="17" spans="1:2" x14ac:dyDescent="0.35">
      <c r="A17">
        <v>16</v>
      </c>
      <c r="B17">
        <f t="shared" si="0"/>
        <v>8.152440795673243E-3</v>
      </c>
    </row>
    <row r="18" spans="1:2" x14ac:dyDescent="0.35">
      <c r="A18">
        <v>17</v>
      </c>
      <c r="B18">
        <f t="shared" si="0"/>
        <v>6.6746539920652138E-3</v>
      </c>
    </row>
    <row r="19" spans="1:2" x14ac:dyDescent="0.35">
      <c r="A19">
        <v>18</v>
      </c>
      <c r="B19">
        <f t="shared" si="0"/>
        <v>5.4647444894585125E-3</v>
      </c>
    </row>
    <row r="20" spans="1:2" x14ac:dyDescent="0.35">
      <c r="A20">
        <v>19</v>
      </c>
      <c r="B20">
        <f t="shared" si="0"/>
        <v>4.4741543712331182E-3</v>
      </c>
    </row>
    <row r="21" spans="1:2" x14ac:dyDescent="0.35">
      <c r="A21">
        <v>20</v>
      </c>
      <c r="B21">
        <f t="shared" si="0"/>
        <v>3.6631277777468361E-3</v>
      </c>
    </row>
    <row r="22" spans="1:2" x14ac:dyDescent="0.35">
      <c r="A22">
        <v>21</v>
      </c>
      <c r="B22">
        <f t="shared" si="0"/>
        <v>2.9991153640955407E-3</v>
      </c>
    </row>
    <row r="23" spans="1:2" x14ac:dyDescent="0.35">
      <c r="A23">
        <v>22</v>
      </c>
      <c r="B23">
        <f t="shared" si="0"/>
        <v>2.4554679806136873E-3</v>
      </c>
    </row>
    <row r="24" spans="1:2" x14ac:dyDescent="0.35">
      <c r="A24">
        <v>23</v>
      </c>
      <c r="B24">
        <f t="shared" si="0"/>
        <v>2.010367148926715E-3</v>
      </c>
    </row>
    <row r="25" spans="1:2" x14ac:dyDescent="0.35">
      <c r="A25">
        <v>24</v>
      </c>
      <c r="B25">
        <f t="shared" si="0"/>
        <v>1.6459494098040048E-3</v>
      </c>
    </row>
    <row r="26" spans="1:2" x14ac:dyDescent="0.35">
      <c r="A26">
        <v>25</v>
      </c>
      <c r="B26">
        <f t="shared" si="0"/>
        <v>1.3475893998170934E-3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0D85-A5C3-460E-B3EF-9A13FCBB5F99}">
  <dimension ref="A1:E20"/>
  <sheetViews>
    <sheetView topLeftCell="C1" workbookViewId="0">
      <selection activeCell="G19" sqref="G19"/>
    </sheetView>
  </sheetViews>
  <sheetFormatPr defaultRowHeight="14.5" x14ac:dyDescent="0.35"/>
  <cols>
    <col min="2" max="2" width="9.7265625" bestFit="1" customWidth="1"/>
  </cols>
  <sheetData>
    <row r="1" spans="1:5" x14ac:dyDescent="0.35">
      <c r="A1" t="s">
        <v>20</v>
      </c>
      <c r="B1" t="s">
        <v>17</v>
      </c>
      <c r="D1" t="s">
        <v>0</v>
      </c>
      <c r="E1">
        <v>7</v>
      </c>
    </row>
    <row r="2" spans="1:5" x14ac:dyDescent="0.35">
      <c r="A2">
        <v>0</v>
      </c>
      <c r="B2">
        <f>_xlfn.POISSON.DIST(A2, $E$1, TRUE)</f>
        <v>9.1188196555451624E-4</v>
      </c>
    </row>
    <row r="3" spans="1:5" x14ac:dyDescent="0.35">
      <c r="A3">
        <v>1</v>
      </c>
      <c r="B3">
        <f t="shared" ref="B3:B20" si="0">_xlfn.POISSON.DIST(A3, $E$1, TRUE)</f>
        <v>7.2950557244361299E-3</v>
      </c>
    </row>
    <row r="4" spans="1:5" x14ac:dyDescent="0.35">
      <c r="A4">
        <v>2</v>
      </c>
      <c r="B4">
        <f t="shared" si="0"/>
        <v>2.9636163880521777E-2</v>
      </c>
    </row>
    <row r="5" spans="1:5" x14ac:dyDescent="0.35">
      <c r="A5">
        <v>3</v>
      </c>
      <c r="B5">
        <f t="shared" si="0"/>
        <v>8.1765416244721612E-2</v>
      </c>
    </row>
    <row r="6" spans="1:5" x14ac:dyDescent="0.35">
      <c r="A6">
        <v>4</v>
      </c>
      <c r="B6">
        <f t="shared" si="0"/>
        <v>0.17299160788207132</v>
      </c>
    </row>
    <row r="7" spans="1:5" x14ac:dyDescent="0.35">
      <c r="A7">
        <v>5</v>
      </c>
      <c r="B7">
        <f t="shared" si="0"/>
        <v>0.30070827617436097</v>
      </c>
    </row>
    <row r="8" spans="1:5" x14ac:dyDescent="0.35">
      <c r="A8">
        <v>6</v>
      </c>
      <c r="B8">
        <f t="shared" si="0"/>
        <v>0.44971105584869897</v>
      </c>
    </row>
    <row r="9" spans="1:5" x14ac:dyDescent="0.35">
      <c r="A9">
        <v>7</v>
      </c>
      <c r="B9">
        <f t="shared" si="0"/>
        <v>0.5987138355230367</v>
      </c>
    </row>
    <row r="10" spans="1:5" x14ac:dyDescent="0.35">
      <c r="A10">
        <v>8</v>
      </c>
      <c r="B10">
        <f t="shared" si="0"/>
        <v>0.7290912677380823</v>
      </c>
    </row>
    <row r="11" spans="1:5" x14ac:dyDescent="0.35">
      <c r="A11">
        <v>9</v>
      </c>
      <c r="B11">
        <f t="shared" si="0"/>
        <v>0.83049593723867332</v>
      </c>
    </row>
    <row r="12" spans="1:5" x14ac:dyDescent="0.35">
      <c r="A12">
        <v>10</v>
      </c>
      <c r="B12">
        <f t="shared" si="0"/>
        <v>0.90147920588908714</v>
      </c>
    </row>
    <row r="13" spans="1:5" x14ac:dyDescent="0.35">
      <c r="A13">
        <v>11</v>
      </c>
      <c r="B13">
        <f t="shared" si="0"/>
        <v>0.94665037684844133</v>
      </c>
    </row>
    <row r="14" spans="1:5" x14ac:dyDescent="0.35">
      <c r="A14">
        <v>12</v>
      </c>
      <c r="B14">
        <f t="shared" si="0"/>
        <v>0.9730002265747314</v>
      </c>
    </row>
    <row r="15" spans="1:5" x14ac:dyDescent="0.35">
      <c r="A15">
        <v>13</v>
      </c>
      <c r="B15">
        <f t="shared" si="0"/>
        <v>0.98718860719657975</v>
      </c>
    </row>
    <row r="16" spans="1:5" x14ac:dyDescent="0.35">
      <c r="A16">
        <v>14</v>
      </c>
      <c r="B16">
        <f t="shared" si="0"/>
        <v>0.99428279750750392</v>
      </c>
    </row>
    <row r="17" spans="1:2" x14ac:dyDescent="0.35">
      <c r="A17">
        <v>15</v>
      </c>
      <c r="B17">
        <f t="shared" si="0"/>
        <v>0.99759341965260195</v>
      </c>
    </row>
    <row r="18" spans="1:2" x14ac:dyDescent="0.35">
      <c r="A18">
        <v>16</v>
      </c>
      <c r="B18">
        <f t="shared" si="0"/>
        <v>0.9990418168410824</v>
      </c>
    </row>
    <row r="19" spans="1:2" x14ac:dyDescent="0.35">
      <c r="A19">
        <v>17</v>
      </c>
      <c r="B19">
        <f t="shared" si="0"/>
        <v>0.99963821568339783</v>
      </c>
    </row>
    <row r="20" spans="1:2" x14ac:dyDescent="0.35">
      <c r="A20">
        <v>18</v>
      </c>
      <c r="B20">
        <f t="shared" si="0"/>
        <v>0.99987014856652046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D256-4F47-45D9-97BB-9A08FE115CFB}">
  <dimension ref="A1:B25"/>
  <sheetViews>
    <sheetView topLeftCell="B4" zoomScale="90" workbookViewId="0">
      <selection activeCell="F24" sqref="F24"/>
    </sheetView>
  </sheetViews>
  <sheetFormatPr defaultRowHeight="14.5" x14ac:dyDescent="0.35"/>
  <cols>
    <col min="1" max="1" width="18.81640625" bestFit="1" customWidth="1"/>
    <col min="2" max="2" width="23.6328125" bestFit="1" customWidth="1"/>
  </cols>
  <sheetData>
    <row r="1" spans="1:2" x14ac:dyDescent="0.35">
      <c r="A1" t="s">
        <v>21</v>
      </c>
      <c r="B1" s="7">
        <v>0.35</v>
      </c>
    </row>
    <row r="2" spans="1:2" x14ac:dyDescent="0.35">
      <c r="A2" t="s">
        <v>22</v>
      </c>
      <c r="B2">
        <v>20</v>
      </c>
    </row>
    <row r="4" spans="1:2" x14ac:dyDescent="0.35">
      <c r="A4" t="s">
        <v>23</v>
      </c>
      <c r="B4" t="s">
        <v>24</v>
      </c>
    </row>
    <row r="5" spans="1:2" x14ac:dyDescent="0.35">
      <c r="A5">
        <v>0</v>
      </c>
      <c r="B5" s="4">
        <f>_xlfn.BINOM.DIST(A5, $B$2, $B$1, TRUE)</f>
        <v>1.8124545836334979E-4</v>
      </c>
    </row>
    <row r="6" spans="1:2" x14ac:dyDescent="0.35">
      <c r="A6">
        <v>1</v>
      </c>
      <c r="B6" s="4">
        <f t="shared" ref="B6:B25" si="0">_xlfn.BINOM.DIST(A6, $B$2, $B$1, TRUE)</f>
        <v>2.1331196253532715E-3</v>
      </c>
    </row>
    <row r="7" spans="1:2" x14ac:dyDescent="0.35">
      <c r="A7">
        <v>2</v>
      </c>
      <c r="B7" s="4">
        <f t="shared" si="0"/>
        <v>1.2117706710340171E-2</v>
      </c>
    </row>
    <row r="8" spans="1:2" x14ac:dyDescent="0.35">
      <c r="A8">
        <v>3</v>
      </c>
      <c r="B8" s="4">
        <f t="shared" si="0"/>
        <v>4.4375603446451709E-2</v>
      </c>
    </row>
    <row r="9" spans="1:2" x14ac:dyDescent="0.35">
      <c r="A9">
        <v>4</v>
      </c>
      <c r="B9" s="4">
        <f t="shared" si="0"/>
        <v>0.1181965594387069</v>
      </c>
    </row>
    <row r="10" spans="1:2" x14ac:dyDescent="0.35">
      <c r="A10">
        <v>5</v>
      </c>
      <c r="B10" s="4">
        <f t="shared" si="0"/>
        <v>0.24539574514843887</v>
      </c>
    </row>
    <row r="11" spans="1:2" x14ac:dyDescent="0.35">
      <c r="A11">
        <v>6</v>
      </c>
      <c r="B11" s="4">
        <f t="shared" si="0"/>
        <v>0.41662541821923227</v>
      </c>
    </row>
    <row r="12" spans="1:2" x14ac:dyDescent="0.35">
      <c r="A12">
        <v>7</v>
      </c>
      <c r="B12" s="4">
        <f t="shared" si="0"/>
        <v>0.60102660460316426</v>
      </c>
    </row>
    <row r="13" spans="1:2" x14ac:dyDescent="0.35">
      <c r="A13">
        <v>8</v>
      </c>
      <c r="B13" s="4">
        <f t="shared" si="0"/>
        <v>0.76237764268910391</v>
      </c>
    </row>
    <row r="14" spans="1:2" x14ac:dyDescent="0.35">
      <c r="A14">
        <v>9</v>
      </c>
      <c r="B14" s="4">
        <f t="shared" si="0"/>
        <v>0.87821941362259914</v>
      </c>
    </row>
    <row r="15" spans="1:2" x14ac:dyDescent="0.35">
      <c r="A15">
        <v>10</v>
      </c>
      <c r="B15" s="4">
        <f t="shared" si="0"/>
        <v>0.94683338563705388</v>
      </c>
    </row>
    <row r="16" spans="1:2" x14ac:dyDescent="0.35">
      <c r="A16">
        <v>11</v>
      </c>
      <c r="B16" s="4">
        <f t="shared" si="0"/>
        <v>0.9804206446651087</v>
      </c>
    </row>
    <row r="17" spans="1:2" x14ac:dyDescent="0.35">
      <c r="A17">
        <v>12</v>
      </c>
      <c r="B17" s="4">
        <f t="shared" si="0"/>
        <v>0.99398473004182319</v>
      </c>
    </row>
    <row r="18" spans="1:2" x14ac:dyDescent="0.35">
      <c r="A18">
        <v>13</v>
      </c>
      <c r="B18" s="4">
        <f t="shared" si="0"/>
        <v>0.99847933821398893</v>
      </c>
    </row>
    <row r="19" spans="1:2" x14ac:dyDescent="0.35">
      <c r="A19">
        <v>14</v>
      </c>
      <c r="B19" s="4">
        <f t="shared" si="0"/>
        <v>0.99968942502957203</v>
      </c>
    </row>
    <row r="20" spans="1:2" x14ac:dyDescent="0.35">
      <c r="A20">
        <v>15</v>
      </c>
      <c r="B20" s="4">
        <f t="shared" si="0"/>
        <v>0.99995005911292834</v>
      </c>
    </row>
    <row r="21" spans="1:2" x14ac:dyDescent="0.35">
      <c r="A21">
        <v>16</v>
      </c>
      <c r="B21" s="4">
        <f t="shared" si="0"/>
        <v>0.99999391580964692</v>
      </c>
    </row>
    <row r="22" spans="1:2" x14ac:dyDescent="0.35">
      <c r="A22">
        <v>17</v>
      </c>
      <c r="B22" s="4">
        <f t="shared" si="0"/>
        <v>0.99999947231420849</v>
      </c>
    </row>
    <row r="23" spans="1:2" x14ac:dyDescent="0.35">
      <c r="A23">
        <v>18</v>
      </c>
      <c r="B23" s="4">
        <f t="shared" si="0"/>
        <v>0.99999997097487436</v>
      </c>
    </row>
    <row r="24" spans="1:2" x14ac:dyDescent="0.35">
      <c r="A24">
        <v>19</v>
      </c>
      <c r="B24" s="4">
        <f t="shared" si="0"/>
        <v>0.99999999923904159</v>
      </c>
    </row>
    <row r="25" spans="1:2" x14ac:dyDescent="0.35">
      <c r="A25">
        <v>20</v>
      </c>
      <c r="B25" s="4">
        <f t="shared" si="0"/>
        <v>1</v>
      </c>
    </row>
  </sheetData>
  <autoFilter ref="A4:B4" xr:uid="{DD62D256-4F47-45D9-97BB-9A08FE115CFB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CA98-AEB6-4AA7-AAD1-7C6C2C3146E2}">
  <dimension ref="A1:E9"/>
  <sheetViews>
    <sheetView topLeftCell="D1" workbookViewId="0">
      <selection activeCell="D17" sqref="D17"/>
    </sheetView>
  </sheetViews>
  <sheetFormatPr defaultRowHeight="14.5" x14ac:dyDescent="0.35"/>
  <cols>
    <col min="1" max="1" width="17.453125" bestFit="1" customWidth="1"/>
    <col min="4" max="4" width="34" bestFit="1" customWidth="1"/>
    <col min="5" max="5" width="11.81640625" bestFit="1" customWidth="1"/>
  </cols>
  <sheetData>
    <row r="1" spans="1:5" x14ac:dyDescent="0.35">
      <c r="A1" t="s">
        <v>25</v>
      </c>
    </row>
    <row r="3" spans="1:5" x14ac:dyDescent="0.35">
      <c r="A3" t="s">
        <v>0</v>
      </c>
      <c r="B3">
        <v>145</v>
      </c>
      <c r="D3" t="s">
        <v>26</v>
      </c>
      <c r="E3">
        <f>_xlfn.NORM.DIST(119, B3, B4,  TRUE)</f>
        <v>0.22878408753125365</v>
      </c>
    </row>
    <row r="4" spans="1:5" x14ac:dyDescent="0.35">
      <c r="A4" t="s">
        <v>1</v>
      </c>
      <c r="B4">
        <v>35</v>
      </c>
      <c r="D4" t="s">
        <v>27</v>
      </c>
      <c r="E4">
        <f>1-_xlfn.NORM.DIST(185, B3, B4, TRUE)</f>
        <v>0.12654895447355785</v>
      </c>
    </row>
    <row r="5" spans="1:5" x14ac:dyDescent="0.35">
      <c r="D5" t="s">
        <v>28</v>
      </c>
      <c r="E5">
        <f>_xlfn.NORM.DIST(185, B3, B4, TRUE)- _xlfn.NORM.DIST(119, B3, B4, TRUE)</f>
        <v>0.64466695799518847</v>
      </c>
    </row>
    <row r="8" spans="1:5" x14ac:dyDescent="0.35">
      <c r="D8" t="s">
        <v>29</v>
      </c>
      <c r="E8">
        <f>_xlfn.NORM.INV(42%, B3, B4)</f>
        <v>137.93372823003523</v>
      </c>
    </row>
    <row r="9" spans="1:5" x14ac:dyDescent="0.35">
      <c r="D9" t="s">
        <v>30</v>
      </c>
      <c r="E9">
        <f>_xlfn.NORM.INV(1-18%, B3, B4)</f>
        <v>177.03777807449848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D3DE-8493-4315-B971-A9184167AFAA}">
  <dimension ref="A1:M22"/>
  <sheetViews>
    <sheetView tabSelected="1" workbookViewId="0">
      <selection activeCell="E4" sqref="E4"/>
    </sheetView>
  </sheetViews>
  <sheetFormatPr defaultRowHeight="14.5" x14ac:dyDescent="0.35"/>
  <cols>
    <col min="2" max="2" width="11.81640625" bestFit="1" customWidth="1"/>
    <col min="4" max="4" width="11.6328125" bestFit="1" customWidth="1"/>
    <col min="5" max="5" width="9.90625" bestFit="1" customWidth="1"/>
    <col min="8" max="8" width="10.7265625" customWidth="1"/>
    <col min="9" max="9" width="10.81640625" bestFit="1" customWidth="1"/>
    <col min="10" max="11" width="11.1796875" bestFit="1" customWidth="1"/>
    <col min="12" max="12" width="15.26953125" bestFit="1" customWidth="1"/>
    <col min="13" max="13" width="9.36328125" bestFit="1" customWidth="1"/>
  </cols>
  <sheetData>
    <row r="1" spans="1:13" ht="23.5" x14ac:dyDescent="0.55000000000000004">
      <c r="A1" s="8" t="s">
        <v>31</v>
      </c>
    </row>
    <row r="3" spans="1:13" ht="15.5" x14ac:dyDescent="0.35">
      <c r="A3" s="9" t="s">
        <v>32</v>
      </c>
      <c r="B3" s="10"/>
      <c r="D3" s="9" t="s">
        <v>33</v>
      </c>
      <c r="E3" s="10"/>
    </row>
    <row r="4" spans="1:13" x14ac:dyDescent="0.35">
      <c r="A4" s="11" t="s">
        <v>34</v>
      </c>
      <c r="B4" s="12">
        <v>8</v>
      </c>
      <c r="D4" s="11" t="s">
        <v>34</v>
      </c>
      <c r="E4" s="12">
        <v>4</v>
      </c>
    </row>
    <row r="5" spans="1:13" x14ac:dyDescent="0.35">
      <c r="A5" s="11"/>
      <c r="B5" s="12"/>
      <c r="D5" s="11"/>
      <c r="E5" s="12"/>
    </row>
    <row r="6" spans="1:13" x14ac:dyDescent="0.35">
      <c r="A6" s="13" t="s">
        <v>35</v>
      </c>
      <c r="B6" s="14" t="s">
        <v>17</v>
      </c>
      <c r="D6" s="13" t="s">
        <v>36</v>
      </c>
      <c r="E6" s="14" t="s">
        <v>17</v>
      </c>
      <c r="G6" s="6" t="s">
        <v>37</v>
      </c>
      <c r="H6" s="6" t="s">
        <v>35</v>
      </c>
      <c r="I6" s="6" t="s">
        <v>38</v>
      </c>
      <c r="J6" s="6" t="s">
        <v>39</v>
      </c>
      <c r="K6" s="6" t="s">
        <v>36</v>
      </c>
      <c r="L6" s="6" t="s">
        <v>40</v>
      </c>
      <c r="M6" s="6" t="s">
        <v>41</v>
      </c>
    </row>
    <row r="7" spans="1:13" x14ac:dyDescent="0.35">
      <c r="A7" s="11">
        <v>1</v>
      </c>
      <c r="B7" s="15">
        <f>_xlfn.POISSON.DIST(A7, $B$4, TRUE)</f>
        <v>3.0191636511226068E-3</v>
      </c>
      <c r="D7" s="11">
        <v>1</v>
      </c>
      <c r="E7" s="15">
        <f>_xlfn.EXPON.DIST(D7, 1/$E$4, TRUE)</f>
        <v>0.22119921692859512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1">
        <v>2</v>
      </c>
      <c r="B8" s="15">
        <f t="shared" ref="B8:B20" si="0">_xlfn.POISSON.DIST(A8, $B$4, TRUE)</f>
        <v>1.3753967744002987E-2</v>
      </c>
      <c r="D8" s="11">
        <v>2</v>
      </c>
      <c r="E8" s="15">
        <f t="shared" ref="E8:E20" si="1">_xlfn.EXPON.DIST(D8, 1/$E$4, TRUE)</f>
        <v>0.39346934028736658</v>
      </c>
      <c r="G8">
        <v>1</v>
      </c>
      <c r="H8" t="e">
        <f ca="1">XLOOKUP(RAND(),$B$7:$B$21,$A$7:$A$21,$B$4,1,1)</f>
        <v>#NAME?</v>
      </c>
      <c r="I8" t="e">
        <f ca="1">I7+H8</f>
        <v>#NAME?</v>
      </c>
      <c r="J8" t="e">
        <f ca="1">MAX(I8,L7+1)</f>
        <v>#NAME?</v>
      </c>
      <c r="K8" t="e">
        <f ca="1">_xlfn.XLOOKUP(RAND(),$E$7:$E$21,$D$7:$D$21,$E$4,1,1)</f>
        <v>#NAME?</v>
      </c>
      <c r="L8" t="e">
        <f ca="1">J8+K8</f>
        <v>#NAME?</v>
      </c>
      <c r="M8" t="e">
        <f ca="1">J8-I8</f>
        <v>#NAME?</v>
      </c>
    </row>
    <row r="9" spans="1:13" x14ac:dyDescent="0.35">
      <c r="A9" s="11">
        <v>3</v>
      </c>
      <c r="B9" s="15">
        <f t="shared" si="0"/>
        <v>4.2380111991683997E-2</v>
      </c>
      <c r="D9" s="11">
        <v>3</v>
      </c>
      <c r="E9" s="15">
        <f t="shared" si="1"/>
        <v>0.52763344725898531</v>
      </c>
      <c r="G9">
        <v>2</v>
      </c>
      <c r="H9" t="e">
        <f t="shared" ref="H9:H21" ca="1" si="2">_xlfn.XLOOKUP(RAND(),$B$7:$B$21,$A$7:$A$21,$B$4,1,1)</f>
        <v>#NAME?</v>
      </c>
      <c r="I9" t="e">
        <f ca="1">I8+H9</f>
        <v>#NAME?</v>
      </c>
      <c r="J9" t="e">
        <f t="shared" ref="J9:J21" ca="1" si="3">MAX(I9,L8+1)</f>
        <v>#NAME?</v>
      </c>
      <c r="K9" t="e">
        <f t="shared" ref="K9:K21" ca="1" si="4">_xlfn.XLOOKUP(RAND(),$E$7:$E$21,$D$7:$D$21,$E$4,1,1)</f>
        <v>#NAME?</v>
      </c>
      <c r="L9" t="e">
        <f t="shared" ref="L9:L21" ca="1" si="5">J9+K9</f>
        <v>#NAME?</v>
      </c>
      <c r="M9" t="e">
        <f ca="1">J9-I9</f>
        <v>#NAME?</v>
      </c>
    </row>
    <row r="10" spans="1:13" x14ac:dyDescent="0.35">
      <c r="A10" s="11">
        <v>4</v>
      </c>
      <c r="B10" s="15">
        <f t="shared" si="0"/>
        <v>9.9632400487046024E-2</v>
      </c>
      <c r="D10" s="11">
        <v>4</v>
      </c>
      <c r="E10" s="15">
        <f t="shared" si="1"/>
        <v>0.63212055882855767</v>
      </c>
      <c r="G10">
        <v>3</v>
      </c>
      <c r="H10" t="e">
        <f t="shared" ca="1" si="2"/>
        <v>#NAME?</v>
      </c>
      <c r="I10" t="e">
        <f t="shared" ref="I10:I21" ca="1" si="6">I9+H10</f>
        <v>#NAME?</v>
      </c>
      <c r="J10" t="e">
        <f t="shared" ca="1" si="3"/>
        <v>#NAME?</v>
      </c>
      <c r="K10" t="e">
        <f t="shared" ca="1" si="4"/>
        <v>#NAME?</v>
      </c>
      <c r="L10" t="e">
        <f t="shared" ca="1" si="5"/>
        <v>#NAME?</v>
      </c>
      <c r="M10" t="e">
        <f t="shared" ref="M10:M21" ca="1" si="7">J10-I10</f>
        <v>#NAME?</v>
      </c>
    </row>
    <row r="11" spans="1:13" x14ac:dyDescent="0.35">
      <c r="A11" s="11">
        <v>5</v>
      </c>
      <c r="B11" s="15">
        <f t="shared" si="0"/>
        <v>0.19123606207962526</v>
      </c>
      <c r="D11" s="11">
        <v>5</v>
      </c>
      <c r="E11" s="15">
        <f t="shared" si="1"/>
        <v>0.71349520313980985</v>
      </c>
      <c r="G11">
        <v>4</v>
      </c>
      <c r="H11" t="e">
        <f t="shared" ca="1" si="2"/>
        <v>#NAME?</v>
      </c>
      <c r="I11" t="e">
        <f t="shared" ca="1" si="6"/>
        <v>#NAME?</v>
      </c>
      <c r="J11" t="e">
        <f t="shared" ca="1" si="3"/>
        <v>#NAME?</v>
      </c>
      <c r="K11" t="e">
        <f t="shared" ca="1" si="4"/>
        <v>#NAME?</v>
      </c>
      <c r="L11" t="e">
        <f t="shared" ca="1" si="5"/>
        <v>#NAME?</v>
      </c>
      <c r="M11" t="e">
        <f t="shared" ca="1" si="7"/>
        <v>#NAME?</v>
      </c>
    </row>
    <row r="12" spans="1:13" x14ac:dyDescent="0.35">
      <c r="A12" s="11">
        <v>6</v>
      </c>
      <c r="B12" s="15">
        <f t="shared" si="0"/>
        <v>0.31337427753639757</v>
      </c>
      <c r="D12" s="11">
        <v>6</v>
      </c>
      <c r="E12" s="15">
        <f t="shared" si="1"/>
        <v>0.77686983985157021</v>
      </c>
      <c r="G12">
        <v>5</v>
      </c>
      <c r="H12" t="e">
        <f t="shared" ca="1" si="2"/>
        <v>#NAME?</v>
      </c>
      <c r="I12" t="e">
        <f t="shared" ca="1" si="6"/>
        <v>#NAME?</v>
      </c>
      <c r="J12" t="e">
        <f t="shared" ca="1" si="3"/>
        <v>#NAME?</v>
      </c>
      <c r="K12" t="e">
        <f t="shared" ca="1" si="4"/>
        <v>#NAME?</v>
      </c>
      <c r="L12" t="e">
        <f t="shared" ca="1" si="5"/>
        <v>#NAME?</v>
      </c>
      <c r="M12" t="e">
        <f t="shared" ca="1" si="7"/>
        <v>#NAME?</v>
      </c>
    </row>
    <row r="13" spans="1:13" x14ac:dyDescent="0.35">
      <c r="A13" s="11">
        <v>7</v>
      </c>
      <c r="B13" s="15">
        <f t="shared" si="0"/>
        <v>0.45296080948699424</v>
      </c>
      <c r="D13" s="11">
        <v>7</v>
      </c>
      <c r="E13" s="15">
        <f t="shared" si="1"/>
        <v>0.82622605654955483</v>
      </c>
      <c r="G13">
        <v>6</v>
      </c>
      <c r="H13" t="e">
        <f t="shared" ca="1" si="2"/>
        <v>#NAME?</v>
      </c>
      <c r="I13" t="e">
        <f t="shared" ca="1" si="6"/>
        <v>#NAME?</v>
      </c>
      <c r="J13" t="e">
        <f t="shared" ca="1" si="3"/>
        <v>#NAME?</v>
      </c>
      <c r="K13" t="e">
        <f t="shared" ca="1" si="4"/>
        <v>#NAME?</v>
      </c>
      <c r="L13" t="e">
        <f t="shared" ca="1" si="5"/>
        <v>#NAME?</v>
      </c>
      <c r="M13" t="e">
        <f t="shared" ca="1" si="7"/>
        <v>#NAME?</v>
      </c>
    </row>
    <row r="14" spans="1:13" x14ac:dyDescent="0.35">
      <c r="A14" s="11">
        <v>8</v>
      </c>
      <c r="B14" s="15">
        <f t="shared" si="0"/>
        <v>0.59254734143759147</v>
      </c>
      <c r="D14" s="11">
        <v>8</v>
      </c>
      <c r="E14" s="15">
        <f t="shared" si="1"/>
        <v>0.8646647167633873</v>
      </c>
      <c r="G14">
        <v>7</v>
      </c>
      <c r="H14" t="e">
        <f t="shared" ca="1" si="2"/>
        <v>#NAME?</v>
      </c>
      <c r="I14" t="e">
        <f t="shared" ca="1" si="6"/>
        <v>#NAME?</v>
      </c>
      <c r="J14" t="e">
        <f t="shared" ca="1" si="3"/>
        <v>#NAME?</v>
      </c>
      <c r="K14" t="e">
        <f t="shared" ca="1" si="4"/>
        <v>#NAME?</v>
      </c>
      <c r="L14" t="e">
        <f t="shared" ca="1" si="5"/>
        <v>#NAME?</v>
      </c>
      <c r="M14" t="e">
        <f t="shared" ca="1" si="7"/>
        <v>#NAME?</v>
      </c>
    </row>
    <row r="15" spans="1:13" x14ac:dyDescent="0.35">
      <c r="A15" s="11">
        <v>9</v>
      </c>
      <c r="B15" s="15">
        <f t="shared" si="0"/>
        <v>0.71662425872701097</v>
      </c>
      <c r="D15" s="11">
        <v>9</v>
      </c>
      <c r="E15" s="15">
        <f t="shared" si="1"/>
        <v>0.89460077543813565</v>
      </c>
      <c r="G15">
        <v>8</v>
      </c>
      <c r="H15" t="e">
        <f t="shared" ca="1" si="2"/>
        <v>#NAME?</v>
      </c>
      <c r="I15" t="e">
        <f t="shared" ca="1" si="6"/>
        <v>#NAME?</v>
      </c>
      <c r="J15" t="e">
        <f t="shared" ca="1" si="3"/>
        <v>#NAME?</v>
      </c>
      <c r="K15" t="e">
        <f t="shared" ca="1" si="4"/>
        <v>#NAME?</v>
      </c>
      <c r="L15" t="e">
        <f t="shared" ca="1" si="5"/>
        <v>#NAME?</v>
      </c>
      <c r="M15" t="e">
        <f t="shared" ca="1" si="7"/>
        <v>#NAME?</v>
      </c>
    </row>
    <row r="16" spans="1:13" x14ac:dyDescent="0.35">
      <c r="A16" s="11">
        <v>10</v>
      </c>
      <c r="B16" s="15">
        <f t="shared" si="0"/>
        <v>0.81588579255854654</v>
      </c>
      <c r="D16" s="11">
        <v>10</v>
      </c>
      <c r="E16" s="15">
        <f t="shared" si="1"/>
        <v>0.91791500137610116</v>
      </c>
      <c r="G16">
        <v>9</v>
      </c>
      <c r="H16" t="e">
        <f t="shared" ca="1" si="2"/>
        <v>#NAME?</v>
      </c>
      <c r="I16" t="e">
        <f t="shared" ca="1" si="6"/>
        <v>#NAME?</v>
      </c>
      <c r="J16" t="e">
        <f t="shared" ca="1" si="3"/>
        <v>#NAME?</v>
      </c>
      <c r="K16" t="e">
        <f t="shared" ca="1" si="4"/>
        <v>#NAME?</v>
      </c>
      <c r="L16" t="e">
        <f t="shared" ca="1" si="5"/>
        <v>#NAME?</v>
      </c>
      <c r="M16" t="e">
        <f t="shared" ca="1" si="7"/>
        <v>#NAME?</v>
      </c>
    </row>
    <row r="17" spans="1:13" x14ac:dyDescent="0.35">
      <c r="A17" s="11">
        <v>11</v>
      </c>
      <c r="B17" s="15">
        <f t="shared" si="0"/>
        <v>0.88807599898148137</v>
      </c>
      <c r="D17" s="11">
        <v>11</v>
      </c>
      <c r="E17" s="15">
        <f t="shared" si="1"/>
        <v>0.93607213879329243</v>
      </c>
      <c r="G17">
        <v>10</v>
      </c>
      <c r="H17" t="e">
        <f t="shared" ca="1" si="2"/>
        <v>#NAME?</v>
      </c>
      <c r="I17" t="e">
        <f t="shared" ca="1" si="6"/>
        <v>#NAME?</v>
      </c>
      <c r="J17" t="e">
        <f t="shared" ca="1" si="3"/>
        <v>#NAME?</v>
      </c>
      <c r="K17" t="e">
        <f t="shared" ca="1" si="4"/>
        <v>#NAME?</v>
      </c>
      <c r="L17" t="e">
        <f t="shared" ca="1" si="5"/>
        <v>#NAME?</v>
      </c>
      <c r="M17" t="e">
        <f t="shared" ca="1" si="7"/>
        <v>#NAME?</v>
      </c>
    </row>
    <row r="18" spans="1:13" x14ac:dyDescent="0.35">
      <c r="A18" s="11">
        <v>12</v>
      </c>
      <c r="B18" s="15">
        <f t="shared" si="0"/>
        <v>0.93620280326343808</v>
      </c>
      <c r="D18" s="11">
        <v>12</v>
      </c>
      <c r="E18" s="15">
        <f t="shared" si="1"/>
        <v>0.95021293163213605</v>
      </c>
      <c r="G18">
        <v>11</v>
      </c>
      <c r="H18" t="e">
        <f t="shared" ca="1" si="2"/>
        <v>#NAME?</v>
      </c>
      <c r="I18" t="e">
        <f t="shared" ca="1" si="6"/>
        <v>#NAME?</v>
      </c>
      <c r="J18" t="e">
        <f t="shared" ca="1" si="3"/>
        <v>#NAME?</v>
      </c>
      <c r="K18" t="e">
        <f t="shared" ca="1" si="4"/>
        <v>#NAME?</v>
      </c>
      <c r="L18" t="e">
        <f t="shared" ca="1" si="5"/>
        <v>#NAME?</v>
      </c>
      <c r="M18" t="e">
        <f t="shared" ca="1" si="7"/>
        <v>#NAME?</v>
      </c>
    </row>
    <row r="19" spans="1:13" x14ac:dyDescent="0.35">
      <c r="A19" s="11">
        <v>13</v>
      </c>
      <c r="B19" s="15">
        <f t="shared" si="0"/>
        <v>0.96581929820618062</v>
      </c>
      <c r="D19" s="11">
        <v>13</v>
      </c>
      <c r="E19" s="15">
        <f t="shared" si="1"/>
        <v>0.96122579216827797</v>
      </c>
      <c r="G19">
        <v>12</v>
      </c>
      <c r="H19" t="e">
        <f t="shared" ca="1" si="2"/>
        <v>#NAME?</v>
      </c>
      <c r="I19" t="e">
        <f t="shared" ca="1" si="6"/>
        <v>#NAME?</v>
      </c>
      <c r="J19" t="e">
        <f t="shared" ca="1" si="3"/>
        <v>#NAME?</v>
      </c>
      <c r="K19" t="e">
        <f t="shared" ca="1" si="4"/>
        <v>#NAME?</v>
      </c>
      <c r="L19" t="e">
        <f t="shared" ca="1" si="5"/>
        <v>#NAME?</v>
      </c>
      <c r="M19" t="e">
        <f t="shared" ca="1" si="7"/>
        <v>#NAME?</v>
      </c>
    </row>
    <row r="20" spans="1:13" x14ac:dyDescent="0.35">
      <c r="A20" s="11">
        <v>14</v>
      </c>
      <c r="B20" s="15">
        <f t="shared" si="0"/>
        <v>0.98274300960203353</v>
      </c>
      <c r="D20" s="11">
        <v>14</v>
      </c>
      <c r="E20" s="15">
        <f t="shared" si="1"/>
        <v>0.96980261657768152</v>
      </c>
      <c r="G20">
        <v>13</v>
      </c>
      <c r="H20" t="e">
        <f t="shared" ca="1" si="2"/>
        <v>#NAME?</v>
      </c>
      <c r="I20" t="e">
        <f t="shared" ca="1" si="6"/>
        <v>#NAME?</v>
      </c>
      <c r="J20" t="e">
        <f t="shared" ca="1" si="3"/>
        <v>#NAME?</v>
      </c>
      <c r="K20" t="e">
        <f t="shared" ca="1" si="4"/>
        <v>#NAME?</v>
      </c>
      <c r="L20" t="e">
        <f t="shared" ca="1" si="5"/>
        <v>#NAME?</v>
      </c>
      <c r="M20" t="e">
        <f t="shared" ca="1" si="7"/>
        <v>#NAME?</v>
      </c>
    </row>
    <row r="21" spans="1:13" x14ac:dyDescent="0.35">
      <c r="A21" s="16">
        <v>15</v>
      </c>
      <c r="B21" s="17">
        <v>1</v>
      </c>
      <c r="D21" s="16">
        <v>15</v>
      </c>
      <c r="E21" s="17">
        <v>1</v>
      </c>
      <c r="G21">
        <v>14</v>
      </c>
      <c r="H21" t="e">
        <f t="shared" ca="1" si="2"/>
        <v>#NAME?</v>
      </c>
      <c r="I21" t="e">
        <f t="shared" ca="1" si="6"/>
        <v>#NAME?</v>
      </c>
      <c r="J21" t="e">
        <f t="shared" ca="1" si="3"/>
        <v>#NAME?</v>
      </c>
      <c r="K21" t="e">
        <f t="shared" ca="1" si="4"/>
        <v>#NAME?</v>
      </c>
      <c r="L21" t="e">
        <f t="shared" ca="1" si="5"/>
        <v>#NAME?</v>
      </c>
      <c r="M21" t="e">
        <f t="shared" ca="1" si="7"/>
        <v>#NAME?</v>
      </c>
    </row>
    <row r="22" spans="1:13" x14ac:dyDescent="0.35">
      <c r="L22" s="18" t="s">
        <v>42</v>
      </c>
      <c r="M22" s="19" t="e">
        <f ca="1">SUM(M7:M21)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Uniform</vt:lpstr>
      <vt:lpstr>Exponential</vt:lpstr>
      <vt:lpstr>Poisson</vt:lpstr>
      <vt:lpstr>Binomial</vt:lpstr>
      <vt:lpstr>Assignment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hp</cp:lastModifiedBy>
  <dcterms:created xsi:type="dcterms:W3CDTF">2015-01-15T06:00:36Z</dcterms:created>
  <dcterms:modified xsi:type="dcterms:W3CDTF">2023-04-12T07:12:37Z</dcterms:modified>
</cp:coreProperties>
</file>