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66925"/>
  <mc:AlternateContent xmlns:mc="http://schemas.openxmlformats.org/markup-compatibility/2006">
    <mc:Choice Requires="x15">
      <x15ac:absPath xmlns:x15ac="http://schemas.microsoft.com/office/spreadsheetml/2010/11/ac" url="C:\Users\Xmnsh\OneDrive\سطح المكتب\365 P\Finish\HR\"/>
    </mc:Choice>
  </mc:AlternateContent>
  <xr:revisionPtr revIDLastSave="0" documentId="13_ncr:1_{9614CB71-F8E7-435E-9D65-0EC88E0D04E4}" xr6:coauthVersionLast="45" xr6:coauthVersionMax="45" xr10:uidLastSave="{00000000-0000-0000-0000-000000000000}"/>
  <bookViews>
    <workbookView xWindow="-104" yWindow="-104" windowWidth="23801" windowHeight="13479" xr2:uid="{6B5E52DF-2F2B-4E79-A45E-4A592550AFF9}"/>
  </bookViews>
  <sheets>
    <sheet name="Actice Dashboard" sheetId="2" r:id="rId1"/>
    <sheet name="Separation Dashboard" sheetId="11" r:id="rId2"/>
    <sheet name="Headline" sheetId="9" r:id="rId3"/>
    <sheet name="Ethnic" sheetId="3" r:id="rId4"/>
    <sheet name="Region" sheetId="6" r:id="rId5"/>
    <sheet name="Tenure" sheetId="4" r:id="rId6"/>
    <sheet name="Separations" sheetId="7" r:id="rId7"/>
    <sheet name="Term Reason" sheetId="8" r:id="rId8"/>
    <sheet name="Actives" sheetId="1" r:id="rId9"/>
  </sheets>
  <definedNames>
    <definedName name="Slicer_BU_Region">#N/A</definedName>
    <definedName name="Slicer_Data__Year">#N/A</definedName>
    <definedName name="Slicer_EthnicGroup">#N/A</definedName>
    <definedName name="Slicer_FP">#N/A</definedName>
    <definedName name="Slicer_Gender">#N/A</definedName>
  </definedNames>
  <calcPr calcId="191029"/>
  <pivotCaches>
    <pivotCache cacheId="451" r:id="rId10"/>
    <pivotCache cacheId="472" r:id="rId11"/>
    <pivotCache cacheId="478" r:id="rId12"/>
    <pivotCache cacheId="481" r:id="rId13"/>
    <pivotCache cacheId="484" r:id="rId14"/>
    <pivotCache cacheId="487" r:id="rId15"/>
    <pivotCache cacheId="490" r:id="rId16"/>
    <pivotCache cacheId="493" r:id="rId17"/>
    <pivotCache cacheId="496" r:id="rId18"/>
    <pivotCache cacheId="499" r:id="rId19"/>
    <pivotCache cacheId="502" r:id="rId20"/>
  </pivotCaches>
  <extLst>
    <ext xmlns:x14="http://schemas.microsoft.com/office/spreadsheetml/2009/9/main" uri="{876F7934-8845-4945-9796-88D515C7AA90}">
      <x14:pivotCaches>
        <pivotCache cacheId="145"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7eb8564e-7536-4b24-81a8-0f98531b276f" name="HR Data" connection="Query - HR Data"/>
        </x15:modelTables>
        <x15:extLst>
          <ext xmlns:x16="http://schemas.microsoft.com/office/spreadsheetml/2014/11/main" uri="{9835A34E-60A6-4A7C-AAB8-D5F71C897F49}">
            <x16:modelTimeGroupings>
              <x16:modelTimeGrouping tableName="HR Data" columnName="Data" columnId="Data">
                <x16:calculatedTimeColumn columnName="Data (Year)" columnId="Data (Year)" contentType="years" isSelected="1"/>
                <x16:calculatedTimeColumn columnName="Data (Quarter)" columnId="Data (Quarter)" contentType="quarters" isSelected="1"/>
                <x16:calculatedTimeColumn columnName="Data (Month Index)" columnId="Data (Month Index)" contentType="monthsindex" isSelected="1"/>
                <x16:calculatedTimeColumn columnName="Data (Month)" columnId="Data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5" i="2" l="1"/>
  <c r="S5" i="2"/>
  <c r="R5" i="2"/>
  <c r="N5" i="2"/>
  <c r="N4" i="2"/>
  <c r="M5" i="2"/>
  <c r="M4" i="2"/>
  <c r="K5" i="2"/>
  <c r="J5" i="2"/>
  <c r="K4" i="2"/>
  <c r="J4" i="2"/>
  <c r="H5" i="2"/>
  <c r="G5" i="2"/>
  <c r="F5" i="2"/>
  <c r="H2" i="2" l="1"/>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8F84BF-D002-4E7D-A8D1-AF67A10F6671}" name="Query - HR Data" description="Connection to the 'HR Data' query in the workbook." type="100" refreshedVersion="6" minRefreshableVersion="5">
    <extLst>
      <ext xmlns:x15="http://schemas.microsoft.com/office/spreadsheetml/2010/11/main" uri="{DE250136-89BD-433C-8126-D09CA5730AF9}">
        <x15:connection id="c5c15206-1503-4710-ad46-d7b319b92350"/>
      </ext>
    </extLst>
  </connection>
  <connection id="2" xr16:uid="{E9D82B5B-C617-45DC-8D67-7AA397CEFEE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6804C384-51CA-4B3C-B6F4-A2E2B0B4719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F1EC8CB-CB47-4003-B0CF-3C3AF288FB8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0091468-2553-4879-9402-648B0E652C8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3876C5AE-70F6-4177-BD27-88479737848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<sst xmlns="http://schemas.openxmlformats.org/spreadsheetml/2006/main" count="232" uniqueCount="67">
  <si>
    <t>Row Labels</t>
  </si>
  <si>
    <t>Grand Total</t>
  </si>
  <si>
    <t>2015</t>
  </si>
  <si>
    <t>Qtr1</t>
  </si>
  <si>
    <t>Jan</t>
  </si>
  <si>
    <t>2016</t>
  </si>
  <si>
    <t>2017</t>
  </si>
  <si>
    <t>2018</t>
  </si>
  <si>
    <t>Feb</t>
  </si>
  <si>
    <t>Mar</t>
  </si>
  <si>
    <t>Qtr2</t>
  </si>
  <si>
    <t>Apr</t>
  </si>
  <si>
    <t>May</t>
  </si>
  <si>
    <t>Jun</t>
  </si>
  <si>
    <t>Qtr3</t>
  </si>
  <si>
    <t>Jul</t>
  </si>
  <si>
    <t>Aug</t>
  </si>
  <si>
    <t>Sep</t>
  </si>
  <si>
    <t>Qtr4</t>
  </si>
  <si>
    <t>Oct</t>
  </si>
  <si>
    <t>Nov</t>
  </si>
  <si>
    <t>Dec</t>
  </si>
  <si>
    <t>Qtr1 Total</t>
  </si>
  <si>
    <t>Qtr2 Total</t>
  </si>
  <si>
    <t>Qtr3 Total</t>
  </si>
  <si>
    <t>Qtr4 Total</t>
  </si>
  <si>
    <t>2015 Total</t>
  </si>
  <si>
    <t>2016 Total</t>
  </si>
  <si>
    <t>2017 Total</t>
  </si>
  <si>
    <t>2018 Total</t>
  </si>
  <si>
    <t>Active Empl</t>
  </si>
  <si>
    <t>New Hires</t>
  </si>
  <si>
    <t>Group A</t>
  </si>
  <si>
    <t>Group B</t>
  </si>
  <si>
    <t>Group C</t>
  </si>
  <si>
    <t>Group D</t>
  </si>
  <si>
    <t>Group E</t>
  </si>
  <si>
    <t>Group F</t>
  </si>
  <si>
    <t>Group G</t>
  </si>
  <si>
    <t>F</t>
  </si>
  <si>
    <t>M</t>
  </si>
  <si>
    <t>Column Labels</t>
  </si>
  <si>
    <t>FT</t>
  </si>
  <si>
    <t>PT</t>
  </si>
  <si>
    <t>South</t>
  </si>
  <si>
    <t>North</t>
  </si>
  <si>
    <t>Midwest</t>
  </si>
  <si>
    <t>Northwest</t>
  </si>
  <si>
    <t>West</t>
  </si>
  <si>
    <t>East</t>
  </si>
  <si>
    <t>Central</t>
  </si>
  <si>
    <t>Avg Tenure Mon.</t>
  </si>
  <si>
    <t>Separations</t>
  </si>
  <si>
    <t>BadHires</t>
  </si>
  <si>
    <t>Involuntary</t>
  </si>
  <si>
    <t>Voluntary</t>
  </si>
  <si>
    <t>HR Management Dashboard</t>
  </si>
  <si>
    <t>Total Emp</t>
  </si>
  <si>
    <t>Hourly</t>
  </si>
  <si>
    <t>Salary</t>
  </si>
  <si>
    <t>Full Time</t>
  </si>
  <si>
    <t>Part Time</t>
  </si>
  <si>
    <t>Turnover</t>
  </si>
  <si>
    <t>&lt;30</t>
  </si>
  <si>
    <t>30-49</t>
  </si>
  <si>
    <t>50+</t>
  </si>
  <si>
    <t>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</si>
</sst>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4" x14ac:knownFonts="1">
    <font>
      <sz val="14"/>
      <color theme="1"/>
      <name val="Calibri"/>
      <family val="2"/>
      <scheme val="minor"/>
    </font>
    <font>
      <b/>
      <sz val="22"/>
      <color theme="8" tint="-0.249977111117893"/>
      <name val="Calibri"/>
      <family val="2"/>
      <scheme val="minor"/>
    </font>
    <font>
      <sz val="14"/>
      <color theme="1"/>
      <name val="Calibri"/>
      <family val="2"/>
      <scheme val="minor"/>
    </font>
    <font>
      <b/>
      <sz val="11"/>
      <color theme="6" tint="-0.499984740745262"/>
      <name val="Calibri"/>
      <family val="2"/>
      <scheme val="minor"/>
    </font>
    <font>
      <b/>
      <sz val="18"/>
      <color theme="6" tint="-0.499984740745262"/>
      <name val="Calibri"/>
      <family val="2"/>
      <scheme val="minor"/>
    </font>
    <font>
      <b/>
      <sz val="16"/>
      <color theme="0" tint="-0.499984740745262"/>
      <name val="Calibri"/>
      <family val="2"/>
      <scheme val="minor"/>
    </font>
    <font>
      <b/>
      <sz val="14"/>
      <color theme="6" tint="-0.499984740745262"/>
      <name val="Calibri"/>
      <family val="2"/>
      <scheme val="minor"/>
    </font>
    <font>
      <b/>
      <sz val="14"/>
      <color theme="5"/>
      <name val="Calibri"/>
      <family val="2"/>
      <scheme val="minor"/>
    </font>
    <font>
      <b/>
      <sz val="18"/>
      <color theme="5"/>
      <name val="Calibri"/>
      <family val="2"/>
      <scheme val="minor"/>
    </font>
    <font>
      <b/>
      <sz val="14"/>
      <color theme="4"/>
      <name val="Calibri"/>
      <family val="2"/>
      <scheme val="minor"/>
    </font>
    <font>
      <b/>
      <sz val="18"/>
      <color theme="4"/>
      <name val="Calibri"/>
      <family val="2"/>
      <scheme val="minor"/>
    </font>
    <font>
      <b/>
      <sz val="22"/>
      <color rgb="FFC00000"/>
      <name val="Calibri"/>
      <family val="2"/>
      <scheme val="minor"/>
    </font>
    <font>
      <b/>
      <sz val="18"/>
      <color rgb="FFC00000"/>
      <name val="Calibri"/>
      <family val="2"/>
      <scheme val="minor"/>
    </font>
    <font>
      <b/>
      <sz val="16"/>
      <color rgb="FFC00000"/>
      <name val="Calibri"/>
      <family val="2"/>
      <scheme val="minor"/>
    </font>
  </fonts>
  <fills count="2">
    <fill>
      <patternFill patternType="none"/>
    </fill>
    <fill>
      <patternFill patternType="gray125"/>
    </fill>
  </fills>
  <borders count="2">
    <border>
      <left/>
      <right/>
      <top/>
      <bottom/>
      <diagonal/>
    </border>
    <border>
      <left/>
      <right/>
      <top/>
      <bottom style="thick">
        <color theme="1" tint="0.499984740745262"/>
      </bottom>
      <diagonal/>
    </border>
  </borders>
  <cellStyleXfs count="2">
    <xf numFmtId="0" fontId="0" fillId="0" borderId="0"/>
    <xf numFmtId="9" fontId="2" fillId="0" borderId="0" applyFont="0" applyFill="0" applyBorder="0" applyAlignment="0" applyProtection="0"/>
  </cellStyleXfs>
  <cellXfs count="2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1" fontId="0" fillId="0" borderId="0" xfId="0" applyNumberFormat="1"/>
    <xf numFmtId="0" fontId="1" fillId="0" borderId="0" xfId="0" applyFont="1"/>
    <xf numFmtId="0" fontId="3" fillId="0" borderId="0" xfId="0" applyFont="1" applyAlignment="1">
      <alignment horizontal="right" vertical="center"/>
    </xf>
    <xf numFmtId="0" fontId="3" fillId="0" borderId="1" xfId="0" applyFont="1" applyBorder="1" applyAlignment="1">
      <alignment horizontal="right" vertical="center"/>
    </xf>
    <xf numFmtId="0" fontId="4" fillId="0" borderId="1" xfId="0" applyFont="1" applyBorder="1" applyAlignment="1">
      <alignment horizontal="center" vertical="top"/>
    </xf>
    <xf numFmtId="9" fontId="5" fillId="0" borderId="1" xfId="1" applyFont="1" applyBorder="1" applyAlignment="1">
      <alignment horizontal="center" vertical="center"/>
    </xf>
    <xf numFmtId="0" fontId="6" fillId="0" borderId="0" xfId="0" applyFont="1" applyBorder="1" applyAlignment="1">
      <alignment horizontal="center" vertical="top"/>
    </xf>
    <xf numFmtId="10" fontId="0" fillId="0" borderId="0" xfId="0" applyNumberFormat="1"/>
    <xf numFmtId="9" fontId="7" fillId="0" borderId="0" xfId="1" applyFont="1" applyAlignment="1">
      <alignment horizontal="center" vertical="center"/>
    </xf>
    <xf numFmtId="0" fontId="8" fillId="0" borderId="1" xfId="0" applyFont="1" applyBorder="1" applyAlignment="1">
      <alignment horizontal="center" vertical="top"/>
    </xf>
    <xf numFmtId="9" fontId="7" fillId="0" borderId="0" xfId="1" applyFont="1" applyAlignment="1">
      <alignment horizontal="center"/>
    </xf>
    <xf numFmtId="9" fontId="7" fillId="0" borderId="1" xfId="1" applyFont="1" applyBorder="1" applyAlignment="1">
      <alignment horizontal="center" vertical="top"/>
    </xf>
    <xf numFmtId="9" fontId="9" fillId="0" borderId="0" xfId="1" applyFont="1" applyAlignment="1">
      <alignment horizontal="center" vertical="center"/>
    </xf>
    <xf numFmtId="0" fontId="10" fillId="0" borderId="1" xfId="0" applyFont="1" applyBorder="1" applyAlignment="1">
      <alignment horizontal="center" vertical="top"/>
    </xf>
    <xf numFmtId="9" fontId="9" fillId="0" borderId="0" xfId="1" applyFont="1" applyAlignment="1">
      <alignment horizontal="center"/>
    </xf>
    <xf numFmtId="9" fontId="9" fillId="0" borderId="1" xfId="1" applyFont="1" applyBorder="1" applyAlignment="1">
      <alignment horizontal="center" vertical="top"/>
    </xf>
    <xf numFmtId="164" fontId="0" fillId="0" borderId="0" xfId="0" applyNumberFormat="1"/>
    <xf numFmtId="0" fontId="11" fillId="0" borderId="0" xfId="0" applyFont="1" applyAlignment="1">
      <alignment horizontal="center"/>
    </xf>
    <xf numFmtId="0" fontId="12" fillId="0" borderId="1" xfId="0" applyFont="1" applyBorder="1" applyAlignment="1">
      <alignment horizontal="center" vertical="top"/>
    </xf>
    <xf numFmtId="9" fontId="13" fillId="0" borderId="1" xfId="1" applyFont="1" applyBorder="1" applyAlignment="1">
      <alignment horizontal="center" vertical="center"/>
    </xf>
    <xf numFmtId="9" fontId="12" fillId="0" borderId="1" xfId="1" applyFont="1" applyBorder="1" applyAlignment="1">
      <alignment horizontal="center"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[HR.xlsx]Headline!Age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642099577661944E-2"/>
          <c:y val="4.9331904939258382E-2"/>
          <c:w val="0.96235790042233804"/>
          <c:h val="0.77175755242443389"/>
        </c:manualLayout>
      </c:layout>
      <c:barChart>
        <c:barDir val="col"/>
        <c:grouping val="clustered"/>
        <c:varyColors val="0"/>
        <c:ser>
          <c:idx val="0"/>
          <c:order val="0"/>
          <c:tx>
            <c:strRef>
              <c:f>Headline!$B$8:$B$9</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Headline!$A$10:$A$13</c:f>
              <c:strCache>
                <c:ptCount val="3"/>
                <c:pt idx="0">
                  <c:v>&lt;30</c:v>
                </c:pt>
                <c:pt idx="1">
                  <c:v>30-49</c:v>
                </c:pt>
                <c:pt idx="2">
                  <c:v>50+</c:v>
                </c:pt>
              </c:strCache>
            </c:strRef>
          </c:cat>
          <c:val>
            <c:numRef>
              <c:f>Headline!$B$10:$B$13</c:f>
              <c:numCache>
                <c:formatCode>0</c:formatCode>
                <c:ptCount val="3"/>
                <c:pt idx="0">
                  <c:v>172</c:v>
                </c:pt>
                <c:pt idx="1">
                  <c:v>81</c:v>
                </c:pt>
                <c:pt idx="2">
                  <c:v>44</c:v>
                </c:pt>
              </c:numCache>
            </c:numRef>
          </c:val>
          <c:extLst>
            <c:ext xmlns:c16="http://schemas.microsoft.com/office/drawing/2014/chart" uri="{C3380CC4-5D6E-409C-BE32-E72D297353CC}">
              <c16:uniqueId val="{00000000-1B31-4023-826F-582141E73D03}"/>
            </c:ext>
          </c:extLst>
        </c:ser>
        <c:ser>
          <c:idx val="1"/>
          <c:order val="1"/>
          <c:tx>
            <c:strRef>
              <c:f>Headline!$C$8:$C$9</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Headline!$A$10:$A$13</c:f>
              <c:strCache>
                <c:ptCount val="3"/>
                <c:pt idx="0">
                  <c:v>&lt;30</c:v>
                </c:pt>
                <c:pt idx="1">
                  <c:v>30-49</c:v>
                </c:pt>
                <c:pt idx="2">
                  <c:v>50+</c:v>
                </c:pt>
              </c:strCache>
            </c:strRef>
          </c:cat>
          <c:val>
            <c:numRef>
              <c:f>Headline!$C$10:$C$13</c:f>
              <c:numCache>
                <c:formatCode>0</c:formatCode>
                <c:ptCount val="3"/>
                <c:pt idx="0">
                  <c:v>165</c:v>
                </c:pt>
                <c:pt idx="1">
                  <c:v>105</c:v>
                </c:pt>
                <c:pt idx="2">
                  <c:v>83</c:v>
                </c:pt>
              </c:numCache>
            </c:numRef>
          </c:val>
          <c:extLst>
            <c:ext xmlns:c16="http://schemas.microsoft.com/office/drawing/2014/chart" uri="{C3380CC4-5D6E-409C-BE32-E72D297353CC}">
              <c16:uniqueId val="{00000001-1B31-4023-826F-582141E73D03}"/>
            </c:ext>
          </c:extLst>
        </c:ser>
        <c:dLbls>
          <c:dLblPos val="inEnd"/>
          <c:showLegendKey val="0"/>
          <c:showVal val="1"/>
          <c:showCatName val="0"/>
          <c:showSerName val="0"/>
          <c:showPercent val="0"/>
          <c:showBubbleSize val="0"/>
        </c:dLbls>
        <c:gapWidth val="50"/>
        <c:axId val="1681729503"/>
        <c:axId val="1516035503"/>
      </c:barChart>
      <c:catAx>
        <c:axId val="168172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35503"/>
        <c:crosses val="autoZero"/>
        <c:auto val="1"/>
        <c:lblAlgn val="ctr"/>
        <c:lblOffset val="100"/>
        <c:noMultiLvlLbl val="0"/>
      </c:catAx>
      <c:valAx>
        <c:axId val="1516035503"/>
        <c:scaling>
          <c:orientation val="minMax"/>
        </c:scaling>
        <c:delete val="1"/>
        <c:axPos val="l"/>
        <c:numFmt formatCode="0" sourceLinked="1"/>
        <c:majorTickMark val="none"/>
        <c:minorTickMark val="none"/>
        <c:tickLblPos val="nextTo"/>
        <c:crossAx val="1681729503"/>
        <c:crosses val="autoZero"/>
        <c:crossBetween val="between"/>
      </c:valAx>
      <c:spPr>
        <a:noFill/>
        <a:ln>
          <a:noFill/>
        </a:ln>
        <a:effectLst/>
      </c:spPr>
    </c:plotArea>
    <c:legend>
      <c:legendPos val="t"/>
      <c:layout>
        <c:manualLayout>
          <c:xMode val="edge"/>
          <c:yMode val="edge"/>
          <c:x val="0.72477294556501137"/>
          <c:y val="5.3146302984143988E-2"/>
          <c:w val="0.24810069467712037"/>
          <c:h val="0.266779907430755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3.9791247024354506E-2"/>
          <c:y val="1.8369175627240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3172936716244E-2"/>
          <c:y val="0.17113480606590842"/>
          <c:w val="0.92348454359871679"/>
          <c:h val="0.47180810731991835"/>
        </c:manualLayout>
      </c:layout>
      <c:barChart>
        <c:barDir val="col"/>
        <c:grouping val="clustered"/>
        <c:varyColors val="0"/>
        <c:ser>
          <c:idx val="0"/>
          <c:order val="0"/>
          <c:tx>
            <c:strRef>
              <c:f>Actives!$B$3</c:f>
              <c:strCache>
                <c:ptCount val="1"/>
                <c:pt idx="0">
                  <c:v>Active Empl</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114E-42AB-A81E-6941633612A6}"/>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114E-42AB-A81E-6941633612A6}"/>
            </c:ext>
          </c:extLst>
        </c:ser>
        <c:dLbls>
          <c:showLegendKey val="0"/>
          <c:showVal val="0"/>
          <c:showCatName val="0"/>
          <c:showSerName val="0"/>
          <c:showPercent val="0"/>
          <c:showBubbleSize val="0"/>
        </c:dLbls>
        <c:gapWidth val="50"/>
        <c:overlap val="100"/>
        <c:axId val="41780655"/>
        <c:axId val="1957917152"/>
      </c:barChart>
      <c:catAx>
        <c:axId val="4178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917152"/>
        <c:crosses val="autoZero"/>
        <c:auto val="1"/>
        <c:lblAlgn val="ctr"/>
        <c:lblOffset val="100"/>
        <c:noMultiLvlLbl val="0"/>
      </c:catAx>
      <c:valAx>
        <c:axId val="1957917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0655"/>
        <c:crosses val="autoZero"/>
        <c:crossBetween val="between"/>
      </c:valAx>
      <c:spPr>
        <a:noFill/>
        <a:ln>
          <a:noFill/>
        </a:ln>
        <a:effectLst/>
      </c:spPr>
    </c:plotArea>
    <c:legend>
      <c:legendPos val="t"/>
      <c:layout>
        <c:manualLayout>
          <c:xMode val="edge"/>
          <c:yMode val="edge"/>
          <c:x val="0.7606682706328376"/>
          <c:y val="4.6712962962962977E-2"/>
          <c:w val="0.20170063754134171"/>
          <c:h val="6.99214275437192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[HR.xlsx]Ethnic!Ethnic</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a:t>
            </a:r>
            <a:r>
              <a:rPr lang="en-US" baseline="0"/>
              <a:t> By Ethnic Group</a:t>
            </a:r>
            <a:endParaRPr lang="en-US"/>
          </a:p>
        </c:rich>
      </c:tx>
      <c:layout>
        <c:manualLayout>
          <c:xMode val="edge"/>
          <c:yMode val="edge"/>
          <c:x val="6.8746098521504068E-2"/>
          <c:y val="2.57837659702724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595968842232254E-2"/>
          <c:y val="0.13306658455541495"/>
          <c:w val="0.9159718846725905"/>
          <c:h val="0.61048711823343504"/>
        </c:manualLayout>
      </c:layout>
      <c:barChart>
        <c:barDir val="col"/>
        <c:grouping val="clustered"/>
        <c:varyColors val="0"/>
        <c:ser>
          <c:idx val="0"/>
          <c:order val="0"/>
          <c:tx>
            <c:strRef>
              <c:f>Ethnic!$B$3:$B$4</c:f>
              <c:strCache>
                <c:ptCount val="1"/>
                <c:pt idx="0">
                  <c:v>FT</c:v>
                </c:pt>
              </c:strCache>
            </c:strRef>
          </c:tx>
          <c:spPr>
            <a:solidFill>
              <a:schemeClr val="accent1"/>
            </a:solidFill>
            <a:ln>
              <a:noFill/>
            </a:ln>
            <a:effectLst/>
          </c:spPr>
          <c:invertIfNegative val="0"/>
          <c:cat>
            <c:multiLvlStrRef>
              <c:f>Ethnic!$A$5:$A$26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CBA8-4CFA-93EB-96D5687264FD}"/>
            </c:ext>
          </c:extLst>
        </c:ser>
        <c:ser>
          <c:idx val="1"/>
          <c:order val="1"/>
          <c:tx>
            <c:strRef>
              <c:f>Ethnic!$C$3:$C$4</c:f>
              <c:strCache>
                <c:ptCount val="1"/>
                <c:pt idx="0">
                  <c:v>PT</c:v>
                </c:pt>
              </c:strCache>
            </c:strRef>
          </c:tx>
          <c:spPr>
            <a:solidFill>
              <a:schemeClr val="accent2"/>
            </a:solidFill>
            <a:ln>
              <a:noFill/>
            </a:ln>
            <a:effectLst/>
          </c:spPr>
          <c:invertIfNegative val="0"/>
          <c:cat>
            <c:multiLvlStrRef>
              <c:f>Ethnic!$A$5:$A$26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CBA8-4CFA-93EB-96D5687264FD}"/>
            </c:ext>
          </c:extLst>
        </c:ser>
        <c:dLbls>
          <c:showLegendKey val="0"/>
          <c:showVal val="0"/>
          <c:showCatName val="0"/>
          <c:showSerName val="0"/>
          <c:showPercent val="0"/>
          <c:showBubbleSize val="0"/>
        </c:dLbls>
        <c:gapWidth val="219"/>
        <c:overlap val="-27"/>
        <c:axId val="1244641936"/>
        <c:axId val="1249544576"/>
      </c:barChart>
      <c:catAx>
        <c:axId val="124464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544576"/>
        <c:crosses val="autoZero"/>
        <c:auto val="1"/>
        <c:lblAlgn val="ctr"/>
        <c:lblOffset val="100"/>
        <c:noMultiLvlLbl val="0"/>
      </c:catAx>
      <c:valAx>
        <c:axId val="12495445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641936"/>
        <c:crosses val="autoZero"/>
        <c:crossBetween val="between"/>
      </c:valAx>
      <c:spPr>
        <a:noFill/>
        <a:ln>
          <a:noFill/>
        </a:ln>
        <a:effectLst/>
      </c:spPr>
    </c:plotArea>
    <c:legend>
      <c:legendPos val="t"/>
      <c:layout>
        <c:manualLayout>
          <c:xMode val="edge"/>
          <c:yMode val="edge"/>
          <c:x val="0.87630512270892225"/>
          <c:y val="3.0467898786603248E-2"/>
          <c:w val="0.10763597655428873"/>
          <c:h val="7.25175445126449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 - Months</a:t>
            </a:r>
          </a:p>
        </c:rich>
      </c:tx>
      <c:layout>
        <c:manualLayout>
          <c:xMode val="edge"/>
          <c:yMode val="edge"/>
          <c:x val="7.0664834196569187E-2"/>
          <c:y val="2.57838863892013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595968842232254E-2"/>
          <c:y val="0.13306658455541495"/>
          <c:w val="0.9159718846725905"/>
          <c:h val="0.61048711823343504"/>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57DA-4C38-B0F9-4C899D499832}"/>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57DA-4C38-B0F9-4C899D499832}"/>
            </c:ext>
          </c:extLst>
        </c:ser>
        <c:dLbls>
          <c:showLegendKey val="0"/>
          <c:showVal val="0"/>
          <c:showCatName val="0"/>
          <c:showSerName val="0"/>
          <c:showPercent val="0"/>
          <c:showBubbleSize val="0"/>
        </c:dLbls>
        <c:gapWidth val="219"/>
        <c:overlap val="-27"/>
        <c:axId val="1244641936"/>
        <c:axId val="1249544576"/>
      </c:barChart>
      <c:catAx>
        <c:axId val="124464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544576"/>
        <c:crosses val="autoZero"/>
        <c:auto val="1"/>
        <c:lblAlgn val="ctr"/>
        <c:lblOffset val="100"/>
        <c:noMultiLvlLbl val="0"/>
      </c:catAx>
      <c:valAx>
        <c:axId val="12495445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641936"/>
        <c:crosses val="autoZero"/>
        <c:crossBetween val="between"/>
      </c:valAx>
      <c:spPr>
        <a:noFill/>
        <a:ln>
          <a:noFill/>
        </a:ln>
        <a:effectLst/>
      </c:spPr>
    </c:plotArea>
    <c:legend>
      <c:legendPos val="t"/>
      <c:layout>
        <c:manualLayout>
          <c:xMode val="edge"/>
          <c:yMode val="edge"/>
          <c:x val="0.87630512270892225"/>
          <c:y val="3.0467898786603248E-2"/>
          <c:w val="8.6793465541278855E-2"/>
          <c:h val="7.25175445126449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 Region</a:t>
            </a:r>
          </a:p>
        </c:rich>
      </c:tx>
      <c:layout>
        <c:manualLayout>
          <c:xMode val="edge"/>
          <c:yMode val="edge"/>
          <c:x val="8.3292637328761437E-2"/>
          <c:y val="2.7777785547127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187554680664915"/>
          <c:w val="0.80116863517060366"/>
          <c:h val="0.73072506561679795"/>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4407-4FB1-A1BA-FC4B9DA35C26}"/>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4407-4FB1-A1BA-FC4B9DA35C26}"/>
            </c:ext>
          </c:extLst>
        </c:ser>
        <c:dLbls>
          <c:dLblPos val="inEnd"/>
          <c:showLegendKey val="0"/>
          <c:showVal val="1"/>
          <c:showCatName val="0"/>
          <c:showSerName val="0"/>
          <c:showPercent val="0"/>
          <c:showBubbleSize val="0"/>
        </c:dLbls>
        <c:gapWidth val="50"/>
        <c:axId val="1253940816"/>
        <c:axId val="1249542496"/>
      </c:barChart>
      <c:catAx>
        <c:axId val="12539408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542496"/>
        <c:crosses val="autoZero"/>
        <c:auto val="1"/>
        <c:lblAlgn val="ctr"/>
        <c:lblOffset val="100"/>
        <c:noMultiLvlLbl val="0"/>
      </c:catAx>
      <c:valAx>
        <c:axId val="1249542496"/>
        <c:scaling>
          <c:orientation val="minMax"/>
        </c:scaling>
        <c:delete val="1"/>
        <c:axPos val="t"/>
        <c:numFmt formatCode="0" sourceLinked="1"/>
        <c:majorTickMark val="none"/>
        <c:minorTickMark val="none"/>
        <c:tickLblPos val="nextTo"/>
        <c:crossAx val="1253940816"/>
        <c:crosses val="autoZero"/>
        <c:crossBetween val="between"/>
      </c:valAx>
      <c:spPr>
        <a:noFill/>
        <a:ln>
          <a:noFill/>
        </a:ln>
        <a:effectLst/>
      </c:spPr>
    </c:plotArea>
    <c:legend>
      <c:legendPos val="t"/>
      <c:layout>
        <c:manualLayout>
          <c:xMode val="edge"/>
          <c:yMode val="edge"/>
          <c:x val="0.84611964129483808"/>
          <c:y val="4.6712962962962977E-2"/>
          <c:w val="0.12442716535433071"/>
          <c:h val="7.32427001312336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6.5322853581866333E-2"/>
          <c:y val="5.01030342374077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50481189851271E-2"/>
          <c:y val="9.1756117674080095E-2"/>
          <c:w val="0.87129396325459318"/>
          <c:h val="0.78033212404979924"/>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8E1C-45FB-B78C-C7A021860E5A}"/>
            </c:ext>
          </c:extLst>
        </c:ser>
        <c:ser>
          <c:idx val="1"/>
          <c:order val="1"/>
          <c:tx>
            <c:strRef>
              <c:f>Separations!$C$3</c:f>
              <c:strCache>
                <c:ptCount val="1"/>
                <c:pt idx="0">
                  <c:v>BadHires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8E1C-45FB-B78C-C7A021860E5A}"/>
            </c:ext>
          </c:extLst>
        </c:ser>
        <c:dLbls>
          <c:dLblPos val="inEnd"/>
          <c:showLegendKey val="0"/>
          <c:showVal val="1"/>
          <c:showCatName val="0"/>
          <c:showSerName val="0"/>
          <c:showPercent val="0"/>
          <c:showBubbleSize val="0"/>
        </c:dLbls>
        <c:gapWidth val="50"/>
        <c:overlap val="100"/>
        <c:axId val="338357887"/>
        <c:axId val="1120526928"/>
      </c:barChart>
      <c:catAx>
        <c:axId val="33835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26928"/>
        <c:crosses val="autoZero"/>
        <c:auto val="1"/>
        <c:lblAlgn val="ctr"/>
        <c:lblOffset val="100"/>
        <c:noMultiLvlLbl val="0"/>
      </c:catAx>
      <c:valAx>
        <c:axId val="1120526928"/>
        <c:scaling>
          <c:orientation val="minMax"/>
        </c:scaling>
        <c:delete val="1"/>
        <c:axPos val="l"/>
        <c:numFmt formatCode="#,##0" sourceLinked="1"/>
        <c:majorTickMark val="none"/>
        <c:minorTickMark val="none"/>
        <c:tickLblPos val="nextTo"/>
        <c:crossAx val="338357887"/>
        <c:crosses val="autoZero"/>
        <c:crossBetween val="between"/>
      </c:valAx>
      <c:spPr>
        <a:noFill/>
        <a:ln>
          <a:noFill/>
        </a:ln>
        <a:effectLst/>
      </c:spPr>
    </c:plotArea>
    <c:legend>
      <c:legendPos val="t"/>
      <c:layout>
        <c:manualLayout>
          <c:xMode val="edge"/>
          <c:yMode val="edge"/>
          <c:x val="1.6968560433635822E-2"/>
          <c:y val="0.19795611712063227"/>
          <c:w val="0.19946174855449342"/>
          <c:h val="0.245129797355072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 Reason</a:t>
            </a:r>
          </a:p>
        </c:rich>
      </c:tx>
      <c:layout>
        <c:manualLayout>
          <c:xMode val="edge"/>
          <c:yMode val="edge"/>
          <c:x val="6.0203591837296587E-2"/>
          <c:y val="7.62711864406779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50481189851271E-2"/>
          <c:y val="9.1756117674080095E-2"/>
          <c:w val="0.87129396325459318"/>
          <c:h val="0.78033212404979924"/>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9D7A-4797-8F38-6A0A14EF7BC6}"/>
            </c:ext>
          </c:extLst>
        </c:ser>
        <c:ser>
          <c:idx val="1"/>
          <c:order val="1"/>
          <c:tx>
            <c:strRef>
              <c:f>'Term 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2-9D7A-4797-8F38-6A0A14EF7BC6}"/>
            </c:ext>
          </c:extLst>
        </c:ser>
        <c:dLbls>
          <c:dLblPos val="inEnd"/>
          <c:showLegendKey val="0"/>
          <c:showVal val="1"/>
          <c:showCatName val="0"/>
          <c:showSerName val="0"/>
          <c:showPercent val="0"/>
          <c:showBubbleSize val="0"/>
        </c:dLbls>
        <c:gapWidth val="50"/>
        <c:axId val="338357887"/>
        <c:axId val="1120526928"/>
      </c:barChart>
      <c:catAx>
        <c:axId val="33835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26928"/>
        <c:crosses val="autoZero"/>
        <c:auto val="1"/>
        <c:lblAlgn val="ctr"/>
        <c:lblOffset val="100"/>
        <c:noMultiLvlLbl val="0"/>
      </c:catAx>
      <c:valAx>
        <c:axId val="1120526928"/>
        <c:scaling>
          <c:orientation val="minMax"/>
        </c:scaling>
        <c:delete val="1"/>
        <c:axPos val="l"/>
        <c:numFmt formatCode="#,##0" sourceLinked="1"/>
        <c:majorTickMark val="none"/>
        <c:minorTickMark val="none"/>
        <c:tickLblPos val="nextTo"/>
        <c:crossAx val="338357887"/>
        <c:crosses val="autoZero"/>
        <c:crossBetween val="between"/>
      </c:valAx>
      <c:spPr>
        <a:noFill/>
        <a:ln>
          <a:noFill/>
        </a:ln>
        <a:effectLst/>
      </c:spPr>
    </c:plotArea>
    <c:legend>
      <c:legendPos val="t"/>
      <c:layout>
        <c:manualLayout>
          <c:xMode val="edge"/>
          <c:yMode val="edge"/>
          <c:x val="8.3816285120077799E-2"/>
          <c:y val="0.19795611712063227"/>
          <c:w val="0.18531238125277225"/>
          <c:h val="0.39136156709224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hyperlink" Target="#'Separation Dashboard'!A1"/><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s>
</file>

<file path=xl/drawings/_rels/drawing2.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0.svg"/><Relationship Id="rId1" Type="http://schemas.openxmlformats.org/officeDocument/2006/relationships/image" Target="../media/image19.png"/></Relationships>
</file>

<file path=xl/drawings/_rels/drawing4.xml.rels><?xml version="1.0" encoding="UTF-8" standalone="yes"?>
<Relationships xmlns="http://schemas.openxmlformats.org/package/2006/relationships"><Relationship Id="rId2" Type="http://schemas.openxmlformats.org/officeDocument/2006/relationships/image" Target="../media/image22.svg"/><Relationship Id="rId1" Type="http://schemas.openxmlformats.org/officeDocument/2006/relationships/image" Target="../media/image2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4.svg"/><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2" Type="http://schemas.openxmlformats.org/officeDocument/2006/relationships/image" Target="../media/image26.svg"/><Relationship Id="rId1" Type="http://schemas.openxmlformats.org/officeDocument/2006/relationships/image" Target="../media/image2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8.svg"/><Relationship Id="rId1" Type="http://schemas.openxmlformats.org/officeDocument/2006/relationships/image" Target="../media/image27.png"/></Relationships>
</file>

<file path=xl/drawings/_rels/drawing8.xml.rels><?xml version="1.0" encoding="UTF-8" standalone="yes"?>
<Relationships xmlns="http://schemas.openxmlformats.org/package/2006/relationships"><Relationship Id="rId1" Type="http://schemas.openxmlformats.org/officeDocument/2006/relationships/hyperlink" Target="#'Actice Dashboard'!A1"/></Relationships>
</file>

<file path=xl/drawings/drawing1.xml><?xml version="1.0" encoding="utf-8"?>
<xdr:wsDr xmlns:xdr="http://schemas.openxmlformats.org/drawingml/2006/spreadsheetDrawing" xmlns:a="http://schemas.openxmlformats.org/drawingml/2006/main">
  <xdr:twoCellAnchor editAs="oneCell">
    <xdr:from>
      <xdr:col>6</xdr:col>
      <xdr:colOff>147717</xdr:colOff>
      <xdr:row>2</xdr:row>
      <xdr:rowOff>18677</xdr:rowOff>
    </xdr:from>
    <xdr:to>
      <xdr:col>6</xdr:col>
      <xdr:colOff>607317</xdr:colOff>
      <xdr:row>4</xdr:row>
      <xdr:rowOff>6492</xdr:rowOff>
    </xdr:to>
    <xdr:pic>
      <xdr:nvPicPr>
        <xdr:cNvPr id="2" name="Graphic 1" descr="Man">
          <a:extLst>
            <a:ext uri="{FF2B5EF4-FFF2-40B4-BE49-F238E27FC236}">
              <a16:creationId xmlns:a16="http://schemas.microsoft.com/office/drawing/2014/main" id="{874AA7FE-1746-4BFA-B58D-913086ABF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41663" y="603893"/>
          <a:ext cx="459600" cy="441357"/>
        </a:xfrm>
        <a:prstGeom prst="rect">
          <a:avLst/>
        </a:prstGeom>
      </xdr:spPr>
    </xdr:pic>
    <xdr:clientData/>
  </xdr:twoCellAnchor>
  <xdr:twoCellAnchor editAs="oneCell">
    <xdr:from>
      <xdr:col>7</xdr:col>
      <xdr:colOff>139725</xdr:colOff>
      <xdr:row>2</xdr:row>
      <xdr:rowOff>4046</xdr:rowOff>
    </xdr:from>
    <xdr:to>
      <xdr:col>7</xdr:col>
      <xdr:colOff>599325</xdr:colOff>
      <xdr:row>3</xdr:row>
      <xdr:rowOff>218632</xdr:rowOff>
    </xdr:to>
    <xdr:pic>
      <xdr:nvPicPr>
        <xdr:cNvPr id="3" name="Graphic 2" descr="Woman">
          <a:extLst>
            <a:ext uri="{FF2B5EF4-FFF2-40B4-BE49-F238E27FC236}">
              <a16:creationId xmlns:a16="http://schemas.microsoft.com/office/drawing/2014/main" id="{B1530DFD-C6C5-4D7D-AD1F-DA12E1F4DD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494451" y="589262"/>
          <a:ext cx="459600" cy="441357"/>
        </a:xfrm>
        <a:prstGeom prst="rect">
          <a:avLst/>
        </a:prstGeom>
      </xdr:spPr>
    </xdr:pic>
    <xdr:clientData/>
  </xdr:twoCellAnchor>
  <xdr:twoCellAnchor editAs="oneCell">
    <xdr:from>
      <xdr:col>5</xdr:col>
      <xdr:colOff>175565</xdr:colOff>
      <xdr:row>2</xdr:row>
      <xdr:rowOff>18677</xdr:rowOff>
    </xdr:from>
    <xdr:to>
      <xdr:col>5</xdr:col>
      <xdr:colOff>635165</xdr:colOff>
      <xdr:row>4</xdr:row>
      <xdr:rowOff>6492</xdr:rowOff>
    </xdr:to>
    <xdr:pic>
      <xdr:nvPicPr>
        <xdr:cNvPr id="4" name="Graphic 3" descr="Users">
          <a:extLst>
            <a:ext uri="{FF2B5EF4-FFF2-40B4-BE49-F238E27FC236}">
              <a16:creationId xmlns:a16="http://schemas.microsoft.com/office/drawing/2014/main" id="{B8D79D43-A960-4B22-81C1-293DB1F54FB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979469" y="603893"/>
          <a:ext cx="459600" cy="441357"/>
        </a:xfrm>
        <a:prstGeom prst="rect">
          <a:avLst/>
        </a:prstGeom>
      </xdr:spPr>
    </xdr:pic>
    <xdr:clientData/>
  </xdr:twoCellAnchor>
  <xdr:twoCellAnchor editAs="oneCell">
    <xdr:from>
      <xdr:col>8</xdr:col>
      <xdr:colOff>212141</xdr:colOff>
      <xdr:row>1</xdr:row>
      <xdr:rowOff>106077</xdr:rowOff>
    </xdr:from>
    <xdr:to>
      <xdr:col>8</xdr:col>
      <xdr:colOff>624557</xdr:colOff>
      <xdr:row>2</xdr:row>
      <xdr:rowOff>152235</xdr:rowOff>
    </xdr:to>
    <xdr:pic>
      <xdr:nvPicPr>
        <xdr:cNvPr id="5" name="Graphic 4" descr="Coins">
          <a:extLst>
            <a:ext uri="{FF2B5EF4-FFF2-40B4-BE49-F238E27FC236}">
              <a16:creationId xmlns:a16="http://schemas.microsoft.com/office/drawing/2014/main" id="{6352DC2D-4C65-4716-AB09-1C86D2933F6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27648" y="332848"/>
          <a:ext cx="412416" cy="404603"/>
        </a:xfrm>
        <a:prstGeom prst="rect">
          <a:avLst/>
        </a:prstGeom>
      </xdr:spPr>
    </xdr:pic>
    <xdr:clientData/>
  </xdr:twoCellAnchor>
  <xdr:twoCellAnchor editAs="oneCell">
    <xdr:from>
      <xdr:col>11</xdr:col>
      <xdr:colOff>182052</xdr:colOff>
      <xdr:row>1</xdr:row>
      <xdr:rowOff>124359</xdr:rowOff>
    </xdr:from>
    <xdr:to>
      <xdr:col>11</xdr:col>
      <xdr:colOff>564377</xdr:colOff>
      <xdr:row>2</xdr:row>
      <xdr:rowOff>140996</xdr:rowOff>
    </xdr:to>
    <xdr:pic>
      <xdr:nvPicPr>
        <xdr:cNvPr id="6" name="Graphic 5" descr="Clock">
          <a:extLst>
            <a:ext uri="{FF2B5EF4-FFF2-40B4-BE49-F238E27FC236}">
              <a16:creationId xmlns:a16="http://schemas.microsoft.com/office/drawing/2014/main" id="{753338FA-74FC-416C-91DA-9F005F960DA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579902" y="351130"/>
          <a:ext cx="382325" cy="375082"/>
        </a:xfrm>
        <a:prstGeom prst="rect">
          <a:avLst/>
        </a:prstGeom>
      </xdr:spPr>
    </xdr:pic>
    <xdr:clientData/>
  </xdr:twoCellAnchor>
  <xdr:twoCellAnchor editAs="oneCell">
    <xdr:from>
      <xdr:col>9</xdr:col>
      <xdr:colOff>162348</xdr:colOff>
      <xdr:row>1</xdr:row>
      <xdr:rowOff>84514</xdr:rowOff>
    </xdr:from>
    <xdr:to>
      <xdr:col>9</xdr:col>
      <xdr:colOff>621948</xdr:colOff>
      <xdr:row>2</xdr:row>
      <xdr:rowOff>167426</xdr:rowOff>
    </xdr:to>
    <xdr:pic>
      <xdr:nvPicPr>
        <xdr:cNvPr id="8" name="Graphic 7" descr="Man">
          <a:extLst>
            <a:ext uri="{FF2B5EF4-FFF2-40B4-BE49-F238E27FC236}">
              <a16:creationId xmlns:a16="http://schemas.microsoft.com/office/drawing/2014/main" id="{83B59394-5BE1-4B84-8E31-E8901931A7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038636" y="311285"/>
          <a:ext cx="459600" cy="441357"/>
        </a:xfrm>
        <a:prstGeom prst="rect">
          <a:avLst/>
        </a:prstGeom>
      </xdr:spPr>
    </xdr:pic>
    <xdr:clientData/>
  </xdr:twoCellAnchor>
  <xdr:twoCellAnchor editAs="oneCell">
    <xdr:from>
      <xdr:col>10</xdr:col>
      <xdr:colOff>154355</xdr:colOff>
      <xdr:row>1</xdr:row>
      <xdr:rowOff>69883</xdr:rowOff>
    </xdr:from>
    <xdr:to>
      <xdr:col>10</xdr:col>
      <xdr:colOff>613955</xdr:colOff>
      <xdr:row>2</xdr:row>
      <xdr:rowOff>152795</xdr:rowOff>
    </xdr:to>
    <xdr:pic>
      <xdr:nvPicPr>
        <xdr:cNvPr id="9" name="Graphic 8" descr="Woman">
          <a:extLst>
            <a:ext uri="{FF2B5EF4-FFF2-40B4-BE49-F238E27FC236}">
              <a16:creationId xmlns:a16="http://schemas.microsoft.com/office/drawing/2014/main" id="{179BE1C9-0522-4784-A2CB-F9D9F553837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791424" y="296654"/>
          <a:ext cx="459600" cy="441357"/>
        </a:xfrm>
        <a:prstGeom prst="rect">
          <a:avLst/>
        </a:prstGeom>
      </xdr:spPr>
    </xdr:pic>
    <xdr:clientData/>
  </xdr:twoCellAnchor>
  <xdr:twoCellAnchor editAs="oneCell">
    <xdr:from>
      <xdr:col>12</xdr:col>
      <xdr:colOff>169663</xdr:colOff>
      <xdr:row>1</xdr:row>
      <xdr:rowOff>91830</xdr:rowOff>
    </xdr:from>
    <xdr:to>
      <xdr:col>12</xdr:col>
      <xdr:colOff>629263</xdr:colOff>
      <xdr:row>2</xdr:row>
      <xdr:rowOff>174742</xdr:rowOff>
    </xdr:to>
    <xdr:pic>
      <xdr:nvPicPr>
        <xdr:cNvPr id="10" name="Graphic 9" descr="Man">
          <a:extLst>
            <a:ext uri="{FF2B5EF4-FFF2-40B4-BE49-F238E27FC236}">
              <a16:creationId xmlns:a16="http://schemas.microsoft.com/office/drawing/2014/main" id="{B6AB37D4-58AA-42C2-808D-3FCB4D3883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28293" y="318601"/>
          <a:ext cx="459600" cy="441357"/>
        </a:xfrm>
        <a:prstGeom prst="rect">
          <a:avLst/>
        </a:prstGeom>
      </xdr:spPr>
    </xdr:pic>
    <xdr:clientData/>
  </xdr:twoCellAnchor>
  <xdr:twoCellAnchor editAs="oneCell">
    <xdr:from>
      <xdr:col>13</xdr:col>
      <xdr:colOff>161670</xdr:colOff>
      <xdr:row>1</xdr:row>
      <xdr:rowOff>77199</xdr:rowOff>
    </xdr:from>
    <xdr:to>
      <xdr:col>13</xdr:col>
      <xdr:colOff>621270</xdr:colOff>
      <xdr:row>2</xdr:row>
      <xdr:rowOff>160111</xdr:rowOff>
    </xdr:to>
    <xdr:pic>
      <xdr:nvPicPr>
        <xdr:cNvPr id="11" name="Graphic 10" descr="Woman">
          <a:extLst>
            <a:ext uri="{FF2B5EF4-FFF2-40B4-BE49-F238E27FC236}">
              <a16:creationId xmlns:a16="http://schemas.microsoft.com/office/drawing/2014/main" id="{A3E5F5D3-BC8E-47B7-8D18-A191CE66E70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81081" y="303970"/>
          <a:ext cx="459600" cy="441357"/>
        </a:xfrm>
        <a:prstGeom prst="rect">
          <a:avLst/>
        </a:prstGeom>
      </xdr:spPr>
    </xdr:pic>
    <xdr:clientData/>
  </xdr:twoCellAnchor>
  <xdr:twoCellAnchor>
    <xdr:from>
      <xdr:col>14</xdr:col>
      <xdr:colOff>29262</xdr:colOff>
      <xdr:row>1</xdr:row>
      <xdr:rowOff>14631</xdr:rowOff>
    </xdr:from>
    <xdr:to>
      <xdr:col>16</xdr:col>
      <xdr:colOff>746150</xdr:colOff>
      <xdr:row>4</xdr:row>
      <xdr:rowOff>285293</xdr:rowOff>
    </xdr:to>
    <xdr:graphicFrame macro="">
      <xdr:nvGraphicFramePr>
        <xdr:cNvPr id="12" name="Chart 11">
          <a:extLst>
            <a:ext uri="{FF2B5EF4-FFF2-40B4-BE49-F238E27FC236}">
              <a16:creationId xmlns:a16="http://schemas.microsoft.com/office/drawing/2014/main" id="{EFB4E156-82E8-4C3E-B993-0FB004935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18</xdr:col>
      <xdr:colOff>147718</xdr:colOff>
      <xdr:row>2</xdr:row>
      <xdr:rowOff>18677</xdr:rowOff>
    </xdr:from>
    <xdr:to>
      <xdr:col>18</xdr:col>
      <xdr:colOff>607318</xdr:colOff>
      <xdr:row>4</xdr:row>
      <xdr:rowOff>6492</xdr:rowOff>
    </xdr:to>
    <xdr:pic>
      <xdr:nvPicPr>
        <xdr:cNvPr id="13" name="Graphic 12" descr="Man">
          <a:extLst>
            <a:ext uri="{FF2B5EF4-FFF2-40B4-BE49-F238E27FC236}">
              <a16:creationId xmlns:a16="http://schemas.microsoft.com/office/drawing/2014/main" id="{E5CF2D5D-5819-4B37-902D-71D7BFD36CE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3871033" y="603893"/>
          <a:ext cx="459600" cy="441357"/>
        </a:xfrm>
        <a:prstGeom prst="rect">
          <a:avLst/>
        </a:prstGeom>
      </xdr:spPr>
    </xdr:pic>
    <xdr:clientData/>
  </xdr:twoCellAnchor>
  <xdr:twoCellAnchor editAs="oneCell">
    <xdr:from>
      <xdr:col>19</xdr:col>
      <xdr:colOff>139725</xdr:colOff>
      <xdr:row>2</xdr:row>
      <xdr:rowOff>4046</xdr:rowOff>
    </xdr:from>
    <xdr:to>
      <xdr:col>19</xdr:col>
      <xdr:colOff>599325</xdr:colOff>
      <xdr:row>3</xdr:row>
      <xdr:rowOff>218632</xdr:rowOff>
    </xdr:to>
    <xdr:pic>
      <xdr:nvPicPr>
        <xdr:cNvPr id="14" name="Graphic 13" descr="Woman">
          <a:extLst>
            <a:ext uri="{FF2B5EF4-FFF2-40B4-BE49-F238E27FC236}">
              <a16:creationId xmlns:a16="http://schemas.microsoft.com/office/drawing/2014/main" id="{9F53D342-64CC-4E44-9DAA-1412837EE9B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4623821" y="589262"/>
          <a:ext cx="459600" cy="441357"/>
        </a:xfrm>
        <a:prstGeom prst="rect">
          <a:avLst/>
        </a:prstGeom>
      </xdr:spPr>
    </xdr:pic>
    <xdr:clientData/>
  </xdr:twoCellAnchor>
  <xdr:twoCellAnchor editAs="oneCell">
    <xdr:from>
      <xdr:col>17</xdr:col>
      <xdr:colOff>146305</xdr:colOff>
      <xdr:row>2</xdr:row>
      <xdr:rowOff>18677</xdr:rowOff>
    </xdr:from>
    <xdr:to>
      <xdr:col>17</xdr:col>
      <xdr:colOff>605905</xdr:colOff>
      <xdr:row>4</xdr:row>
      <xdr:rowOff>6492</xdr:rowOff>
    </xdr:to>
    <xdr:pic>
      <xdr:nvPicPr>
        <xdr:cNvPr id="15" name="Graphic 14" descr="Users">
          <a:extLst>
            <a:ext uri="{FF2B5EF4-FFF2-40B4-BE49-F238E27FC236}">
              <a16:creationId xmlns:a16="http://schemas.microsoft.com/office/drawing/2014/main" id="{FF3BFD31-BB90-438D-A3A9-C4EF8744E5A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108839" y="603893"/>
          <a:ext cx="459600" cy="441357"/>
        </a:xfrm>
        <a:prstGeom prst="rect">
          <a:avLst/>
        </a:prstGeom>
      </xdr:spPr>
    </xdr:pic>
    <xdr:clientData/>
  </xdr:twoCellAnchor>
  <xdr:twoCellAnchor>
    <xdr:from>
      <xdr:col>2</xdr:col>
      <xdr:colOff>29261</xdr:colOff>
      <xdr:row>5</xdr:row>
      <xdr:rowOff>36575</xdr:rowOff>
    </xdr:from>
    <xdr:to>
      <xdr:col>14</xdr:col>
      <xdr:colOff>724205</xdr:colOff>
      <xdr:row>20</xdr:row>
      <xdr:rowOff>0</xdr:rowOff>
    </xdr:to>
    <xdr:graphicFrame macro="">
      <xdr:nvGraphicFramePr>
        <xdr:cNvPr id="16" name="Chart 15">
          <a:extLst>
            <a:ext uri="{FF2B5EF4-FFF2-40B4-BE49-F238E27FC236}">
              <a16:creationId xmlns:a16="http://schemas.microsoft.com/office/drawing/2014/main" id="{948571B7-F4D9-48DF-A034-63A3CEBD6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0</xdr:colOff>
      <xdr:row>5</xdr:row>
      <xdr:rowOff>36575</xdr:rowOff>
    </xdr:from>
    <xdr:to>
      <xdr:col>22</xdr:col>
      <xdr:colOff>731520</xdr:colOff>
      <xdr:row>20</xdr:row>
      <xdr:rowOff>9144</xdr:rowOff>
    </xdr:to>
    <xdr:graphicFrame macro="">
      <xdr:nvGraphicFramePr>
        <xdr:cNvPr id="17" name="Chart 16">
          <a:extLst>
            <a:ext uri="{FF2B5EF4-FFF2-40B4-BE49-F238E27FC236}">
              <a16:creationId xmlns:a16="http://schemas.microsoft.com/office/drawing/2014/main" id="{984AD5C3-B057-4569-B416-F357EDD17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0</xdr:colOff>
      <xdr:row>20</xdr:row>
      <xdr:rowOff>45720</xdr:rowOff>
    </xdr:from>
    <xdr:to>
      <xdr:col>22</xdr:col>
      <xdr:colOff>753466</xdr:colOff>
      <xdr:row>35</xdr:row>
      <xdr:rowOff>201168</xdr:rowOff>
    </xdr:to>
    <xdr:graphicFrame macro="">
      <xdr:nvGraphicFramePr>
        <xdr:cNvPr id="18" name="Chart 17">
          <a:extLst>
            <a:ext uri="{FF2B5EF4-FFF2-40B4-BE49-F238E27FC236}">
              <a16:creationId xmlns:a16="http://schemas.microsoft.com/office/drawing/2014/main" id="{68EB6462-1F79-44AB-B57A-4D4145297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409651</xdr:colOff>
      <xdr:row>20</xdr:row>
      <xdr:rowOff>45720</xdr:rowOff>
    </xdr:from>
    <xdr:to>
      <xdr:col>14</xdr:col>
      <xdr:colOff>731520</xdr:colOff>
      <xdr:row>35</xdr:row>
      <xdr:rowOff>192023</xdr:rowOff>
    </xdr:to>
    <xdr:graphicFrame macro="">
      <xdr:nvGraphicFramePr>
        <xdr:cNvPr id="19" name="Chart 18">
          <a:extLst>
            <a:ext uri="{FF2B5EF4-FFF2-40B4-BE49-F238E27FC236}">
              <a16:creationId xmlns:a16="http://schemas.microsoft.com/office/drawing/2014/main" id="{5C22D721-AB63-429C-9B0F-F0C67A181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0</xdr:colOff>
      <xdr:row>20</xdr:row>
      <xdr:rowOff>49378</xdr:rowOff>
    </xdr:from>
    <xdr:to>
      <xdr:col>8</xdr:col>
      <xdr:colOff>362103</xdr:colOff>
      <xdr:row>28</xdr:row>
      <xdr:rowOff>164592</xdr:rowOff>
    </xdr:to>
    <xdr:graphicFrame macro="">
      <xdr:nvGraphicFramePr>
        <xdr:cNvPr id="20" name="Chart 19">
          <a:extLst>
            <a:ext uri="{FF2B5EF4-FFF2-40B4-BE49-F238E27FC236}">
              <a16:creationId xmlns:a16="http://schemas.microsoft.com/office/drawing/2014/main" id="{63DE2528-206F-4A00-9C56-4B159363B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7315</xdr:colOff>
      <xdr:row>28</xdr:row>
      <xdr:rowOff>182881</xdr:rowOff>
    </xdr:from>
    <xdr:to>
      <xdr:col>8</xdr:col>
      <xdr:colOff>365760</xdr:colOff>
      <xdr:row>35</xdr:row>
      <xdr:rowOff>201169</xdr:rowOff>
    </xdr:to>
    <xdr:graphicFrame macro="">
      <xdr:nvGraphicFramePr>
        <xdr:cNvPr id="21" name="Chart 20">
          <a:extLst>
            <a:ext uri="{FF2B5EF4-FFF2-40B4-BE49-F238E27FC236}">
              <a16:creationId xmlns:a16="http://schemas.microsoft.com/office/drawing/2014/main" id="{8424603D-43D4-4730-9464-0A20B8BB4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20</xdr:row>
      <xdr:rowOff>0</xdr:rowOff>
    </xdr:from>
    <xdr:to>
      <xdr:col>0</xdr:col>
      <xdr:colOff>0</xdr:colOff>
      <xdr:row>24</xdr:row>
      <xdr:rowOff>46268</xdr:rowOff>
    </xdr:to>
    <xdr:cxnSp macro="">
      <xdr:nvCxnSpPr>
        <xdr:cNvPr id="22" name="Straight Connector 21">
          <a:extLst>
            <a:ext uri="{FF2B5EF4-FFF2-40B4-BE49-F238E27FC236}">
              <a16:creationId xmlns:a16="http://schemas.microsoft.com/office/drawing/2014/main" id="{7468AF04-1CAB-4C7B-BA6F-FAEC326EED04}"/>
            </a:ext>
          </a:extLst>
        </xdr:cNvPr>
        <xdr:cNvCxnSpPr/>
      </xdr:nvCxnSpPr>
      <xdr:spPr>
        <a:xfrm>
          <a:off x="0" y="4747565"/>
          <a:ext cx="0" cy="953353"/>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526695</xdr:colOff>
      <xdr:row>1</xdr:row>
      <xdr:rowOff>65837</xdr:rowOff>
    </xdr:from>
    <xdr:to>
      <xdr:col>4</xdr:col>
      <xdr:colOff>526695</xdr:colOff>
      <xdr:row>4</xdr:row>
      <xdr:rowOff>256032</xdr:rowOff>
    </xdr:to>
    <xdr:cxnSp macro="">
      <xdr:nvCxnSpPr>
        <xdr:cNvPr id="26" name="Straight Connector 25">
          <a:extLst>
            <a:ext uri="{FF2B5EF4-FFF2-40B4-BE49-F238E27FC236}">
              <a16:creationId xmlns:a16="http://schemas.microsoft.com/office/drawing/2014/main" id="{14418445-0B78-4E34-A88C-9FFF1ECBA909}"/>
            </a:ext>
          </a:extLst>
        </xdr:cNvPr>
        <xdr:cNvCxnSpPr/>
      </xdr:nvCxnSpPr>
      <xdr:spPr>
        <a:xfrm>
          <a:off x="3569818" y="292608"/>
          <a:ext cx="0" cy="1002182"/>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51207</xdr:colOff>
      <xdr:row>1</xdr:row>
      <xdr:rowOff>65837</xdr:rowOff>
    </xdr:from>
    <xdr:to>
      <xdr:col>8</xdr:col>
      <xdr:colOff>51207</xdr:colOff>
      <xdr:row>4</xdr:row>
      <xdr:rowOff>256032</xdr:rowOff>
    </xdr:to>
    <xdr:cxnSp macro="">
      <xdr:nvCxnSpPr>
        <xdr:cNvPr id="28" name="Straight Connector 27">
          <a:extLst>
            <a:ext uri="{FF2B5EF4-FFF2-40B4-BE49-F238E27FC236}">
              <a16:creationId xmlns:a16="http://schemas.microsoft.com/office/drawing/2014/main" id="{18CE4341-B56D-45CF-8695-895C3547CAAA}"/>
            </a:ext>
          </a:extLst>
        </xdr:cNvPr>
        <xdr:cNvCxnSpPr/>
      </xdr:nvCxnSpPr>
      <xdr:spPr>
        <a:xfrm>
          <a:off x="6166714" y="292608"/>
          <a:ext cx="0" cy="1002182"/>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731520</xdr:colOff>
      <xdr:row>1</xdr:row>
      <xdr:rowOff>65837</xdr:rowOff>
    </xdr:from>
    <xdr:to>
      <xdr:col>10</xdr:col>
      <xdr:colOff>731520</xdr:colOff>
      <xdr:row>4</xdr:row>
      <xdr:rowOff>256032</xdr:rowOff>
    </xdr:to>
    <xdr:cxnSp macro="">
      <xdr:nvCxnSpPr>
        <xdr:cNvPr id="29" name="Straight Connector 28">
          <a:extLst>
            <a:ext uri="{FF2B5EF4-FFF2-40B4-BE49-F238E27FC236}">
              <a16:creationId xmlns:a16="http://schemas.microsoft.com/office/drawing/2014/main" id="{D71A764C-ECEE-48BC-B989-3E066189FD77}"/>
            </a:ext>
          </a:extLst>
        </xdr:cNvPr>
        <xdr:cNvCxnSpPr/>
      </xdr:nvCxnSpPr>
      <xdr:spPr>
        <a:xfrm>
          <a:off x="8368589" y="292608"/>
          <a:ext cx="0" cy="1002182"/>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13</xdr:col>
      <xdr:colOff>738836</xdr:colOff>
      <xdr:row>1</xdr:row>
      <xdr:rowOff>65837</xdr:rowOff>
    </xdr:from>
    <xdr:to>
      <xdr:col>13</xdr:col>
      <xdr:colOff>738836</xdr:colOff>
      <xdr:row>4</xdr:row>
      <xdr:rowOff>256032</xdr:rowOff>
    </xdr:to>
    <xdr:cxnSp macro="">
      <xdr:nvCxnSpPr>
        <xdr:cNvPr id="30" name="Straight Connector 29">
          <a:extLst>
            <a:ext uri="{FF2B5EF4-FFF2-40B4-BE49-F238E27FC236}">
              <a16:creationId xmlns:a16="http://schemas.microsoft.com/office/drawing/2014/main" id="{39A03FB2-07FE-4325-8420-C66DD5378D86}"/>
            </a:ext>
          </a:extLst>
        </xdr:cNvPr>
        <xdr:cNvCxnSpPr/>
      </xdr:nvCxnSpPr>
      <xdr:spPr>
        <a:xfrm>
          <a:off x="10658247" y="292608"/>
          <a:ext cx="0" cy="1002182"/>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17</xdr:col>
      <xdr:colOff>43892</xdr:colOff>
      <xdr:row>1</xdr:row>
      <xdr:rowOff>65837</xdr:rowOff>
    </xdr:from>
    <xdr:to>
      <xdr:col>17</xdr:col>
      <xdr:colOff>43892</xdr:colOff>
      <xdr:row>4</xdr:row>
      <xdr:rowOff>256032</xdr:rowOff>
    </xdr:to>
    <xdr:cxnSp macro="">
      <xdr:nvCxnSpPr>
        <xdr:cNvPr id="31" name="Straight Connector 30">
          <a:extLst>
            <a:ext uri="{FF2B5EF4-FFF2-40B4-BE49-F238E27FC236}">
              <a16:creationId xmlns:a16="http://schemas.microsoft.com/office/drawing/2014/main" id="{C9BE285F-9DB8-4FBF-8A79-ECD86E2078DF}"/>
            </a:ext>
          </a:extLst>
        </xdr:cNvPr>
        <xdr:cNvCxnSpPr/>
      </xdr:nvCxnSpPr>
      <xdr:spPr>
        <a:xfrm>
          <a:off x="13006426" y="292608"/>
          <a:ext cx="0" cy="1002182"/>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19</xdr:col>
      <xdr:colOff>672999</xdr:colOff>
      <xdr:row>1</xdr:row>
      <xdr:rowOff>65837</xdr:rowOff>
    </xdr:from>
    <xdr:to>
      <xdr:col>19</xdr:col>
      <xdr:colOff>672999</xdr:colOff>
      <xdr:row>4</xdr:row>
      <xdr:rowOff>256032</xdr:rowOff>
    </xdr:to>
    <xdr:cxnSp macro="">
      <xdr:nvCxnSpPr>
        <xdr:cNvPr id="32" name="Straight Connector 31">
          <a:extLst>
            <a:ext uri="{FF2B5EF4-FFF2-40B4-BE49-F238E27FC236}">
              <a16:creationId xmlns:a16="http://schemas.microsoft.com/office/drawing/2014/main" id="{E06CA953-877E-4A2E-9229-B5982BC60841}"/>
            </a:ext>
          </a:extLst>
        </xdr:cNvPr>
        <xdr:cNvCxnSpPr/>
      </xdr:nvCxnSpPr>
      <xdr:spPr>
        <a:xfrm>
          <a:off x="15157095" y="292608"/>
          <a:ext cx="0" cy="1002182"/>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editAs="oneCell">
    <xdr:from>
      <xdr:col>19</xdr:col>
      <xdr:colOff>716888</xdr:colOff>
      <xdr:row>0</xdr:row>
      <xdr:rowOff>36577</xdr:rowOff>
    </xdr:from>
    <xdr:to>
      <xdr:col>22</xdr:col>
      <xdr:colOff>749807</xdr:colOff>
      <xdr:row>4</xdr:row>
      <xdr:rowOff>256033</xdr:rowOff>
    </xdr:to>
    <mc:AlternateContent xmlns:mc="http://schemas.openxmlformats.org/markup-compatibility/2006">
      <mc:Choice xmlns:a14="http://schemas.microsoft.com/office/drawing/2010/main" Requires="a14">
        <xdr:graphicFrame macro="">
          <xdr:nvGraphicFramePr>
            <xdr:cNvPr id="33" name="Data (Year)">
              <a:extLst>
                <a:ext uri="{FF2B5EF4-FFF2-40B4-BE49-F238E27FC236}">
                  <a16:creationId xmlns:a16="http://schemas.microsoft.com/office/drawing/2014/main" id="{984C54F2-1F9F-4D6E-89D3-AEEDAA25D242}"/>
                </a:ext>
              </a:extLst>
            </xdr:cNvPr>
            <xdr:cNvGraphicFramePr/>
          </xdr:nvGraphicFramePr>
          <xdr:xfrm>
            <a:off x="0" y="0"/>
            <a:ext cx="0" cy="0"/>
          </xdr:xfrm>
          <a:graphic>
            <a:graphicData uri="http://schemas.microsoft.com/office/drawing/2010/slicer">
              <sle:slicer xmlns:sle="http://schemas.microsoft.com/office/drawing/2010/slicer" name="Data (Year)"/>
            </a:graphicData>
          </a:graphic>
        </xdr:graphicFrame>
      </mc:Choice>
      <mc:Fallback>
        <xdr:sp macro="" textlink="">
          <xdr:nvSpPr>
            <xdr:cNvPr id="0" name=""/>
            <xdr:cNvSpPr>
              <a:spLocks noTextEdit="1"/>
            </xdr:cNvSpPr>
          </xdr:nvSpPr>
          <xdr:spPr>
            <a:xfrm>
              <a:off x="15164408" y="36577"/>
              <a:ext cx="2309775" cy="1088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208483</xdr:rowOff>
    </xdr:from>
    <xdr:to>
      <xdr:col>1</xdr:col>
      <xdr:colOff>722375</xdr:colOff>
      <xdr:row>35</xdr:row>
      <xdr:rowOff>210312</xdr:rowOff>
    </xdr:to>
    <mc:AlternateContent xmlns:mc="http://schemas.openxmlformats.org/markup-compatibility/2006">
      <mc:Choice xmlns:a14="http://schemas.microsoft.com/office/drawing/2010/main" Requires="a14">
        <xdr:graphicFrame macro="">
          <xdr:nvGraphicFramePr>
            <xdr:cNvPr id="34" name="EthnicGroup">
              <a:extLst>
                <a:ext uri="{FF2B5EF4-FFF2-40B4-BE49-F238E27FC236}">
                  <a16:creationId xmlns:a16="http://schemas.microsoft.com/office/drawing/2014/main" id="{63AF31C8-3CA5-481D-B56F-26699E9977FB}"/>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0" y="5502859"/>
              <a:ext cx="1481328" cy="2745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43890</xdr:rowOff>
    </xdr:from>
    <xdr:to>
      <xdr:col>1</xdr:col>
      <xdr:colOff>749807</xdr:colOff>
      <xdr:row>8</xdr:row>
      <xdr:rowOff>100584</xdr:rowOff>
    </xdr:to>
    <mc:AlternateContent xmlns:mc="http://schemas.openxmlformats.org/markup-compatibility/2006">
      <mc:Choice xmlns:a14="http://schemas.microsoft.com/office/drawing/2010/main" Requires="a14">
        <xdr:graphicFrame macro="">
          <xdr:nvGraphicFramePr>
            <xdr:cNvPr id="35" name="FP">
              <a:extLst>
                <a:ext uri="{FF2B5EF4-FFF2-40B4-BE49-F238E27FC236}">
                  <a16:creationId xmlns:a16="http://schemas.microsoft.com/office/drawing/2014/main" id="{3A517FB6-C839-4DBC-8BA8-58CBC14CDC4C}"/>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0" y="1214323"/>
              <a:ext cx="1508760" cy="751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120091</xdr:rowOff>
    </xdr:from>
    <xdr:to>
      <xdr:col>1</xdr:col>
      <xdr:colOff>749807</xdr:colOff>
      <xdr:row>11</xdr:row>
      <xdr:rowOff>176784</xdr:rowOff>
    </xdr:to>
    <mc:AlternateContent xmlns:mc="http://schemas.openxmlformats.org/markup-compatibility/2006">
      <mc:Choice xmlns:a14="http://schemas.microsoft.com/office/drawing/2010/main" Requires="a14">
        <xdr:graphicFrame macro="">
          <xdr:nvGraphicFramePr>
            <xdr:cNvPr id="36" name="Gender">
              <a:extLst>
                <a:ext uri="{FF2B5EF4-FFF2-40B4-BE49-F238E27FC236}">
                  <a16:creationId xmlns:a16="http://schemas.microsoft.com/office/drawing/2014/main" id="{660CB588-250C-4A1F-85FF-8625DD02C55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985467"/>
              <a:ext cx="1508760" cy="742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196291</xdr:rowOff>
    </xdr:from>
    <xdr:to>
      <xdr:col>1</xdr:col>
      <xdr:colOff>731519</xdr:colOff>
      <xdr:row>23</xdr:row>
      <xdr:rowOff>188976</xdr:rowOff>
    </xdr:to>
    <mc:AlternateContent xmlns:mc="http://schemas.openxmlformats.org/markup-compatibility/2006">
      <mc:Choice xmlns:a14="http://schemas.microsoft.com/office/drawing/2010/main" Requires="a14">
        <xdr:graphicFrame macro="">
          <xdr:nvGraphicFramePr>
            <xdr:cNvPr id="37" name="BU Region">
              <a:extLst>
                <a:ext uri="{FF2B5EF4-FFF2-40B4-BE49-F238E27FC236}">
                  <a16:creationId xmlns:a16="http://schemas.microsoft.com/office/drawing/2014/main" id="{0ECE3B44-F61C-4B27-8A0E-1AE44C680B63}"/>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0" y="2747467"/>
              <a:ext cx="1490472" cy="2735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xdr:colOff>
      <xdr:row>2</xdr:row>
      <xdr:rowOff>64008</xdr:rowOff>
    </xdr:from>
    <xdr:to>
      <xdr:col>2</xdr:col>
      <xdr:colOff>256032</xdr:colOff>
      <xdr:row>4</xdr:row>
      <xdr:rowOff>292608</xdr:rowOff>
    </xdr:to>
    <xdr:sp macro="" textlink="">
      <xdr:nvSpPr>
        <xdr:cNvPr id="38" name="Rectangle: Single Corner Rounded 37">
          <a:extLst>
            <a:ext uri="{FF2B5EF4-FFF2-40B4-BE49-F238E27FC236}">
              <a16:creationId xmlns:a16="http://schemas.microsoft.com/office/drawing/2014/main" id="{9B82FB8C-1335-4156-8CC3-109220306816}"/>
            </a:ext>
          </a:extLst>
        </xdr:cNvPr>
        <xdr:cNvSpPr/>
      </xdr:nvSpPr>
      <xdr:spPr>
        <a:xfrm>
          <a:off x="9144" y="475488"/>
          <a:ext cx="1764792" cy="685800"/>
        </a:xfrm>
        <a:prstGeom prst="round1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Active Dashboard</a:t>
          </a:r>
        </a:p>
      </xdr:txBody>
    </xdr:sp>
    <xdr:clientData/>
  </xdr:twoCellAnchor>
  <xdr:twoCellAnchor>
    <xdr:from>
      <xdr:col>2</xdr:col>
      <xdr:colOff>283464</xdr:colOff>
      <xdr:row>2</xdr:row>
      <xdr:rowOff>64008</xdr:rowOff>
    </xdr:from>
    <xdr:to>
      <xdr:col>4</xdr:col>
      <xdr:colOff>518160</xdr:colOff>
      <xdr:row>4</xdr:row>
      <xdr:rowOff>280416</xdr:rowOff>
    </xdr:to>
    <xdr:sp macro="" textlink="">
      <xdr:nvSpPr>
        <xdr:cNvPr id="39" name="Rectangle: Single Corner Rounded 38">
          <a:hlinkClick xmlns:r="http://schemas.openxmlformats.org/officeDocument/2006/relationships" r:id="rId24"/>
          <a:extLst>
            <a:ext uri="{FF2B5EF4-FFF2-40B4-BE49-F238E27FC236}">
              <a16:creationId xmlns:a16="http://schemas.microsoft.com/office/drawing/2014/main" id="{60CA5E7D-4C47-43E4-B41F-33418CCF40D4}"/>
            </a:ext>
          </a:extLst>
        </xdr:cNvPr>
        <xdr:cNvSpPr/>
      </xdr:nvSpPr>
      <xdr:spPr>
        <a:xfrm flipH="1">
          <a:off x="1801368" y="475488"/>
          <a:ext cx="1752600" cy="673608"/>
        </a:xfrm>
        <a:prstGeom prst="round1Rect">
          <a:avLst>
            <a:gd name="adj" fmla="val 5000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800" b="1"/>
            <a:t>Separation Dashboard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0.01075</cdr:x>
      <cdr:y>0.01762</cdr:y>
    </cdr:from>
    <cdr:to>
      <cdr:x>0.03828</cdr:x>
      <cdr:y>0.09458</cdr:y>
    </cdr:to>
    <cdr:pic>
      <cdr:nvPicPr>
        <cdr:cNvPr id="2" name="Graphic 1" descr="Employee Badge">
          <a:extLst xmlns:a="http://schemas.openxmlformats.org/drawingml/2006/main">
            <a:ext uri="{FF2B5EF4-FFF2-40B4-BE49-F238E27FC236}">
              <a16:creationId xmlns:a16="http://schemas.microsoft.com/office/drawing/2014/main" id="{46FE265E-0EE3-4E76-AE18-4FDE56F503E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05664" y="59944"/>
          <a:ext cx="270625" cy="261786"/>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0.01143</cdr:x>
      <cdr:y>0.02294</cdr:y>
    </cdr:from>
    <cdr:to>
      <cdr:x>0.06696</cdr:x>
      <cdr:y>0.10856</cdr:y>
    </cdr:to>
    <cdr:pic>
      <cdr:nvPicPr>
        <cdr:cNvPr id="2" name="Graphic 5" descr="Earth Globe Europe-Africa">
          <a:extLst xmlns:a="http://schemas.openxmlformats.org/drawingml/2006/main">
            <a:ext uri="{FF2B5EF4-FFF2-40B4-BE49-F238E27FC236}">
              <a16:creationId xmlns:a16="http://schemas.microsoft.com/office/drawing/2014/main" id="{84464D6B-82B2-4833-9C98-A6A72BBC652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69088" y="78232"/>
          <a:ext cx="335615" cy="292034"/>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0.0144</cdr:x>
      <cdr:y>0.01927</cdr:y>
    </cdr:from>
    <cdr:to>
      <cdr:x>0.06952</cdr:x>
      <cdr:y>0.09904</cdr:y>
    </cdr:to>
    <cdr:pic>
      <cdr:nvPicPr>
        <cdr:cNvPr id="2" name="Graphic 1" descr="Clock">
          <a:extLst xmlns:a="http://schemas.openxmlformats.org/drawingml/2006/main">
            <a:ext uri="{FF2B5EF4-FFF2-40B4-BE49-F238E27FC236}">
              <a16:creationId xmlns:a16="http://schemas.microsoft.com/office/drawing/2014/main" id="{38A36A30-2D65-4FB2-8713-F7331980F59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87376" y="69088"/>
          <a:ext cx="334322" cy="285927"/>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0.01417</cdr:x>
      <cdr:y>0.02188</cdr:y>
    </cdr:from>
    <cdr:to>
      <cdr:x>0.08401</cdr:x>
      <cdr:y>0.11298</cdr:y>
    </cdr:to>
    <cdr:pic>
      <cdr:nvPicPr>
        <cdr:cNvPr id="2" name="Graphic 4" descr="Marker">
          <a:extLst xmlns:a="http://schemas.openxmlformats.org/drawingml/2006/main">
            <a:ext uri="{FF2B5EF4-FFF2-40B4-BE49-F238E27FC236}">
              <a16:creationId xmlns:a16="http://schemas.microsoft.com/office/drawing/2014/main" id="{F46B16C7-7461-47BC-954A-D33B8F3E5D0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69088" y="78232"/>
          <a:ext cx="340500" cy="32572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0.01213</cdr:x>
      <cdr:y>0.05906</cdr:y>
    </cdr:from>
    <cdr:to>
      <cdr:x>0.05644</cdr:x>
      <cdr:y>0.16672</cdr:y>
    </cdr:to>
    <cdr:pic>
      <cdr:nvPicPr>
        <cdr:cNvPr id="2" name="Graphic 2" descr="Warning">
          <a:extLst xmlns:a="http://schemas.openxmlformats.org/drawingml/2006/main">
            <a:ext uri="{FF2B5EF4-FFF2-40B4-BE49-F238E27FC236}">
              <a16:creationId xmlns:a16="http://schemas.microsoft.com/office/drawing/2014/main" id="{750F9E2E-E9F8-417E-AC0E-5CB75E8C9F4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9944" y="114808"/>
          <a:ext cx="219074" cy="209303"/>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0.01214</cdr:x>
      <cdr:y>0.08223</cdr:y>
    </cdr:from>
    <cdr:to>
      <cdr:x>0.06337</cdr:x>
      <cdr:y>0.22921</cdr:y>
    </cdr:to>
    <cdr:pic>
      <cdr:nvPicPr>
        <cdr:cNvPr id="2" name="Graphic 3" descr="Information">
          <a:extLst xmlns:a="http://schemas.openxmlformats.org/drawingml/2006/main">
            <a:ext uri="{FF2B5EF4-FFF2-40B4-BE49-F238E27FC236}">
              <a16:creationId xmlns:a16="http://schemas.microsoft.com/office/drawing/2014/main" id="{786A21E4-1691-4F32-B1AC-FD860EA472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9944" y="133096"/>
          <a:ext cx="253070" cy="237878"/>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2</xdr:row>
      <xdr:rowOff>65838</xdr:rowOff>
    </xdr:from>
    <xdr:to>
      <xdr:col>2</xdr:col>
      <xdr:colOff>243230</xdr:colOff>
      <xdr:row>4</xdr:row>
      <xdr:rowOff>298095</xdr:rowOff>
    </xdr:to>
    <xdr:sp macro="" textlink="">
      <xdr:nvSpPr>
        <xdr:cNvPr id="24" name="Rectangle: Single Corner Rounded 23">
          <a:hlinkClick xmlns:r="http://schemas.openxmlformats.org/officeDocument/2006/relationships" r:id="rId1"/>
          <a:extLst>
            <a:ext uri="{FF2B5EF4-FFF2-40B4-BE49-F238E27FC236}">
              <a16:creationId xmlns:a16="http://schemas.microsoft.com/office/drawing/2014/main" id="{0DECD01F-6361-4E15-857F-461C7A563689}"/>
            </a:ext>
          </a:extLst>
        </xdr:cNvPr>
        <xdr:cNvSpPr/>
      </xdr:nvSpPr>
      <xdr:spPr>
        <a:xfrm>
          <a:off x="0" y="482804"/>
          <a:ext cx="1764792" cy="685800"/>
        </a:xfrm>
        <a:prstGeom prst="round1Rect">
          <a:avLst>
            <a:gd name="adj" fmla="val 5000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800" b="1"/>
            <a:t>Active Dashboard</a:t>
          </a:r>
        </a:p>
      </xdr:txBody>
    </xdr:sp>
    <xdr:clientData/>
  </xdr:twoCellAnchor>
  <xdr:twoCellAnchor>
    <xdr:from>
      <xdr:col>2</xdr:col>
      <xdr:colOff>270662</xdr:colOff>
      <xdr:row>2</xdr:row>
      <xdr:rowOff>65838</xdr:rowOff>
    </xdr:from>
    <xdr:to>
      <xdr:col>4</xdr:col>
      <xdr:colOff>501701</xdr:colOff>
      <xdr:row>4</xdr:row>
      <xdr:rowOff>285903</xdr:rowOff>
    </xdr:to>
    <xdr:sp macro="" textlink="">
      <xdr:nvSpPr>
        <xdr:cNvPr id="25" name="Rectangle: Single Corner Rounded 24">
          <a:extLst>
            <a:ext uri="{FF2B5EF4-FFF2-40B4-BE49-F238E27FC236}">
              <a16:creationId xmlns:a16="http://schemas.microsoft.com/office/drawing/2014/main" id="{47D52ED3-D4F2-42AB-A8FA-EBB8A73DA505}"/>
            </a:ext>
          </a:extLst>
        </xdr:cNvPr>
        <xdr:cNvSpPr/>
      </xdr:nvSpPr>
      <xdr:spPr>
        <a:xfrm flipH="1">
          <a:off x="1792224" y="482804"/>
          <a:ext cx="1752600" cy="673608"/>
        </a:xfrm>
        <a:prstGeom prst="round1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Separation Dashboard</a:t>
          </a:r>
        </a:p>
      </xdr:txBody>
    </xdr:sp>
    <xdr:clientData/>
  </xdr:twoCellAnchor>
  <xdr:twoCellAnchor>
    <xdr:from>
      <xdr:col>4</xdr:col>
      <xdr:colOff>512064</xdr:colOff>
      <xdr:row>1</xdr:row>
      <xdr:rowOff>0</xdr:rowOff>
    </xdr:from>
    <xdr:to>
      <xdr:col>4</xdr:col>
      <xdr:colOff>512064</xdr:colOff>
      <xdr:row>4</xdr:row>
      <xdr:rowOff>190195</xdr:rowOff>
    </xdr:to>
    <xdr:cxnSp macro="">
      <xdr:nvCxnSpPr>
        <xdr:cNvPr id="26" name="Straight Connector 25">
          <a:extLst>
            <a:ext uri="{FF2B5EF4-FFF2-40B4-BE49-F238E27FC236}">
              <a16:creationId xmlns:a16="http://schemas.microsoft.com/office/drawing/2014/main" id="{6AEF2415-31DF-44D4-8D70-967D86875EF1}"/>
            </a:ext>
          </a:extLst>
        </xdr:cNvPr>
        <xdr:cNvCxnSpPr/>
      </xdr:nvCxnSpPr>
      <xdr:spPr>
        <a:xfrm>
          <a:off x="3547872" y="54864"/>
          <a:ext cx="0" cy="1004011"/>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21307060184" backgroundQuery="1" createdVersion="6" refreshedVersion="6" minRefreshableVersion="3" recordCount="0" supportSubquery="1" supportAdvancedDrill="1" xr:uid="{1365F364-3E54-4607-AC5F-0E3B1B1940FE}">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 caption="Active Empl"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a]" caption="Data" attribute="1" time="1" defaultMemberUniqueName="[HR Data].[Data].[All]" allUniqueName="[HR Data].[Data].[All]" dimensionUniqueName="[HR Data]" displayFolder="" count="0" memberValueDatatype="7" unbalanced="0"/>
    <cacheHierarchy uniqueName="[HR Data].[EmplID]" caption="EmplID" attribute="1" defaultMemberUniqueName="[HR Data].[EmplID].[All]" allUniqueName="[HR Data].[Empl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a (Year)]" caption="Data (Year)" attribute="1" defaultMemberUniqueName="[HR Data].[Data (Year)].[All]" allUniqueName="[HR Data].[Data (Year)].[All]" dimensionUniqueName="[HR Data]" displayFolder="" count="2" memberValueDatatype="130" unbalanced="0"/>
    <cacheHierarchy uniqueName="[HR Data].[Data (Quarter)]" caption="Data (Quarter)" attribute="1" defaultMemberUniqueName="[HR Data].[Data (Quarter)].[All]" allUniqueName="[HR Data].[Data (Quarter)].[All]" dimensionUniqueName="[HR Data]" displayFolder="" count="0" memberValueDatatype="130" unbalanced="0"/>
    <cacheHierarchy uniqueName="[HR Data].[Data (Month)]" caption="Data (Month)" attribute="1" defaultMemberUniqueName="[HR Data].[Data (Month)].[All]" allUniqueName="[HR Data].[Data (Month)].[All]" dimensionUniqueName="[HR Data]" displayFolder="" count="0" memberValueDatatype="130" unbalanced="0"/>
    <cacheHierarchy uniqueName="[HR Data].[Data (Month Index)]" caption="Data (Month Index)" attribute="1" defaultMemberUniqueName="[HR Data].[Data (Month Index)].[All]" allUniqueName="[HR Data].[Data (Month Index)].[All]" dimensionUniqueName="[HR Data]" displayFolder="" count="0"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oneField="1">
      <fieldsUsage count="1">
        <fieldUsage x="2"/>
      </fieldsUsage>
    </cacheHierarchy>
    <cacheHierarchy uniqueName="[Measures].[New Hires]" caption="New Hires" measure="1" displayFolder="" measureGroup="HR Data" count="0"/>
    <cacheHierarchy uniqueName="[Measures].[Avg Tenure Mon.]" caption="Avg Tenure Mon."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21340277775" backgroundQuery="1" createdVersion="6" refreshedVersion="6" minRefreshableVersion="3" recordCount="0" supportSubquery="1" supportAdvancedDrill="1" xr:uid="{3687AC94-464A-4851-BB37-85D88930BBBF}">
  <cacheSource type="external" connectionId="6"/>
  <cacheFields count="4">
    <cacheField name="[Measures].[Separations]" caption="Separations" numFmtId="0" hierarchy="29" level="32767"/>
    <cacheField name="[HR Data].[Data (Year)].[Data (Year)]" caption="Data (Year)" numFmtId="0" hierarchy="16" level="1">
      <sharedItems count="4">
        <s v="2015"/>
        <s v="2016"/>
        <s v="2017"/>
        <s v="2018"/>
      </sharedItems>
    </cacheField>
    <cacheField name="[Measures].[Sum of BadHires]" caption="Sum of BadHires" numFmtId="0" hierarchy="23" level="32767"/>
    <cacheField name="[HR Data].[EthnicGroup].[EthnicGroup]" caption="EthnicGroup" numFmtId="0" hierarchy="4" level="1">
      <sharedItems containsSemiMixedTypes="0" containsNonDate="0" containsString="0"/>
    </cacheField>
  </cacheFields>
  <cacheHierarchies count="33">
    <cacheHierarchy uniqueName="[HR Data].[Data]" caption="Data" attribute="1" time="1" defaultMemberUniqueName="[HR Data].[Data].[All]" allUniqueName="[HR Data].[Data].[All]" dimensionUniqueName="[HR Data]" displayFolder="" count="0" memberValueDatatype="7" unbalanced="0"/>
    <cacheHierarchy uniqueName="[HR Data].[EmplID]" caption="EmplID" attribute="1" defaultMemberUniqueName="[HR Data].[EmplID].[All]" allUniqueName="[HR Data].[Empl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a (Year)]" caption="Data (Year)" attribute="1" defaultMemberUniqueName="[HR Data].[Data (Year)].[All]" allUniqueName="[HR Data].[Data (Year)].[All]" dimensionUniqueName="[HR Data]" displayFolder="" count="2" memberValueDatatype="130" unbalanced="0">
      <fieldsUsage count="2">
        <fieldUsage x="-1"/>
        <fieldUsage x="1"/>
      </fieldsUsage>
    </cacheHierarchy>
    <cacheHierarchy uniqueName="[HR Data].[Data (Quarter)]" caption="Data (Quarter)" attribute="1" defaultMemberUniqueName="[HR Data].[Data (Quarter)].[All]" allUniqueName="[HR Data].[Data (Quarter)].[All]" dimensionUniqueName="[HR Data]" displayFolder="" count="0" memberValueDatatype="130" unbalanced="0"/>
    <cacheHierarchy uniqueName="[HR Data].[Data (Month)]" caption="Data (Month)" attribute="1" defaultMemberUniqueName="[HR Data].[Data (Month)].[All]" allUniqueName="[HR Data].[Data (Month)].[All]" dimensionUniqueName="[HR Data]" displayFolder="" count="0" memberValueDatatype="130" unbalanced="0"/>
    <cacheHierarchy uniqueName="[HR Data].[Data (Month Index)]" caption="Data (Month Index)" attribute="1" defaultMemberUniqueName="[HR Data].[Data (Month Index)].[All]" allUniqueName="[HR Data].[Data (Month Index)].[All]" dimensionUniqueName="[HR Data]" displayFolder="" count="0"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cacheHierarchy uniqueName="[Measures].[New Hires]" caption="New Hires" measure="1" displayFolder="" measureGroup="HR Data" count="0"/>
    <cacheHierarchy uniqueName="[Measures].[Avg Tenure Mon.]" caption="Avg Tenure Mon."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21341550929" backgroundQuery="1" createdVersion="6" refreshedVersion="6" minRefreshableVersion="3" recordCount="0" supportSubquery="1" supportAdvancedDrill="1" xr:uid="{FF4E9129-5269-4613-87B3-300F7D58A09E}">
  <cacheSource type="external" connectionId="6"/>
  <cacheFields count="4">
    <cacheField name="[Measures].[Separations]" caption="Separations" numFmtId="0" hierarchy="29" level="32767"/>
    <cacheField name="[HR Data].[Data (Year)].[Data (Year)]" caption="Data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EthnicGroup].[EthnicGroup]" caption="EthnicGroup" numFmtId="0" hierarchy="4" level="1">
      <sharedItems containsSemiMixedTypes="0" containsNonDate="0" containsString="0"/>
    </cacheField>
  </cacheFields>
  <cacheHierarchies count="33">
    <cacheHierarchy uniqueName="[HR Data].[Data]" caption="Data" attribute="1" time="1" defaultMemberUniqueName="[HR Data].[Data].[All]" allUniqueName="[HR Data].[Data].[All]" dimensionUniqueName="[HR Data]" displayFolder="" count="0" memberValueDatatype="7" unbalanced="0"/>
    <cacheHierarchy uniqueName="[HR Data].[EmplID]" caption="EmplID" attribute="1" defaultMemberUniqueName="[HR Data].[EmplID].[All]" allUniqueName="[HR Data].[Empl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a (Year)]" caption="Data (Year)" attribute="1" defaultMemberUniqueName="[HR Data].[Data (Year)].[All]" allUniqueName="[HR Data].[Data (Year)].[All]" dimensionUniqueName="[HR Data]" displayFolder="" count="2" memberValueDatatype="130" unbalanced="0">
      <fieldsUsage count="2">
        <fieldUsage x="-1"/>
        <fieldUsage x="1"/>
      </fieldsUsage>
    </cacheHierarchy>
    <cacheHierarchy uniqueName="[HR Data].[Data (Quarter)]" caption="Data (Quarter)" attribute="1" defaultMemberUniqueName="[HR Data].[Data (Quarter)].[All]" allUniqueName="[HR Data].[Data (Quarter)].[All]" dimensionUniqueName="[HR Data]" displayFolder="" count="0" memberValueDatatype="130" unbalanced="0"/>
    <cacheHierarchy uniqueName="[HR Data].[Data (Month)]" caption="Data (Month)" attribute="1" defaultMemberUniqueName="[HR Data].[Data (Month)].[All]" allUniqueName="[HR Data].[Data (Month)].[All]" dimensionUniqueName="[HR Data]" displayFolder="" count="0" memberValueDatatype="130" unbalanced="0"/>
    <cacheHierarchy uniqueName="[HR Data].[Data (Month Index)]" caption="Data (Month Index)" attribute="1" defaultMemberUniqueName="[HR Data].[Data (Month Index)].[All]" allUniqueName="[HR Data].[Data (Month Index)].[All]" dimensionUniqueName="[HR Data]" displayFolder="" count="0"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cacheHierarchy uniqueName="[Measures].[New Hires]" caption="New Hires" measure="1" displayFolder="" measureGroup="HR Data" count="0"/>
    <cacheHierarchy uniqueName="[Measures].[Avg Tenure Mon.]" caption="Avg Tenure Mon."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13486458332" backgroundQuery="1" createdVersion="3" refreshedVersion="6" minRefreshableVersion="3" recordCount="0" supportSubquery="1" supportAdvancedDrill="1" xr:uid="{BA3A5EA8-B264-472D-8197-06B3CB2AFBCF}">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a]" caption="Data" attribute="1" time="1" defaultMemberUniqueName="[HR Data].[Data].[All]" allUniqueName="[HR Data].[Data].[All]" dimensionUniqueName="[HR Data]" displayFolder="" count="0" memberValueDatatype="7" unbalanced="0"/>
    <cacheHierarchy uniqueName="[HR Data].[EmplID]" caption="EmplID" attribute="1" defaultMemberUniqueName="[HR Data].[EmplID].[All]" allUniqueName="[HR Data].[Empl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a (Year)]" caption="Data (Year)" attribute="1" defaultMemberUniqueName="[HR Data].[Data (Year)].[All]" allUniqueName="[HR Data].[Data (Year)].[All]" dimensionUniqueName="[HR Data]" displayFolder="" count="2" memberValueDatatype="130" unbalanced="0"/>
    <cacheHierarchy uniqueName="[HR Data].[Data (Quarter)]" caption="Data (Quarter)" attribute="1" defaultMemberUniqueName="[HR Data].[Data (Quarter)].[All]" allUniqueName="[HR Data].[Data (Quarter)].[All]" dimensionUniqueName="[HR Data]" displayFolder="" count="0" memberValueDatatype="130" unbalanced="0"/>
    <cacheHierarchy uniqueName="[HR Data].[Data (Month)]" caption="Data (Month)" attribute="1" defaultMemberUniqueName="[HR Data].[Data (Month)].[All]" allUniqueName="[HR Data].[Data (Month)].[All]" dimensionUniqueName="[HR Data]" displayFolder="" count="0" memberValueDatatype="130" unbalanced="0"/>
    <cacheHierarchy uniqueName="[HR Data].[Data (Month Index)]" caption="Data (Month Index)" attribute="1" defaultMemberUniqueName="[HR Data].[Data (Month Index)].[All]" allUniqueName="[HR Data].[Data (Month Index)].[All]" dimensionUniqueName="[HR Data]" displayFolder="" count="0"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cacheHierarchy uniqueName="[Measures].[New Hires]" caption="New Hires" measure="1" displayFolder="" measureGroup="HR Data" count="0"/>
    <cacheHierarchy uniqueName="[Measures].[Avg Tenure Mon.]" caption="Avg Tenure Mon."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30080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21314467596" backgroundQuery="1" createdVersion="6" refreshedVersion="6" minRefreshableVersion="3" recordCount="0" supportSubquery="1" supportAdvancedDrill="1" xr:uid="{DE70596E-8A66-4D9E-9BB3-66D4411713BA}">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 caption="Avg Tenure Mon." numFmtId="0" hierarchy="28" level="32767"/>
    <cacheField name="[HR Data].[BU Region].[BU Region]" caption="BU Region" numFmtId="0" hierarchy="8" level="1">
      <sharedItems containsSemiMixedTypes="0" containsNonDate="0" containsString="0"/>
    </cacheField>
  </cacheFields>
  <cacheHierarchies count="33">
    <cacheHierarchy uniqueName="[HR Data].[Data]" caption="Data" attribute="1" time="1" defaultMemberUniqueName="[HR Data].[Data].[All]" allUniqueName="[HR Data].[Data].[All]" dimensionUniqueName="[HR Data]" displayFolder="" count="0" memberValueDatatype="7" unbalanced="0"/>
    <cacheHierarchy uniqueName="[HR Data].[EmplID]" caption="EmplID" attribute="1" defaultMemberUniqueName="[HR Data].[EmplID].[All]" allUniqueName="[HR Data].[Empl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a (Year)]" caption="Data (Year)" attribute="1" defaultMemberUniqueName="[HR Data].[Data (Year)].[All]" allUniqueName="[HR Data].[Data (Year)].[All]" dimensionUniqueName="[HR Data]" displayFolder="" count="2" memberValueDatatype="130" unbalanced="0"/>
    <cacheHierarchy uniqueName="[HR Data].[Data (Quarter)]" caption="Data (Quarter)" attribute="1" defaultMemberUniqueName="[HR Data].[Data (Quarter)].[All]" allUniqueName="[HR Data].[Data (Quarter)].[All]" dimensionUniqueName="[HR Data]" displayFolder="" count="0" memberValueDatatype="130" unbalanced="0"/>
    <cacheHierarchy uniqueName="[HR Data].[Data (Month)]" caption="Data (Month)" attribute="1" defaultMemberUniqueName="[HR Data].[Data (Month)].[All]" allUniqueName="[HR Data].[Data (Month)].[All]" dimensionUniqueName="[HR Data]" displayFolder="" count="0" memberValueDatatype="130" unbalanced="0"/>
    <cacheHierarchy uniqueName="[HR Data].[Data (Month Index)]" caption="Data (Month Index)" attribute="1" defaultMemberUniqueName="[HR Data].[Data (Month Index)].[All]" allUniqueName="[HR Data].[Data (Month Index)].[All]" dimensionUniqueName="[HR Data]" displayFolder="" count="0"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cacheHierarchy uniqueName="[Measures].[New Hires]" caption="New Hires" measure="1" displayFolder="" measureGroup="HR Data" count="0"/>
    <cacheHierarchy uniqueName="[Measures].[Avg Tenure Mon.]" caption="Avg Tenure Mon."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2133449074" backgroundQuery="1" createdVersion="6" refreshedVersion="6" minRefreshableVersion="3" recordCount="0" supportSubquery="1" supportAdvancedDrill="1" xr:uid="{EEF86CC5-35CA-4772-A939-F28933E7F284}">
  <cacheSource type="external" connectionId="6"/>
  <cacheFields count="7">
    <cacheField name="[HR Data].[Data].[Data]" caption="Data"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a (Month)].[Data (Month)]" caption="Data (Month)" numFmtId="0" hierarchy="18" level="1">
      <sharedItems count="12">
        <s v="Jan"/>
        <s v="Feb"/>
        <s v="Mar"/>
        <s v="Apr"/>
        <s v="May"/>
        <s v="Jun"/>
        <s v="Jul"/>
        <s v="Aug"/>
        <s v="Sep"/>
        <s v="Oct"/>
        <s v="Nov"/>
        <s v="Dec"/>
      </sharedItems>
    </cacheField>
    <cacheField name="[HR Data].[Data (Quarter)].[Data (Quarter)]" caption="Data (Quarter)" numFmtId="0" hierarchy="17" level="1">
      <sharedItems count="4">
        <s v="Qtr1"/>
        <s v="Qtr2"/>
        <s v="Qtr3"/>
        <s v="Qtr4"/>
      </sharedItems>
    </cacheField>
    <cacheField name="[HR Data].[Data (Year)].[Data (Year)]" caption="Data (Year)" numFmtId="0" hierarchy="16" level="1">
      <sharedItems count="4">
        <s v="2015"/>
        <s v="2016"/>
        <s v="2017"/>
        <s v="2018"/>
      </sharedItems>
    </cacheField>
    <cacheField name="[Measures].[Active Empl]" caption="Active Empl" numFmtId="0" hierarchy="26" level="32767"/>
    <cacheField name="[Measures].[New Hires]" caption="New Hires" numFmtId="0" hierarchy="27" level="32767"/>
    <cacheField name="[HR Data].[EthnicGroup].[EthnicGroup]" caption="EthnicGroup" numFmtId="0" hierarchy="4" level="1">
      <sharedItems containsSemiMixedTypes="0" containsNonDate="0" containsString="0"/>
    </cacheField>
  </cacheFields>
  <cacheHierarchies count="33">
    <cacheHierarchy uniqueName="[HR Data].[Data]" caption="Data" attribute="1" time="1" defaultMemberUniqueName="[HR Data].[Data].[All]" allUniqueName="[HR Data].[Data].[All]" dimensionUniqueName="[HR Data]" displayFolder="" count="2" memberValueDatatype="7" unbalanced="0">
      <fieldsUsage count="2">
        <fieldUsage x="-1"/>
        <fieldUsage x="0"/>
      </fieldsUsage>
    </cacheHierarchy>
    <cacheHierarchy uniqueName="[HR Data].[EmplID]" caption="EmplID" attribute="1" defaultMemberUniqueName="[HR Data].[EmplID].[All]" allUniqueName="[HR Data].[EmplID].[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a (Year)]" caption="Data (Year)" attribute="1" defaultMemberUniqueName="[HR Data].[Data (Year)].[All]" allUniqueName="[HR Data].[Data (Year)].[All]" dimensionUniqueName="[HR Data]" displayFolder="" count="2" memberValueDatatype="130" unbalanced="0">
      <fieldsUsage count="2">
        <fieldUsage x="-1"/>
        <fieldUsage x="3"/>
      </fieldsUsage>
    </cacheHierarchy>
    <cacheHierarchy uniqueName="[HR Data].[Data (Quarter)]" caption="Data (Quarter)" attribute="1" defaultMemberUniqueName="[HR Data].[Data (Quarter)].[All]" allUniqueName="[HR Data].[Data (Quarter)].[All]" dimensionUniqueName="[HR Data]" displayFolder="" count="2" memberValueDatatype="130" unbalanced="0">
      <fieldsUsage count="2">
        <fieldUsage x="-1"/>
        <fieldUsage x="2"/>
      </fieldsUsage>
    </cacheHierarchy>
    <cacheHierarchy uniqueName="[HR Data].[Data (Month)]" caption="Data (Month)" attribute="1" defaultMemberUniqueName="[HR Data].[Data (Month)].[All]" allUniqueName="[HR Data].[Data (Month)].[All]" dimensionUniqueName="[HR Data]" displayFolder="" count="2" memberValueDatatype="130" unbalanced="0">
      <fieldsUsage count="2">
        <fieldUsage x="-1"/>
        <fieldUsage x="1"/>
      </fieldsUsage>
    </cacheHierarchy>
    <cacheHierarchy uniqueName="[HR Data].[Data (Month Index)]" caption="Data (Month Index)" attribute="1" defaultMemberUniqueName="[HR Data].[Data (Month Index)].[All]" allUniqueName="[HR Data].[Data (Month Index)].[All]" dimensionUniqueName="[HR Data]" displayFolder="" count="2"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 caption="Avg Tenure Mon."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2133553241" backgroundQuery="1" createdVersion="6" refreshedVersion="6" minRefreshableVersion="3" recordCount="0" supportSubquery="1" supportAdvancedDrill="1" xr:uid="{3A0343BC-9621-4DB0-AE5A-73135E2C1F09}">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 caption="Active Empl" numFmtId="0" hierarchy="26" level="32767"/>
    <cacheField name="[HR Data].[EthnicGroup].[EthnicGroup]" caption="EthnicGroup" numFmtId="0" hierarchy="4" level="1">
      <sharedItems containsSemiMixedTypes="0" containsNonDate="0" containsString="0"/>
    </cacheField>
  </cacheFields>
  <cacheHierarchies count="33">
    <cacheHierarchy uniqueName="[HR Data].[Data]" caption="Data" attribute="1" time="1" defaultMemberUniqueName="[HR Data].[Data].[All]" allUniqueName="[HR Data].[Data].[All]" dimensionUniqueName="[HR Data]" displayFolder="" count="0" memberValueDatatype="7" unbalanced="0"/>
    <cacheHierarchy uniqueName="[HR Data].[EmplID]" caption="EmplID" attribute="1" defaultMemberUniqueName="[HR Data].[EmplID].[All]" allUniqueName="[HR Data].[Empl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a (Year)]" caption="Data (Year)" attribute="1" defaultMemberUniqueName="[HR Data].[Data (Year)].[All]" allUniqueName="[HR Data].[Data (Year)].[All]" dimensionUniqueName="[HR Data]" displayFolder="" count="2" memberValueDatatype="130" unbalanced="0"/>
    <cacheHierarchy uniqueName="[HR Data].[Data (Quarter)]" caption="Data (Quarter)" attribute="1" defaultMemberUniqueName="[HR Data].[Data (Quarter)].[All]" allUniqueName="[HR Data].[Data (Quarter)].[All]" dimensionUniqueName="[HR Data]" displayFolder="" count="0" memberValueDatatype="130" unbalanced="0"/>
    <cacheHierarchy uniqueName="[HR Data].[Data (Month)]" caption="Data (Month)" attribute="1" defaultMemberUniqueName="[HR Data].[Data (Month)].[All]" allUniqueName="[HR Data].[Data (Month)].[All]" dimensionUniqueName="[HR Data]" displayFolder="" count="0" memberValueDatatype="130" unbalanced="0"/>
    <cacheHierarchy uniqueName="[HR Data].[Data (Month Index)]" caption="Data (Month Index)" attribute="1" defaultMemberUniqueName="[HR Data].[Data (Month Index)].[All]" allUniqueName="[HR Data].[Data (Month Index)].[All]" dimensionUniqueName="[HR Data]" displayFolder="" count="0"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oneField="1">
      <fieldsUsage count="1">
        <fieldUsage x="2"/>
      </fieldsUsage>
    </cacheHierarchy>
    <cacheHierarchy uniqueName="[Measures].[New Hires]" caption="New Hires" measure="1" displayFolder="" measureGroup="HR Data" count="0"/>
    <cacheHierarchy uniqueName="[Measures].[Avg Tenure Mon.]" caption="Avg Tenure Mon."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21336226849" backgroundQuery="1" createdVersion="6" refreshedVersion="6" minRefreshableVersion="3" recordCount="0" supportSubquery="1" supportAdvancedDrill="1" xr:uid="{69449E87-C6DE-4B5C-BFF5-0AC0175E24B2}">
  <cacheSource type="external" connectionId="6"/>
  <cacheFields count="4">
    <cacheField name="[Measures].[Active Empl]" caption="Active Empl" numFmtId="0" hierarchy="26" level="32767"/>
    <cacheField name="[HR Data].[Gender].[Gender]" caption="Gender" numFmtId="0" hierarchy="2" level="1">
      <sharedItems count="2">
        <s v="F"/>
        <s v="M"/>
      </sharedItems>
    </cacheField>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s>
  <cacheHierarchies count="33">
    <cacheHierarchy uniqueName="[HR Data].[Data]" caption="Data" attribute="1" time="1" defaultMemberUniqueName="[HR Data].[Data].[All]" allUniqueName="[HR Data].[Data].[All]" dimensionUniqueName="[HR Data]" displayFolder="" count="0" memberValueDatatype="7" unbalanced="0"/>
    <cacheHierarchy uniqueName="[HR Data].[EmplID]" caption="EmplID" attribute="1" defaultMemberUniqueName="[HR Data].[EmplID].[All]" allUniqueName="[HR Data].[Empl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a (Year)]" caption="Data (Year)" attribute="1" defaultMemberUniqueName="[HR Data].[Data (Year)].[All]" allUniqueName="[HR Data].[Data (Year)].[All]" dimensionUniqueName="[HR Data]" displayFolder="" count="2" memberValueDatatype="130" unbalanced="0"/>
    <cacheHierarchy uniqueName="[HR Data].[Data (Quarter)]" caption="Data (Quarter)" attribute="1" defaultMemberUniqueName="[HR Data].[Data (Quarter)].[All]" allUniqueName="[HR Data].[Data (Quarter)].[All]" dimensionUniqueName="[HR Data]" displayFolder="" count="0" memberValueDatatype="130" unbalanced="0"/>
    <cacheHierarchy uniqueName="[HR Data].[Data (Month)]" caption="Data (Month)" attribute="1" defaultMemberUniqueName="[HR Data].[Data (Month)].[All]" allUniqueName="[HR Data].[Data (Month)].[All]" dimensionUniqueName="[HR Data]" displayFolder="" count="0" memberValueDatatype="130" unbalanced="0"/>
    <cacheHierarchy uniqueName="[HR Data].[Data (Month Index)]" caption="Data (Month Index)" attribute="1" defaultMemberUniqueName="[HR Data].[Data (Month Index)].[All]" allUniqueName="[HR Data].[Data (Month Index)].[All]" dimensionUniqueName="[HR Data]" displayFolder="" count="0"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oneField="1">
      <fieldsUsage count="1">
        <fieldUsage x="0"/>
      </fieldsUsage>
    </cacheHierarchy>
    <cacheHierarchy uniqueName="[Measures].[New Hires]" caption="New Hires" measure="1" displayFolder="" measureGroup="HR Data" count="0"/>
    <cacheHierarchy uniqueName="[Measures].[Avg Tenure Mon.]" caption="Avg Tenure Mon."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21337037034" backgroundQuery="1" createdVersion="6" refreshedVersion="6" minRefreshableVersion="3" recordCount="0" supportSubquery="1" supportAdvancedDrill="1" xr:uid="{85A9C4DB-EE90-4399-ADB7-9B5BAF1B60B8}">
  <cacheSource type="external" connectionId="6"/>
  <cacheFields count="3">
    <cacheField name="[HR Data].[Gender].[Gender]" caption="Gender" numFmtId="0" hierarchy="2" level="1">
      <sharedItems count="2">
        <s v="F"/>
        <s v="M"/>
      </sharedItems>
    </cacheField>
    <cacheField name="[Measures].[Active Empl]" caption="Active Empl" numFmtId="0" hierarchy="26" level="32767"/>
    <cacheField name="[HR Data].[EthnicGroup].[EthnicGroup]" caption="EthnicGroup" numFmtId="0" hierarchy="4" level="1">
      <sharedItems containsSemiMixedTypes="0" containsNonDate="0" containsString="0"/>
    </cacheField>
  </cacheFields>
  <cacheHierarchies count="33">
    <cacheHierarchy uniqueName="[HR Data].[Data]" caption="Data" attribute="1" time="1" defaultMemberUniqueName="[HR Data].[Data].[All]" allUniqueName="[HR Data].[Data].[All]" dimensionUniqueName="[HR Data]" displayFolder="" count="0" memberValueDatatype="7" unbalanced="0"/>
    <cacheHierarchy uniqueName="[HR Data].[EmplID]" caption="EmplID" attribute="1" defaultMemberUniqueName="[HR Data].[EmplID].[All]" allUniqueName="[HR Data].[Empl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a (Year)]" caption="Data (Year)" attribute="1" defaultMemberUniqueName="[HR Data].[Data (Year)].[All]" allUniqueName="[HR Data].[Data (Year)].[All]" dimensionUniqueName="[HR Data]" displayFolder="" count="2" memberValueDatatype="130" unbalanced="0"/>
    <cacheHierarchy uniqueName="[HR Data].[Data (Quarter)]" caption="Data (Quarter)" attribute="1" defaultMemberUniqueName="[HR Data].[Data (Quarter)].[All]" allUniqueName="[HR Data].[Data (Quarter)].[All]" dimensionUniqueName="[HR Data]" displayFolder="" count="0" memberValueDatatype="130" unbalanced="0"/>
    <cacheHierarchy uniqueName="[HR Data].[Data (Month)]" caption="Data (Month)" attribute="1" defaultMemberUniqueName="[HR Data].[Data (Month)].[All]" allUniqueName="[HR Data].[Data (Month)].[All]" dimensionUniqueName="[HR Data]" displayFolder="" count="0" memberValueDatatype="130" unbalanced="0"/>
    <cacheHierarchy uniqueName="[HR Data].[Data (Month Index)]" caption="Data (Month Index)" attribute="1" defaultMemberUniqueName="[HR Data].[Data (Month Index)].[All]" allUniqueName="[HR Data].[Data (Month Index)].[All]" dimensionUniqueName="[HR Data]" displayFolder="" count="0"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oneField="1">
      <fieldsUsage count="1">
        <fieldUsage x="1"/>
      </fieldsUsage>
    </cacheHierarchy>
    <cacheHierarchy uniqueName="[Measures].[New Hires]" caption="New Hires" measure="1" displayFolder="" measureGroup="HR Data" count="0"/>
    <cacheHierarchy uniqueName="[Measures].[Avg Tenure Mon.]" caption="Avg Tenure Mon."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2133784722" backgroundQuery="1" createdVersion="6" refreshedVersion="6" minRefreshableVersion="3" recordCount="0" supportSubquery="1" supportAdvancedDrill="1" xr:uid="{93579A47-C80A-4247-8AAC-02F84302B08D}">
  <cacheSource type="external" connectionId="6"/>
  <cacheFields count="4">
    <cacheField name="[Measures].[Active Empl]" caption="Active Empl" numFmtId="0" hierarchy="26" level="32767"/>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HR Data].[EthnicGroup].[EthnicGroup]" caption="EthnicGroup" numFmtId="0" hierarchy="4" level="1">
      <sharedItems containsSemiMixedTypes="0" containsNonDate="0" containsString="0"/>
    </cacheField>
  </cacheFields>
  <cacheHierarchies count="33">
    <cacheHierarchy uniqueName="[HR Data].[Data]" caption="Data" attribute="1" time="1" defaultMemberUniqueName="[HR Data].[Data].[All]" allUniqueName="[HR Data].[Data].[All]" dimensionUniqueName="[HR Data]" displayFolder="" count="0" memberValueDatatype="7" unbalanced="0"/>
    <cacheHierarchy uniqueName="[HR Data].[EmplID]" caption="EmplID" attribute="1" defaultMemberUniqueName="[HR Data].[EmplID].[All]" allUniqueName="[HR Data].[Empl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a (Year)]" caption="Data (Year)" attribute="1" defaultMemberUniqueName="[HR Data].[Data (Year)].[All]" allUniqueName="[HR Data].[Data (Year)].[All]" dimensionUniqueName="[HR Data]" displayFolder="" count="2" memberValueDatatype="130" unbalanced="0"/>
    <cacheHierarchy uniqueName="[HR Data].[Data (Quarter)]" caption="Data (Quarter)" attribute="1" defaultMemberUniqueName="[HR Data].[Data (Quarter)].[All]" allUniqueName="[HR Data].[Data (Quarter)].[All]" dimensionUniqueName="[HR Data]" displayFolder="" count="0" memberValueDatatype="130" unbalanced="0"/>
    <cacheHierarchy uniqueName="[HR Data].[Data (Month)]" caption="Data (Month)" attribute="1" defaultMemberUniqueName="[HR Data].[Data (Month)].[All]" allUniqueName="[HR Data].[Data (Month)].[All]" dimensionUniqueName="[HR Data]" displayFolder="" count="0" memberValueDatatype="130" unbalanced="0"/>
    <cacheHierarchy uniqueName="[HR Data].[Data (Month Index)]" caption="Data (Month Index)" attribute="1" defaultMemberUniqueName="[HR Data].[Data (Month Index)].[All]" allUniqueName="[HR Data].[Data (Month Index)].[All]" dimensionUniqueName="[HR Data]" displayFolder="" count="0"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oneField="1">
      <fieldsUsage count="1">
        <fieldUsage x="0"/>
      </fieldsUsage>
    </cacheHierarchy>
    <cacheHierarchy uniqueName="[Measures].[New Hires]" caption="New Hires" measure="1" displayFolder="" measureGroup="HR Data" count="0"/>
    <cacheHierarchy uniqueName="[Measures].[Avg Tenure Mon.]" caption="Avg Tenure Mon."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21338541666" backgroundQuery="1" createdVersion="6" refreshedVersion="6" minRefreshableVersion="3" recordCount="0" supportSubquery="1" supportAdvancedDrill="1" xr:uid="{C36F148F-9BFE-48D5-932A-8176CB8481F7}">
  <cacheSource type="external" connectionId="6"/>
  <cacheFields count="4">
    <cacheField name="[Measures].[TO %]" caption="TO %" numFmtId="0" hierarchy="30" level="32767"/>
    <cacheField name="[HR Data].[Gender].[Gender]" caption="Gender" numFmtId="0" hierarchy="2" level="1">
      <sharedItems count="2">
        <s v="F"/>
        <s v="M"/>
      </sharedItems>
    </cacheField>
    <cacheField name="[HR Data].[Data (Year)].[Data (Year)]" caption="Data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33">
    <cacheHierarchy uniqueName="[HR Data].[Data]" caption="Data" attribute="1" time="1" defaultMemberUniqueName="[HR Data].[Data].[All]" allUniqueName="[HR Data].[Data].[All]" dimensionUniqueName="[HR Data]" displayFolder="" count="0" memberValueDatatype="7" unbalanced="0"/>
    <cacheHierarchy uniqueName="[HR Data].[EmplID]" caption="EmplID" attribute="1" defaultMemberUniqueName="[HR Data].[EmplID].[All]" allUniqueName="[HR Data].[Empl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a (Year)]" caption="Data (Year)" attribute="1" defaultMemberUniqueName="[HR Data].[Data (Year)].[All]" allUniqueName="[HR Data].[Data (Year)].[All]" dimensionUniqueName="[HR Data]" displayFolder="" count="2" memberValueDatatype="130" unbalanced="0">
      <fieldsUsage count="2">
        <fieldUsage x="-1"/>
        <fieldUsage x="2"/>
      </fieldsUsage>
    </cacheHierarchy>
    <cacheHierarchy uniqueName="[HR Data].[Data (Quarter)]" caption="Data (Quarter)" attribute="1" defaultMemberUniqueName="[HR Data].[Data (Quarter)].[All]" allUniqueName="[HR Data].[Data (Quarter)].[All]" dimensionUniqueName="[HR Data]" displayFolder="" count="0" memberValueDatatype="130" unbalanced="0"/>
    <cacheHierarchy uniqueName="[HR Data].[Data (Month)]" caption="Data (Month)" attribute="1" defaultMemberUniqueName="[HR Data].[Data (Month)].[All]" allUniqueName="[HR Data].[Data (Month)].[All]" dimensionUniqueName="[HR Data]" displayFolder="" count="0" memberValueDatatype="130" unbalanced="0"/>
    <cacheHierarchy uniqueName="[HR Data].[Data (Month Index)]" caption="Data (Month Index)" attribute="1" defaultMemberUniqueName="[HR Data].[Data (Month Index)].[All]" allUniqueName="[HR Data].[Data (Month Index)].[All]" dimensionUniqueName="[HR Data]" displayFolder="" count="0"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cacheHierarchy uniqueName="[Measures].[New Hires]" caption="New Hires" measure="1" displayFolder="" measureGroup="HR Data" count="0"/>
    <cacheHierarchy uniqueName="[Measures].[Avg Tenure Mon.]" caption="Avg Tenure Mon."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محمد ال سليم" refreshedDate="44019.921339351851" backgroundQuery="1" createdVersion="6" refreshedVersion="6" minRefreshableVersion="3" recordCount="0" supportSubquery="1" supportAdvancedDrill="1" xr:uid="{95504536-B599-40B4-8629-0D5ECF84CB95}">
  <cacheSource type="external" connectionId="6"/>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 caption="Active Empl" numFmtId="0" hierarchy="26" level="32767"/>
    <cacheField name="[HR Data].[EthnicGroup].[EthnicGroup]" caption="EthnicGroup" numFmtId="0" hierarchy="4" level="1">
      <sharedItems containsSemiMixedTypes="0" containsNonDate="0" containsString="0"/>
    </cacheField>
  </cacheFields>
  <cacheHierarchies count="33">
    <cacheHierarchy uniqueName="[HR Data].[Data]" caption="Data" attribute="1" time="1" defaultMemberUniqueName="[HR Data].[Data].[All]" allUniqueName="[HR Data].[Data].[All]" dimensionUniqueName="[HR Data]" displayFolder="" count="0" memberValueDatatype="7" unbalanced="0"/>
    <cacheHierarchy uniqueName="[HR Data].[EmplID]" caption="EmplID" attribute="1" defaultMemberUniqueName="[HR Data].[EmplID].[All]" allUniqueName="[HR Data].[EmplID].[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13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a (Year)]" caption="Data (Year)" attribute="1" defaultMemberUniqueName="[HR Data].[Data (Year)].[All]" allUniqueName="[HR Data].[Data (Year)].[All]" dimensionUniqueName="[HR Data]" displayFolder="" count="2" memberValueDatatype="130" unbalanced="0"/>
    <cacheHierarchy uniqueName="[HR Data].[Data (Quarter)]" caption="Data (Quarter)" attribute="1" defaultMemberUniqueName="[HR Data].[Data (Quarter)].[All]" allUniqueName="[HR Data].[Data (Quarter)].[All]" dimensionUniqueName="[HR Data]" displayFolder="" count="0" memberValueDatatype="130" unbalanced="0"/>
    <cacheHierarchy uniqueName="[HR Data].[Data (Month)]" caption="Data (Month)" attribute="1" defaultMemberUniqueName="[HR Data].[Data (Month)].[All]" allUniqueName="[HR Data].[Data (Month)].[All]" dimensionUniqueName="[HR Data]" displayFolder="" count="0" memberValueDatatype="130" unbalanced="0"/>
    <cacheHierarchy uniqueName="[HR Data].[Data (Month Index)]" caption="Data (Month Index)" attribute="1" defaultMemberUniqueName="[HR Data].[Data (Month Index)].[All]" allUniqueName="[HR Data].[Data (Month Index)].[All]" dimensionUniqueName="[HR Data]" displayFolder="" count="0" memberValueDatatype="20" unbalanced="0" hidden="1"/>
    <cacheHierarchy uniqueName="[Measures].[Count of EmplID]" caption="Count of Empl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Gender]" caption="Count of Gender"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 caption="Active Empl" measure="1" displayFolder="" measureGroup="HR Data" count="0" oneField="1">
      <fieldsUsage count="1">
        <fieldUsage x="2"/>
      </fieldsUsage>
    </cacheHierarchy>
    <cacheHierarchy uniqueName="[Measures].[New Hires]" caption="New Hires" measure="1" displayFolder="" measureGroup="HR Data" count="0"/>
    <cacheHierarchy uniqueName="[Measures].[Avg Tenure Mon.]" caption="Avg Tenure Mon."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1EBBC8-C730-4987-B4B3-1FECCE980620}" name="Turnover" cacheId="493" applyNumberFormats="0" applyBorderFormats="0" applyFontFormats="0" applyPatternFormats="0" applyAlignmentFormats="0" applyWidthHeightFormats="1" dataCaption="Values" tag="e2c6f8b8-a182-4d31-b5ab-c51eed31bc9f" updatedVersion="6" minRefreshableVersion="3" useAutoFormatting="1" itemPrintTitles="1" createdVersion="6" indent="0" outline="1" outlineData="1" multipleFieldFilters="0">
  <location ref="A15:D21"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0F3371-B2D0-4F59-8FB5-FD45B0658A03}" name="TermReason" cacheId="502" applyNumberFormats="0" applyBorderFormats="0" applyFontFormats="0" applyPatternFormats="0" applyAlignmentFormats="0" applyWidthHeightFormats="1" dataCaption="Values" tag="a7bb9a9d-546e-4dd0-98aa-481d7e45da0c" updatedVersion="6" minRefreshableVersion="3" useAutoFormatting="1" itemPrintTitles="1" createdVersion="6"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Bad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487194-11C9-4D4A-8E55-3E3B166BED0C}" name="Actives" cacheId="478" applyNumberFormats="0" applyBorderFormats="0" applyFontFormats="0" applyPatternFormats="0" applyAlignmentFormats="0" applyWidthHeightFormats="1" dataCaption="Values" tag="8136fccf-09ef-4bbc-a59e-bdfcdfb761be" updatedVersion="6" minRefreshableVersion="3" useAutoFormatting="1" itemPrintTitles="1" createdVersion="6" indent="0" outline="1" outlineData="1" multipleFieldFilters="0" chartFormat="3">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2541B0-BD4F-469E-B6E9-8B2E5B6475C4}" name="Age" cacheId="481" applyNumberFormats="0" applyBorderFormats="0" applyFontFormats="0" applyPatternFormats="0" applyAlignmentFormats="0" applyWidthHeightFormats="1" dataCaption="Values" tag="21e537a2-6748-4201-94f4-99fc2dff5d4b" updatedVersion="6" minRefreshableVersion="3" useAutoFormatting="1" itemPrintTitles="1" createdVersion="6" indent="0" outline="1" outlineData="1" multipleFieldFilters="0" chartFormat="5">
  <location ref="A8:D13"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A87C4F-AFE6-4446-932B-E6A0035541D2}" name="FT_P" cacheId="4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9:I13"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1"/>
  </colFields>
  <colItems count="3">
    <i>
      <x/>
    </i>
    <i>
      <x v="1"/>
    </i>
    <i t="grand">
      <x/>
    </i>
  </colItems>
  <dataFields count="1">
    <dataField fld="0"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F8C0A7-7696-481F-B48E-F156A3941ABC}" name="PayType" cacheId="4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I7"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1"/>
  </colFields>
  <colItems count="3">
    <i>
      <x/>
    </i>
    <i>
      <x v="1"/>
    </i>
    <i t="grand">
      <x/>
    </i>
  </colItems>
  <dataFields count="1">
    <dataField fld="0"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B38DAE-FB0D-4F54-8E80-EC255CA239E7}" name="Gender" cacheId="487" applyNumberFormats="0" applyBorderFormats="0" applyFontFormats="0" applyPatternFormats="0" applyAlignmentFormats="0" applyWidthHeightFormats="1" dataCaption="Values" tag="49740e46-e779-45e1-b774-dd57b02b8482" updatedVersion="6" minRefreshableVersion="3" useAutoFormatting="1" subtotalHiddenItems="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A6948D-CD22-49FE-B599-175AE75F0B08}" name="Ethnic" cacheId="451" applyNumberFormats="0" applyBorderFormats="0" applyFontFormats="0" applyPatternFormats="0" applyAlignmentFormats="0" applyWidthHeightFormats="1" dataCaption="Values" tag="be1329a5-0a89-4e4c-881d-01616e4a51b4" updatedVersion="6" minRefreshableVersion="3" useAutoFormatting="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5"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D9E98D-BF11-4467-A557-B5BC8C488F07}" name="Region" cacheId="496" applyNumberFormats="0" applyBorderFormats="0" applyFontFormats="0" applyPatternFormats="0" applyAlignmentFormats="0" applyWidthHeightFormats="1" dataCaption="Values" tag="c487f6c4-9a6d-4d45-9a62-5ba8c2bb391f"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756A48-8F84-4C91-81DD-A07A949577D1}" name="Tenure" cacheId="472" applyNumberFormats="0" applyBorderFormats="0" applyFontFormats="0" applyPatternFormats="0" applyAlignmentFormats="0" applyWidthHeightFormats="1" dataCaption="Values" tag="c167da60-bd23-48ef-bac4-75419d184a94" updatedVersion="6"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25" series="1">
      <pivotArea type="data" outline="0" fieldPosition="0">
        <references count="2">
          <reference field="4294967294" count="1" selected="0">
            <x v="0"/>
          </reference>
          <reference field="2" count="1" selected="0">
            <x v="0"/>
          </reference>
        </references>
      </pivotArea>
    </chartFormat>
    <chartFormat chart="3" format="26"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BBEC63-66AD-4215-BA90-11570D4056C1}" name="Separations" cacheId="499" applyNumberFormats="0" applyBorderFormats="0" applyFontFormats="0" applyPatternFormats="0" applyAlignmentFormats="0" applyWidthHeightFormats="1" dataCaption="Values" tag="388024d2-5b44-45e0-ac22-1b1072faf6b1" updatedVersion="6" minRefreshableVersion="3" useAutoFormatting="1" itemPrintTitles="1" createdVersion="6"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Hires" fld="2" baseField="1"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Bad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__Year" xr10:uid="{619D9B73-AFC2-4AD1-8356-58772DB33F3C}" sourceName="[HR Data].[Data (Year)]">
  <pivotTables>
    <pivotTable tabId="3" name="Ethnic"/>
    <pivotTable tabId="9" name="FT_P"/>
    <pivotTable tabId="9" name="Gender"/>
    <pivotTable tabId="9" name="PayType"/>
    <pivotTable tabId="9" name="Age"/>
    <pivotTable tabId="9" name="Turnover"/>
    <pivotTable tabId="6" name="Region"/>
    <pivotTable tabId="7" name="Separations"/>
    <pivotTable tabId="4" name="Tenure"/>
    <pivotTable tabId="8" name="TermReason"/>
  </pivotTables>
  <data>
    <olap pivotCacheId="2093008053">
      <levels count="2">
        <level uniqueName="[HR Data].[Data (Year)].[(All)]" sourceCaption="(All)" count="0"/>
        <level uniqueName="[HR Data].[Data (Year)].[Data (Year)]" sourceCaption="Data (Year)" count="4">
          <ranges>
            <range startItem="0">
              <i n="[HR Data].[Data (Year)].&amp;[2015]" c="2015"/>
              <i n="[HR Data].[Data (Year)].&amp;[2016]" c="2016"/>
              <i n="[HR Data].[Data (Year)].&amp;[2017]" c="2017"/>
              <i n="[HR Data].[Data (Year)].&amp;[2018]" c="2018"/>
            </range>
          </ranges>
        </level>
      </levels>
      <selections count="1">
        <selection n="[HR Data].[Data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DCE86603-DB4D-4E63-8858-D7831CE83B99}" sourceName="[HR Data].[EthnicGroup]">
  <pivotTables>
    <pivotTable tabId="1" name="Actives"/>
    <pivotTable tabId="9" name="Age"/>
    <pivotTable tabId="9" name="FT_P"/>
    <pivotTable tabId="9" name="Gender"/>
    <pivotTable tabId="9" name="PayType"/>
    <pivotTable tabId="9" name="Turnover"/>
    <pivotTable tabId="6" name="Region"/>
    <pivotTable tabId="7" name="Separations"/>
    <pivotTable tabId="8" name="TermReason"/>
  </pivotTables>
  <data>
    <olap pivotCacheId="2093008053">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5DCB9350-913E-45A8-9720-530F65C8EABC}" sourceName="[HR Data].[FP]">
  <pivotTables>
    <pivotTable tabId="1" name="Actives"/>
    <pivotTable tabId="9" name="Age"/>
    <pivotTable tabId="9" name="Gender"/>
    <pivotTable tabId="9" name="PayType"/>
    <pivotTable tabId="7" name="Separations"/>
    <pivotTable tabId="8" name="TermReason"/>
  </pivotTables>
  <data>
    <olap pivotCacheId="2093008053">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9DAC1CF-649D-4BCA-9A8C-CB6A12BB171B}" sourceName="[HR Data].[Gender]">
  <pivotTables>
    <pivotTable tabId="1" name="Actives"/>
    <pivotTable tabId="6" name="Region"/>
    <pivotTable tabId="7" name="Separations"/>
    <pivotTable tabId="8" name="TermReason"/>
  </pivotTables>
  <data>
    <olap pivotCacheId="2093008053">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D3FC32E2-AF18-423E-836D-189F08521782}" sourceName="[HR Data].[BU Region]">
  <pivotTables>
    <pivotTable tabId="1" name="Actives"/>
    <pivotTable tabId="3" name="Ethnic"/>
    <pivotTable tabId="9" name="Age"/>
    <pivotTable tabId="9" name="FT_P"/>
    <pivotTable tabId="9" name="Gender"/>
    <pivotTable tabId="9" name="PayType"/>
    <pivotTable tabId="9" name="Turnover"/>
    <pivotTable tabId="7" name="Separations"/>
    <pivotTable tabId="4" name="Tenure"/>
    <pivotTable tabId="8" name="TermReason"/>
  </pivotTables>
  <data>
    <olap pivotCacheId="2093008053">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Year)" xr10:uid="{1975AA0E-534C-4EC7-B6B4-0A7B7EBD2C25}" cache="Slicer_Data__Year" caption="Year" columnCount="2" level="1" rowHeight="299466"/>
  <slicer name="EthnicGroup" xr10:uid="{5F31F620-86D2-41E7-8A8C-1310580FD6BC}" cache="Slicer_EthnicGroup" caption="Ethnicity" level="1" rowHeight="299466"/>
  <slicer name="FP" xr10:uid="{305FDF68-4159-4F10-878C-13F66C54566B}" cache="Slicer_FP" caption="Full/Part" columnCount="2" level="1" rowHeight="299466"/>
  <slicer name="Gender" xr10:uid="{78B2A032-729A-4637-B650-D1A013F5D128}" cache="Slicer_Gender" caption="Gender" columnCount="2" level="1" rowHeight="299466"/>
  <slicer name="BU Region" xr10:uid="{62A96DBD-66CA-4BD7-AFFA-6C6ACA3B8611}" cache="Slicer_BU_Region" caption="Region" level="1" rowHeight="299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DDA2-F55C-4C3B-95EA-35C42CDC4274}">
  <dimension ref="A1:W6"/>
  <sheetViews>
    <sheetView showGridLines="0" tabSelected="1" zoomScale="80" zoomScaleNormal="80" workbookViewId="0">
      <pane ySplit="5" topLeftCell="A6" activePane="bottomLeft" state="frozen"/>
      <selection pane="bottomLeft" activeCell="X13" sqref="X13"/>
    </sheetView>
  </sheetViews>
  <sheetFormatPr defaultRowHeight="17.850000000000001" x14ac:dyDescent="0.35"/>
  <cols>
    <col min="6" max="6" width="9" customWidth="1"/>
  </cols>
  <sheetData>
    <row r="1" spans="1:23" ht="4.6500000000000004" customHeight="1" x14ac:dyDescent="0.35"/>
    <row r="2" spans="1:23" ht="28.25" x14ac:dyDescent="0.55000000000000004">
      <c r="A2" s="8" t="s">
        <v>56</v>
      </c>
      <c r="F2" s="13" t="s">
        <v>57</v>
      </c>
      <c r="G2" s="15">
        <f>G5/$F$5</f>
        <v>0.54307692307692312</v>
      </c>
      <c r="H2" s="19">
        <f>H5/$F$5</f>
        <v>0.45692307692307693</v>
      </c>
      <c r="R2" s="24" t="s">
        <v>62</v>
      </c>
      <c r="S2" s="24"/>
      <c r="T2" s="24"/>
    </row>
    <row r="4" spans="1:23" x14ac:dyDescent="0.35">
      <c r="I4" s="9" t="s">
        <v>58</v>
      </c>
      <c r="J4" s="17">
        <f>GETPIVOTDATA("[Measures].[Active Empl]",Headline!$F$3,"[HR Data].[Gender]","[HR Data].[Gender].&amp;[M]","[HR Data].[PayType]","[HR Data].[PayType].&amp;[Hourly]")</f>
        <v>0.91501416430594906</v>
      </c>
      <c r="K4" s="21">
        <f>GETPIVOTDATA("[Measures].[Active Empl]",Headline!$F$3,"[HR Data].[Gender]","[HR Data].[Gender].&amp;[F]","[HR Data].[PayType]","[HR Data].[PayType].&amp;[Hourly]")</f>
        <v>0.81818181818181823</v>
      </c>
      <c r="L4" s="9" t="s">
        <v>60</v>
      </c>
      <c r="M4" s="17">
        <f>GETPIVOTDATA("[Measures].[Active Empl]",Headline!$F$9,"[HR Data].[Gender]","[HR Data].[Gender].&amp;[M]","[HR Data].[FP]","[HR Data].[FP].&amp;[FT]")</f>
        <v>0.27762039660056659</v>
      </c>
      <c r="N4" s="21">
        <f>GETPIVOTDATA("[Measures].[Active Empl]",Headline!$F$9,"[HR Data].[Gender]","[HR Data].[Gender].&amp;[F]","[HR Data].[FP]","[HR Data].[FP].&amp;[FT]")</f>
        <v>0.50168350168350173</v>
      </c>
    </row>
    <row r="5" spans="1:23" ht="23.65" thickBot="1" x14ac:dyDescent="0.4">
      <c r="A5" s="11"/>
      <c r="B5" s="11"/>
      <c r="C5" s="11"/>
      <c r="D5" s="11"/>
      <c r="E5" s="11"/>
      <c r="F5" s="11">
        <f>+GETPIVOTDATA("[Measures].[Active Empl]",Headline!$A$3)</f>
        <v>650</v>
      </c>
      <c r="G5" s="16">
        <f>+GETPIVOTDATA("[Measures].[Active Empl]",Headline!$A$3,"[HR Data].[Gender]","[HR Data].[Gender].&amp;[M]")</f>
        <v>353</v>
      </c>
      <c r="H5" s="20">
        <f>+GETPIVOTDATA("[Measures].[Active Empl]",Headline!$A$3,"[HR Data].[Gender]","[HR Data].[Gender].&amp;[F]")</f>
        <v>297</v>
      </c>
      <c r="I5" s="10" t="s">
        <v>59</v>
      </c>
      <c r="J5" s="18">
        <f>GETPIVOTDATA("[Measures].[Active Empl]",Headline!$F$3,"[HR Data].[Gender]","[HR Data].[Gender].&amp;[M]","[HR Data].[PayType]","[HR Data].[PayType].&amp;[Salary]")</f>
        <v>8.4985835694050993E-2</v>
      </c>
      <c r="K5" s="22">
        <f>GETPIVOTDATA("[Measures].[Active Empl]",Headline!$F$3,"[HR Data].[Gender]","[HR Data].[Gender].&amp;[F]","[HR Data].[PayType]","[HR Data].[PayType].&amp;[Salary]")</f>
        <v>0.18181818181818182</v>
      </c>
      <c r="L5" s="10" t="s">
        <v>61</v>
      </c>
      <c r="M5" s="18">
        <f>GETPIVOTDATA("[Measures].[Active Empl]",Headline!$F$9,"[HR Data].[Gender]","[HR Data].[Gender].&amp;[M]","[HR Data].[FP]","[HR Data].[FP].&amp;[PT]")</f>
        <v>0.72237960339943341</v>
      </c>
      <c r="N5" s="22">
        <f>GETPIVOTDATA("[Measures].[Active Empl]",Headline!$F$9,"[HR Data].[Gender]","[HR Data].[Gender].&amp;[F]","[HR Data].[FP]","[HR Data].[FP].&amp;[PT]")</f>
        <v>0.49831649831649832</v>
      </c>
      <c r="O5" s="11"/>
      <c r="P5" s="11"/>
      <c r="Q5" s="11"/>
      <c r="R5" s="27">
        <f>GETPIVOTDATA("[Measures].[TO %]",Headline!$A$15)</f>
        <v>2.5476923076923077</v>
      </c>
      <c r="S5" s="26">
        <f>GETPIVOTDATA("[Measures].[TO %]",Headline!$A$15,"[HR Data].[Gender]","[HR Data].[Gender].&amp;[M]")</f>
        <v>2.5552407932011332</v>
      </c>
      <c r="T5" s="26">
        <f>GETPIVOTDATA("[Measures].[TO %]",Headline!$A$15,"[HR Data].[Gender]","[HR Data].[Gender].&amp;[F]")</f>
        <v>2.5387205387205389</v>
      </c>
      <c r="U5" s="12"/>
      <c r="V5" s="11"/>
      <c r="W5" s="11"/>
    </row>
    <row r="6" spans="1:23" ht="18.45" thickTop="1" x14ac:dyDescent="0.35"/>
  </sheetData>
  <mergeCells count="1">
    <mergeCell ref="R2: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1EBC7-1BA2-419B-BA24-A51C6B6285C8}">
  <dimension ref="A1:W6"/>
  <sheetViews>
    <sheetView showGridLines="0" zoomScale="80" zoomScaleNormal="80" workbookViewId="0">
      <selection activeCell="G15" sqref="G15"/>
    </sheetView>
  </sheetViews>
  <sheetFormatPr defaultRowHeight="17.850000000000001" x14ac:dyDescent="0.35"/>
  <sheetData>
    <row r="1" spans="1:23" ht="4.6500000000000004" customHeight="1" x14ac:dyDescent="0.35"/>
    <row r="2" spans="1:23" ht="28.25" x14ac:dyDescent="0.55000000000000004">
      <c r="A2" s="8"/>
      <c r="F2" s="13"/>
      <c r="G2" s="15"/>
      <c r="H2" s="19"/>
      <c r="R2" s="24"/>
      <c r="S2" s="24"/>
      <c r="T2" s="24"/>
    </row>
    <row r="4" spans="1:23" x14ac:dyDescent="0.35">
      <c r="I4" s="9"/>
      <c r="J4" s="17"/>
      <c r="K4" s="21"/>
      <c r="L4" s="9"/>
      <c r="M4" s="17"/>
      <c r="N4" s="21"/>
    </row>
    <row r="5" spans="1:23" ht="23.65" thickBot="1" x14ac:dyDescent="0.4">
      <c r="A5" s="11"/>
      <c r="B5" s="11"/>
      <c r="C5" s="11"/>
      <c r="D5" s="11"/>
      <c r="E5" s="11"/>
      <c r="F5" s="11"/>
      <c r="G5" s="16"/>
      <c r="H5" s="20"/>
      <c r="I5" s="10"/>
      <c r="J5" s="18"/>
      <c r="K5" s="22"/>
      <c r="L5" s="10"/>
      <c r="M5" s="18"/>
      <c r="N5" s="22"/>
      <c r="O5" s="11"/>
      <c r="P5" s="11"/>
      <c r="Q5" s="11"/>
      <c r="R5" s="25"/>
      <c r="S5" s="26"/>
      <c r="T5" s="26"/>
      <c r="U5" s="12"/>
      <c r="V5" s="11"/>
      <c r="W5" s="11"/>
    </row>
    <row r="6" spans="1:23" ht="18.45" thickTop="1" x14ac:dyDescent="0.35"/>
  </sheetData>
  <mergeCells count="1">
    <mergeCell ref="R2:T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003E5-E854-4AC3-A55C-260575D27138}">
  <dimension ref="A3:I21"/>
  <sheetViews>
    <sheetView workbookViewId="0">
      <selection activeCell="D21" sqref="D21"/>
    </sheetView>
  </sheetViews>
  <sheetFormatPr defaultRowHeight="17.850000000000001" x14ac:dyDescent="0.35"/>
  <cols>
    <col min="1" max="1" width="11.9140625" bestFit="1" customWidth="1"/>
    <col min="2" max="2" width="14.75" bestFit="1" customWidth="1"/>
    <col min="3" max="3" width="7.75" bestFit="1" customWidth="1"/>
    <col min="4" max="4" width="10.58203125" bestFit="1" customWidth="1"/>
    <col min="5" max="5" width="14.75" bestFit="1" customWidth="1"/>
    <col min="6" max="6" width="11.9140625" bestFit="1" customWidth="1"/>
    <col min="7" max="7" width="14.75" bestFit="1" customWidth="1"/>
    <col min="8" max="8" width="7.75" bestFit="1" customWidth="1"/>
    <col min="9" max="9" width="10.58203125" bestFit="1" customWidth="1"/>
  </cols>
  <sheetData>
    <row r="3" spans="1:9" x14ac:dyDescent="0.35">
      <c r="A3" s="1" t="s">
        <v>0</v>
      </c>
      <c r="B3" t="s">
        <v>30</v>
      </c>
      <c r="F3" s="1" t="s">
        <v>30</v>
      </c>
      <c r="G3" s="1" t="s">
        <v>41</v>
      </c>
    </row>
    <row r="4" spans="1:9" x14ac:dyDescent="0.35">
      <c r="A4" s="2" t="s">
        <v>39</v>
      </c>
      <c r="B4" s="7">
        <v>297</v>
      </c>
      <c r="F4" s="1" t="s">
        <v>0</v>
      </c>
      <c r="G4" t="s">
        <v>39</v>
      </c>
      <c r="H4" t="s">
        <v>40</v>
      </c>
      <c r="I4" t="s">
        <v>1</v>
      </c>
    </row>
    <row r="5" spans="1:9" x14ac:dyDescent="0.35">
      <c r="A5" s="2" t="s">
        <v>40</v>
      </c>
      <c r="B5" s="7">
        <v>353</v>
      </c>
      <c r="F5" s="2" t="s">
        <v>58</v>
      </c>
      <c r="G5" s="14">
        <v>0.81818181818181823</v>
      </c>
      <c r="H5" s="14">
        <v>0.91501416430594906</v>
      </c>
      <c r="I5" s="14">
        <v>0.87076923076923074</v>
      </c>
    </row>
    <row r="6" spans="1:9" x14ac:dyDescent="0.35">
      <c r="A6" s="2" t="s">
        <v>1</v>
      </c>
      <c r="B6" s="7">
        <v>650</v>
      </c>
      <c r="F6" s="2" t="s">
        <v>59</v>
      </c>
      <c r="G6" s="14">
        <v>0.18181818181818182</v>
      </c>
      <c r="H6" s="14">
        <v>8.4985835694050993E-2</v>
      </c>
      <c r="I6" s="14">
        <v>0.12923076923076923</v>
      </c>
    </row>
    <row r="7" spans="1:9" x14ac:dyDescent="0.35">
      <c r="F7" s="2" t="s">
        <v>1</v>
      </c>
      <c r="G7" s="14">
        <v>1</v>
      </c>
      <c r="H7" s="14">
        <v>1</v>
      </c>
      <c r="I7" s="14">
        <v>1</v>
      </c>
    </row>
    <row r="8" spans="1:9" x14ac:dyDescent="0.35">
      <c r="A8" s="1" t="s">
        <v>30</v>
      </c>
      <c r="B8" s="1" t="s">
        <v>41</v>
      </c>
    </row>
    <row r="9" spans="1:9" x14ac:dyDescent="0.35">
      <c r="A9" s="1" t="s">
        <v>0</v>
      </c>
      <c r="B9" t="s">
        <v>39</v>
      </c>
      <c r="C9" t="s">
        <v>40</v>
      </c>
      <c r="D9" t="s">
        <v>1</v>
      </c>
      <c r="F9" s="1" t="s">
        <v>30</v>
      </c>
      <c r="G9" s="1" t="s">
        <v>41</v>
      </c>
    </row>
    <row r="10" spans="1:9" x14ac:dyDescent="0.35">
      <c r="A10" s="2" t="s">
        <v>63</v>
      </c>
      <c r="B10" s="7">
        <v>172</v>
      </c>
      <c r="C10" s="7">
        <v>165</v>
      </c>
      <c r="D10" s="7">
        <v>337</v>
      </c>
      <c r="F10" s="1" t="s">
        <v>0</v>
      </c>
      <c r="G10" t="s">
        <v>39</v>
      </c>
      <c r="H10" t="s">
        <v>40</v>
      </c>
      <c r="I10" t="s">
        <v>1</v>
      </c>
    </row>
    <row r="11" spans="1:9" x14ac:dyDescent="0.35">
      <c r="A11" s="2" t="s">
        <v>64</v>
      </c>
      <c r="B11" s="7">
        <v>81</v>
      </c>
      <c r="C11" s="7">
        <v>105</v>
      </c>
      <c r="D11" s="7">
        <v>186</v>
      </c>
      <c r="F11" s="2" t="s">
        <v>42</v>
      </c>
      <c r="G11" s="14">
        <v>0.50168350168350173</v>
      </c>
      <c r="H11" s="14">
        <v>0.27762039660056659</v>
      </c>
      <c r="I11" s="14">
        <v>0.38</v>
      </c>
    </row>
    <row r="12" spans="1:9" x14ac:dyDescent="0.35">
      <c r="A12" s="2" t="s">
        <v>65</v>
      </c>
      <c r="B12" s="7">
        <v>44</v>
      </c>
      <c r="C12" s="7">
        <v>83</v>
      </c>
      <c r="D12" s="7">
        <v>127</v>
      </c>
      <c r="F12" s="2" t="s">
        <v>43</v>
      </c>
      <c r="G12" s="14">
        <v>0.49831649831649832</v>
      </c>
      <c r="H12" s="14">
        <v>0.72237960339943341</v>
      </c>
      <c r="I12" s="14">
        <v>0.62</v>
      </c>
    </row>
    <row r="13" spans="1:9" x14ac:dyDescent="0.35">
      <c r="A13" s="2" t="s">
        <v>1</v>
      </c>
      <c r="B13" s="7">
        <v>297</v>
      </c>
      <c r="C13" s="7">
        <v>353</v>
      </c>
      <c r="D13" s="7">
        <v>650</v>
      </c>
      <c r="F13" s="2" t="s">
        <v>1</v>
      </c>
      <c r="G13" s="14">
        <v>1</v>
      </c>
      <c r="H13" s="14">
        <v>1</v>
      </c>
      <c r="I13" s="14">
        <v>1</v>
      </c>
    </row>
    <row r="15" spans="1:9" x14ac:dyDescent="0.35">
      <c r="A15" s="1" t="s">
        <v>66</v>
      </c>
      <c r="B15" s="1" t="s">
        <v>41</v>
      </c>
    </row>
    <row r="16" spans="1:9" x14ac:dyDescent="0.35">
      <c r="A16" s="1" t="s">
        <v>0</v>
      </c>
      <c r="B16" t="s">
        <v>39</v>
      </c>
      <c r="C16" t="s">
        <v>40</v>
      </c>
      <c r="D16" t="s">
        <v>1</v>
      </c>
    </row>
    <row r="17" spans="1:4" x14ac:dyDescent="0.35">
      <c r="A17" s="2" t="s">
        <v>2</v>
      </c>
      <c r="B17" s="23">
        <v>3.2258064516129031E-2</v>
      </c>
      <c r="C17" s="23">
        <v>4.1379310344827586E-2</v>
      </c>
      <c r="D17" s="23">
        <v>3.6666666666666667E-2</v>
      </c>
    </row>
    <row r="18" spans="1:4" x14ac:dyDescent="0.35">
      <c r="A18" s="2" t="s">
        <v>5</v>
      </c>
      <c r="B18" s="23">
        <v>0.19742489270386265</v>
      </c>
      <c r="C18" s="23">
        <v>0.21367521367521367</v>
      </c>
      <c r="D18" s="23">
        <v>0.20556745182012848</v>
      </c>
    </row>
    <row r="19" spans="1:4" x14ac:dyDescent="0.35">
      <c r="A19" s="2" t="s">
        <v>6</v>
      </c>
      <c r="B19" s="23">
        <v>1.1836734693877551</v>
      </c>
      <c r="C19" s="23">
        <v>1.1884615384615385</v>
      </c>
      <c r="D19" s="23">
        <v>1.1861386138613861</v>
      </c>
    </row>
    <row r="20" spans="1:4" x14ac:dyDescent="0.35">
      <c r="A20" s="2" t="s">
        <v>7</v>
      </c>
      <c r="B20" s="23">
        <v>1.3905723905723906</v>
      </c>
      <c r="C20" s="23">
        <v>1.5212464589235128</v>
      </c>
      <c r="D20" s="23">
        <v>1.4615384615384615</v>
      </c>
    </row>
    <row r="21" spans="1:4" x14ac:dyDescent="0.35">
      <c r="A21" s="2" t="s">
        <v>1</v>
      </c>
      <c r="B21" s="23">
        <v>2.5387205387205389</v>
      </c>
      <c r="C21" s="23">
        <v>2.5552407932011332</v>
      </c>
      <c r="D21" s="23">
        <v>2.5476923076923077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71D82-762B-4A3D-B50F-3D5C81495454}">
  <dimension ref="A3:D26"/>
  <sheetViews>
    <sheetView workbookViewId="0">
      <selection activeCell="B7" sqref="B7"/>
    </sheetView>
  </sheetViews>
  <sheetFormatPr defaultRowHeight="17.850000000000001" x14ac:dyDescent="0.35"/>
  <cols>
    <col min="1" max="1" width="11.9140625" bestFit="1" customWidth="1"/>
    <col min="2" max="2" width="14.75" bestFit="1" customWidth="1"/>
    <col min="3" max="3" width="3.75" bestFit="1" customWidth="1"/>
    <col min="4" max="4" width="10.58203125" bestFit="1" customWidth="1"/>
  </cols>
  <sheetData>
    <row r="3" spans="1:4" x14ac:dyDescent="0.35">
      <c r="A3" s="1" t="s">
        <v>30</v>
      </c>
      <c r="B3" s="1" t="s">
        <v>41</v>
      </c>
    </row>
    <row r="4" spans="1:4" x14ac:dyDescent="0.35">
      <c r="A4" s="1" t="s">
        <v>0</v>
      </c>
      <c r="B4" t="s">
        <v>42</v>
      </c>
      <c r="C4" t="s">
        <v>43</v>
      </c>
      <c r="D4" t="s">
        <v>1</v>
      </c>
    </row>
    <row r="5" spans="1:4" x14ac:dyDescent="0.35">
      <c r="A5" s="2" t="s">
        <v>32</v>
      </c>
      <c r="B5" s="3"/>
      <c r="C5" s="3"/>
      <c r="D5" s="3"/>
    </row>
    <row r="6" spans="1:4" x14ac:dyDescent="0.35">
      <c r="A6" s="4" t="s">
        <v>39</v>
      </c>
      <c r="B6" s="7">
        <v>20</v>
      </c>
      <c r="C6" s="7">
        <v>25</v>
      </c>
      <c r="D6" s="7">
        <v>45</v>
      </c>
    </row>
    <row r="7" spans="1:4" x14ac:dyDescent="0.35">
      <c r="A7" s="4" t="s">
        <v>40</v>
      </c>
      <c r="B7" s="7">
        <v>14</v>
      </c>
      <c r="C7" s="7">
        <v>35</v>
      </c>
      <c r="D7" s="7">
        <v>49</v>
      </c>
    </row>
    <row r="8" spans="1:4" x14ac:dyDescent="0.35">
      <c r="A8" s="2" t="s">
        <v>33</v>
      </c>
      <c r="B8" s="3"/>
      <c r="C8" s="3"/>
      <c r="D8" s="3"/>
    </row>
    <row r="9" spans="1:4" x14ac:dyDescent="0.35">
      <c r="A9" s="4" t="s">
        <v>39</v>
      </c>
      <c r="B9" s="7">
        <v>25</v>
      </c>
      <c r="C9" s="7">
        <v>17</v>
      </c>
      <c r="D9" s="7">
        <v>42</v>
      </c>
    </row>
    <row r="10" spans="1:4" x14ac:dyDescent="0.35">
      <c r="A10" s="4" t="s">
        <v>40</v>
      </c>
      <c r="B10" s="7">
        <v>15</v>
      </c>
      <c r="C10" s="7">
        <v>35</v>
      </c>
      <c r="D10" s="7">
        <v>50</v>
      </c>
    </row>
    <row r="11" spans="1:4" x14ac:dyDescent="0.35">
      <c r="A11" s="2" t="s">
        <v>34</v>
      </c>
      <c r="B11" s="3"/>
      <c r="C11" s="3"/>
      <c r="D11" s="3"/>
    </row>
    <row r="12" spans="1:4" x14ac:dyDescent="0.35">
      <c r="A12" s="4" t="s">
        <v>39</v>
      </c>
      <c r="B12" s="7">
        <v>14</v>
      </c>
      <c r="C12" s="7">
        <v>16</v>
      </c>
      <c r="D12" s="7">
        <v>30</v>
      </c>
    </row>
    <row r="13" spans="1:4" x14ac:dyDescent="0.35">
      <c r="A13" s="4" t="s">
        <v>40</v>
      </c>
      <c r="B13" s="7">
        <v>11</v>
      </c>
      <c r="C13" s="7">
        <v>50</v>
      </c>
      <c r="D13" s="7">
        <v>61</v>
      </c>
    </row>
    <row r="14" spans="1:4" x14ac:dyDescent="0.35">
      <c r="A14" s="2" t="s">
        <v>35</v>
      </c>
      <c r="B14" s="3"/>
      <c r="C14" s="3"/>
      <c r="D14" s="3"/>
    </row>
    <row r="15" spans="1:4" x14ac:dyDescent="0.35">
      <c r="A15" s="4" t="s">
        <v>39</v>
      </c>
      <c r="B15" s="7">
        <v>19</v>
      </c>
      <c r="C15" s="7">
        <v>24</v>
      </c>
      <c r="D15" s="7">
        <v>43</v>
      </c>
    </row>
    <row r="16" spans="1:4" x14ac:dyDescent="0.35">
      <c r="A16" s="4" t="s">
        <v>40</v>
      </c>
      <c r="B16" s="7">
        <v>13</v>
      </c>
      <c r="C16" s="7">
        <v>35</v>
      </c>
      <c r="D16" s="7">
        <v>48</v>
      </c>
    </row>
    <row r="17" spans="1:4" x14ac:dyDescent="0.35">
      <c r="A17" s="2" t="s">
        <v>36</v>
      </c>
      <c r="B17" s="3"/>
      <c r="C17" s="3"/>
      <c r="D17" s="3"/>
    </row>
    <row r="18" spans="1:4" x14ac:dyDescent="0.35">
      <c r="A18" s="4" t="s">
        <v>39</v>
      </c>
      <c r="B18" s="7">
        <v>27</v>
      </c>
      <c r="C18" s="7">
        <v>22</v>
      </c>
      <c r="D18" s="7">
        <v>49</v>
      </c>
    </row>
    <row r="19" spans="1:4" x14ac:dyDescent="0.35">
      <c r="A19" s="4" t="s">
        <v>40</v>
      </c>
      <c r="B19" s="7">
        <v>13</v>
      </c>
      <c r="C19" s="7">
        <v>30</v>
      </c>
      <c r="D19" s="7">
        <v>43</v>
      </c>
    </row>
    <row r="20" spans="1:4" x14ac:dyDescent="0.35">
      <c r="A20" s="2" t="s">
        <v>37</v>
      </c>
      <c r="B20" s="3"/>
      <c r="C20" s="3"/>
      <c r="D20" s="3"/>
    </row>
    <row r="21" spans="1:4" x14ac:dyDescent="0.35">
      <c r="A21" s="4" t="s">
        <v>39</v>
      </c>
      <c r="B21" s="7">
        <v>23</v>
      </c>
      <c r="C21" s="7">
        <v>25</v>
      </c>
      <c r="D21" s="7">
        <v>48</v>
      </c>
    </row>
    <row r="22" spans="1:4" x14ac:dyDescent="0.35">
      <c r="A22" s="4" t="s">
        <v>40</v>
      </c>
      <c r="B22" s="7">
        <v>14</v>
      </c>
      <c r="C22" s="7">
        <v>40</v>
      </c>
      <c r="D22" s="7">
        <v>54</v>
      </c>
    </row>
    <row r="23" spans="1:4" x14ac:dyDescent="0.35">
      <c r="A23" s="2" t="s">
        <v>38</v>
      </c>
      <c r="B23" s="3"/>
      <c r="C23" s="3"/>
      <c r="D23" s="3"/>
    </row>
    <row r="24" spans="1:4" x14ac:dyDescent="0.35">
      <c r="A24" s="4" t="s">
        <v>39</v>
      </c>
      <c r="B24" s="7">
        <v>21</v>
      </c>
      <c r="C24" s="7">
        <v>19</v>
      </c>
      <c r="D24" s="7">
        <v>40</v>
      </c>
    </row>
    <row r="25" spans="1:4" x14ac:dyDescent="0.35">
      <c r="A25" s="4" t="s">
        <v>40</v>
      </c>
      <c r="B25" s="7">
        <v>18</v>
      </c>
      <c r="C25" s="7">
        <v>30</v>
      </c>
      <c r="D25" s="7">
        <v>48</v>
      </c>
    </row>
    <row r="26" spans="1:4" x14ac:dyDescent="0.35">
      <c r="A26" s="2" t="s">
        <v>1</v>
      </c>
      <c r="B26" s="7">
        <v>247</v>
      </c>
      <c r="C26" s="7">
        <v>403</v>
      </c>
      <c r="D26" s="7">
        <v>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AD487-6F3C-4E02-B0CD-D66061DADC22}">
  <dimension ref="A3:D12"/>
  <sheetViews>
    <sheetView workbookViewId="0">
      <selection activeCell="M8" sqref="M8"/>
    </sheetView>
  </sheetViews>
  <sheetFormatPr defaultRowHeight="17.850000000000001" x14ac:dyDescent="0.35"/>
  <cols>
    <col min="1" max="1" width="11.9140625" bestFit="1" customWidth="1"/>
    <col min="2" max="2" width="14.75" bestFit="1" customWidth="1"/>
    <col min="3" max="3" width="3.75" bestFit="1" customWidth="1"/>
    <col min="4" max="4" width="10.58203125" bestFit="1" customWidth="1"/>
  </cols>
  <sheetData>
    <row r="3" spans="1:4" x14ac:dyDescent="0.35">
      <c r="A3" s="1" t="s">
        <v>30</v>
      </c>
      <c r="B3" s="1" t="s">
        <v>41</v>
      </c>
    </row>
    <row r="4" spans="1:4" x14ac:dyDescent="0.35">
      <c r="A4" s="1" t="s">
        <v>0</v>
      </c>
      <c r="B4" t="s">
        <v>42</v>
      </c>
      <c r="C4" t="s">
        <v>43</v>
      </c>
      <c r="D4" t="s">
        <v>1</v>
      </c>
    </row>
    <row r="5" spans="1:4" x14ac:dyDescent="0.35">
      <c r="A5" s="2" t="s">
        <v>50</v>
      </c>
      <c r="B5" s="7">
        <v>25</v>
      </c>
      <c r="C5" s="7">
        <v>50</v>
      </c>
      <c r="D5" s="7">
        <v>75</v>
      </c>
    </row>
    <row r="6" spans="1:4" x14ac:dyDescent="0.35">
      <c r="A6" s="2" t="s">
        <v>49</v>
      </c>
      <c r="B6" s="7">
        <v>86</v>
      </c>
      <c r="C6" s="7">
        <v>27</v>
      </c>
      <c r="D6" s="7">
        <v>113</v>
      </c>
    </row>
    <row r="7" spans="1:4" x14ac:dyDescent="0.35">
      <c r="A7" s="2" t="s">
        <v>46</v>
      </c>
      <c r="B7" s="7">
        <v>21</v>
      </c>
      <c r="C7" s="7">
        <v>41</v>
      </c>
      <c r="D7" s="7">
        <v>62</v>
      </c>
    </row>
    <row r="8" spans="1:4" x14ac:dyDescent="0.35">
      <c r="A8" s="2" t="s">
        <v>45</v>
      </c>
      <c r="B8" s="7">
        <v>34</v>
      </c>
      <c r="C8" s="7">
        <v>90</v>
      </c>
      <c r="D8" s="7">
        <v>124</v>
      </c>
    </row>
    <row r="9" spans="1:4" x14ac:dyDescent="0.35">
      <c r="A9" s="2" t="s">
        <v>47</v>
      </c>
      <c r="B9" s="7">
        <v>21</v>
      </c>
      <c r="C9" s="7">
        <v>73</v>
      </c>
      <c r="D9" s="7">
        <v>94</v>
      </c>
    </row>
    <row r="10" spans="1:4" x14ac:dyDescent="0.35">
      <c r="A10" s="2" t="s">
        <v>44</v>
      </c>
      <c r="B10" s="7">
        <v>33</v>
      </c>
      <c r="C10" s="7">
        <v>81</v>
      </c>
      <c r="D10" s="7">
        <v>114</v>
      </c>
    </row>
    <row r="11" spans="1:4" x14ac:dyDescent="0.35">
      <c r="A11" s="2" t="s">
        <v>48</v>
      </c>
      <c r="B11" s="7">
        <v>27</v>
      </c>
      <c r="C11" s="7">
        <v>41</v>
      </c>
      <c r="D11" s="7">
        <v>68</v>
      </c>
    </row>
    <row r="12" spans="1:4" x14ac:dyDescent="0.35">
      <c r="A12" s="2" t="s">
        <v>1</v>
      </c>
      <c r="B12" s="7">
        <v>247</v>
      </c>
      <c r="C12" s="7">
        <v>403</v>
      </c>
      <c r="D12" s="7">
        <v>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9DE2A-9D49-4A2F-B6C7-E7B9BC7E7B33}">
  <dimension ref="A3:D26"/>
  <sheetViews>
    <sheetView workbookViewId="0">
      <selection activeCell="F19" sqref="F19"/>
    </sheetView>
  </sheetViews>
  <sheetFormatPr defaultRowHeight="17.850000000000001" x14ac:dyDescent="0.35"/>
  <cols>
    <col min="1" max="1" width="15.08203125" bestFit="1" customWidth="1"/>
    <col min="2" max="2" width="14.75" bestFit="1" customWidth="1"/>
    <col min="3" max="3" width="2.83203125" bestFit="1" customWidth="1"/>
    <col min="4" max="4" width="10.58203125" bestFit="1" customWidth="1"/>
    <col min="5" max="5" width="15.08203125" bestFit="1" customWidth="1"/>
    <col min="6" max="6" width="27.58203125" bestFit="1" customWidth="1"/>
    <col min="7" max="7" width="19.83203125" bestFit="1" customWidth="1"/>
    <col min="8" max="13" width="10.1640625" bestFit="1" customWidth="1"/>
    <col min="14" max="16" width="11.1640625" bestFit="1" customWidth="1"/>
    <col min="17" max="17" width="10.58203125" bestFit="1" customWidth="1"/>
  </cols>
  <sheetData>
    <row r="3" spans="1:4" x14ac:dyDescent="0.35">
      <c r="A3" s="1" t="s">
        <v>51</v>
      </c>
      <c r="B3" s="1" t="s">
        <v>41</v>
      </c>
    </row>
    <row r="4" spans="1:4" x14ac:dyDescent="0.35">
      <c r="A4" s="1" t="s">
        <v>0</v>
      </c>
      <c r="B4" t="s">
        <v>42</v>
      </c>
      <c r="C4" t="s">
        <v>43</v>
      </c>
      <c r="D4" t="s">
        <v>1</v>
      </c>
    </row>
    <row r="5" spans="1:4" x14ac:dyDescent="0.35">
      <c r="A5" s="2" t="s">
        <v>32</v>
      </c>
      <c r="B5" s="3"/>
      <c r="C5" s="3"/>
      <c r="D5" s="3"/>
    </row>
    <row r="6" spans="1:4" x14ac:dyDescent="0.35">
      <c r="A6" s="4" t="s">
        <v>39</v>
      </c>
      <c r="B6" s="6">
        <v>76.815238095238087</v>
      </c>
      <c r="C6" s="6">
        <v>28.947199999999999</v>
      </c>
      <c r="D6" s="6">
        <v>50.800000000000004</v>
      </c>
    </row>
    <row r="7" spans="1:4" x14ac:dyDescent="0.35">
      <c r="A7" s="4" t="s">
        <v>40</v>
      </c>
      <c r="B7" s="6">
        <v>112.63642857142858</v>
      </c>
      <c r="C7" s="6">
        <v>20.302857142857142</v>
      </c>
      <c r="D7" s="6">
        <v>46.683877551020416</v>
      </c>
    </row>
    <row r="8" spans="1:4" x14ac:dyDescent="0.35">
      <c r="A8" s="2" t="s">
        <v>33</v>
      </c>
      <c r="B8" s="3"/>
      <c r="C8" s="3"/>
      <c r="D8" s="3"/>
    </row>
    <row r="9" spans="1:4" x14ac:dyDescent="0.35">
      <c r="A9" s="4" t="s">
        <v>39</v>
      </c>
      <c r="B9" s="6">
        <v>86.816800000000001</v>
      </c>
      <c r="C9" s="6">
        <v>15.668823529411766</v>
      </c>
      <c r="D9" s="6">
        <v>58.018809523809523</v>
      </c>
    </row>
    <row r="10" spans="1:4" x14ac:dyDescent="0.35">
      <c r="A10" s="4" t="s">
        <v>40</v>
      </c>
      <c r="B10" s="6">
        <v>63.764000000000003</v>
      </c>
      <c r="C10" s="6">
        <v>16.629428571428569</v>
      </c>
      <c r="D10" s="6">
        <v>30.7698</v>
      </c>
    </row>
    <row r="11" spans="1:4" x14ac:dyDescent="0.35">
      <c r="A11" s="2" t="s">
        <v>34</v>
      </c>
      <c r="B11" s="3"/>
      <c r="C11" s="3"/>
      <c r="D11" s="3"/>
    </row>
    <row r="12" spans="1:4" x14ac:dyDescent="0.35">
      <c r="A12" s="4" t="s">
        <v>39</v>
      </c>
      <c r="B12" s="6">
        <v>55.166428571428575</v>
      </c>
      <c r="C12" s="6">
        <v>10.90764705882353</v>
      </c>
      <c r="D12" s="6">
        <v>30.895483870967741</v>
      </c>
    </row>
    <row r="13" spans="1:4" x14ac:dyDescent="0.35">
      <c r="A13" s="4" t="s">
        <v>40</v>
      </c>
      <c r="B13" s="6">
        <v>130.64363636363635</v>
      </c>
      <c r="C13" s="6">
        <v>18.820399999999999</v>
      </c>
      <c r="D13" s="6">
        <v>38.985245901639345</v>
      </c>
    </row>
    <row r="14" spans="1:4" x14ac:dyDescent="0.35">
      <c r="A14" s="2" t="s">
        <v>35</v>
      </c>
      <c r="B14" s="3"/>
      <c r="C14" s="3"/>
      <c r="D14" s="3"/>
    </row>
    <row r="15" spans="1:4" x14ac:dyDescent="0.35">
      <c r="A15" s="4" t="s">
        <v>39</v>
      </c>
      <c r="B15" s="6">
        <v>88.446315789473687</v>
      </c>
      <c r="C15" s="6">
        <v>18.317083333333333</v>
      </c>
      <c r="D15" s="6">
        <v>49.304418604651168</v>
      </c>
    </row>
    <row r="16" spans="1:4" x14ac:dyDescent="0.35">
      <c r="A16" s="4" t="s">
        <v>40</v>
      </c>
      <c r="B16" s="6">
        <v>83.696923076923071</v>
      </c>
      <c r="C16" s="6">
        <v>18.36611111111111</v>
      </c>
      <c r="D16" s="6">
        <v>35.698775510204079</v>
      </c>
    </row>
    <row r="17" spans="1:4" x14ac:dyDescent="0.35">
      <c r="A17" s="2" t="s">
        <v>36</v>
      </c>
      <c r="B17" s="3"/>
      <c r="C17" s="3"/>
      <c r="D17" s="3"/>
    </row>
    <row r="18" spans="1:4" x14ac:dyDescent="0.35">
      <c r="A18" s="4" t="s">
        <v>39</v>
      </c>
      <c r="B18" s="6">
        <v>86.20703703703704</v>
      </c>
      <c r="C18" s="6">
        <v>12.388260869565217</v>
      </c>
      <c r="D18" s="6">
        <v>52.250399999999999</v>
      </c>
    </row>
    <row r="19" spans="1:4" x14ac:dyDescent="0.35">
      <c r="A19" s="4" t="s">
        <v>40</v>
      </c>
      <c r="B19" s="6">
        <v>66.261538461538464</v>
      </c>
      <c r="C19" s="6">
        <v>33.782258064516128</v>
      </c>
      <c r="D19" s="6">
        <v>43.378409090909095</v>
      </c>
    </row>
    <row r="20" spans="1:4" x14ac:dyDescent="0.35">
      <c r="A20" s="2" t="s">
        <v>37</v>
      </c>
      <c r="B20" s="3"/>
      <c r="C20" s="3"/>
      <c r="D20" s="3"/>
    </row>
    <row r="21" spans="1:4" x14ac:dyDescent="0.35">
      <c r="A21" s="4" t="s">
        <v>39</v>
      </c>
      <c r="B21" s="6">
        <v>68.317826086956515</v>
      </c>
      <c r="C21" s="6">
        <v>12.6516</v>
      </c>
      <c r="D21" s="6">
        <v>39.324999999999996</v>
      </c>
    </row>
    <row r="22" spans="1:4" x14ac:dyDescent="0.35">
      <c r="A22" s="4" t="s">
        <v>40</v>
      </c>
      <c r="B22" s="6">
        <v>74.398571428571429</v>
      </c>
      <c r="C22" s="6">
        <v>19.814146341463413</v>
      </c>
      <c r="D22" s="6">
        <v>33.708363636363636</v>
      </c>
    </row>
    <row r="23" spans="1:4" x14ac:dyDescent="0.35">
      <c r="A23" s="2" t="s">
        <v>38</v>
      </c>
      <c r="B23" s="3"/>
      <c r="C23" s="3"/>
      <c r="D23" s="3"/>
    </row>
    <row r="24" spans="1:4" x14ac:dyDescent="0.35">
      <c r="A24" s="4" t="s">
        <v>39</v>
      </c>
      <c r="B24" s="6">
        <v>73.84571428571428</v>
      </c>
      <c r="C24" s="6">
        <v>7.696315789473684</v>
      </c>
      <c r="D24" s="6">
        <v>42.424750000000003</v>
      </c>
    </row>
    <row r="25" spans="1:4" x14ac:dyDescent="0.35">
      <c r="A25" s="4" t="s">
        <v>40</v>
      </c>
      <c r="B25" s="6">
        <v>93.846666666666664</v>
      </c>
      <c r="C25" s="6">
        <v>17.697741935483872</v>
      </c>
      <c r="D25" s="6">
        <v>45.670816326530613</v>
      </c>
    </row>
    <row r="26" spans="1:4" x14ac:dyDescent="0.35">
      <c r="A26" s="2" t="s">
        <v>1</v>
      </c>
      <c r="B26" s="6">
        <v>82.002983870967753</v>
      </c>
      <c r="C26" s="6">
        <v>18.742371638141808</v>
      </c>
      <c r="D26" s="6">
        <v>42.621567732115679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0EC06-FFAB-45A4-BC73-FE78FA8A643F}">
  <dimension ref="A3:C8"/>
  <sheetViews>
    <sheetView workbookViewId="0">
      <selection activeCell="F20" sqref="F20"/>
    </sheetView>
  </sheetViews>
  <sheetFormatPr defaultRowHeight="17.850000000000001" x14ac:dyDescent="0.35"/>
  <cols>
    <col min="1" max="1" width="11.9140625" bestFit="1" customWidth="1"/>
    <col min="2" max="2" width="10.6640625" bestFit="1" customWidth="1"/>
    <col min="3" max="3" width="8.25" bestFit="1" customWidth="1"/>
  </cols>
  <sheetData>
    <row r="3" spans="1:3" x14ac:dyDescent="0.35">
      <c r="A3" s="1" t="s">
        <v>0</v>
      </c>
      <c r="B3" t="s">
        <v>52</v>
      </c>
      <c r="C3" t="s">
        <v>53</v>
      </c>
    </row>
    <row r="4" spans="1:3" x14ac:dyDescent="0.35">
      <c r="A4" s="2" t="s">
        <v>2</v>
      </c>
      <c r="B4" s="6">
        <v>11</v>
      </c>
      <c r="C4" s="3">
        <v>11</v>
      </c>
    </row>
    <row r="5" spans="1:3" x14ac:dyDescent="0.35">
      <c r="A5" s="2" t="s">
        <v>5</v>
      </c>
      <c r="B5" s="6">
        <v>96</v>
      </c>
      <c r="C5" s="3">
        <v>92</v>
      </c>
    </row>
    <row r="6" spans="1:3" x14ac:dyDescent="0.35">
      <c r="A6" s="2" t="s">
        <v>6</v>
      </c>
      <c r="B6" s="6">
        <v>599</v>
      </c>
      <c r="C6" s="3">
        <v>400</v>
      </c>
    </row>
    <row r="7" spans="1:3" x14ac:dyDescent="0.35">
      <c r="A7" s="2" t="s">
        <v>7</v>
      </c>
      <c r="B7" s="6">
        <v>950</v>
      </c>
      <c r="C7" s="3">
        <v>676</v>
      </c>
    </row>
    <row r="8" spans="1:3" x14ac:dyDescent="0.35">
      <c r="A8" s="2" t="s">
        <v>1</v>
      </c>
      <c r="B8" s="6">
        <v>1656</v>
      </c>
      <c r="C8" s="3">
        <v>1179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9F69-9F9B-4BDC-9368-B2721533ED87}">
  <dimension ref="A3:D9"/>
  <sheetViews>
    <sheetView workbookViewId="0">
      <selection activeCell="H18" sqref="H18"/>
    </sheetView>
  </sheetViews>
  <sheetFormatPr defaultRowHeight="17.850000000000001" x14ac:dyDescent="0.35"/>
  <cols>
    <col min="1" max="1" width="11.9140625" bestFit="1" customWidth="1"/>
    <col min="2" max="2" width="14.75" bestFit="1" customWidth="1"/>
    <col min="3" max="3" width="9" bestFit="1" customWidth="1"/>
    <col min="4" max="4" width="10.58203125" bestFit="1" customWidth="1"/>
  </cols>
  <sheetData>
    <row r="3" spans="1:4" x14ac:dyDescent="0.35">
      <c r="A3" s="1" t="s">
        <v>52</v>
      </c>
      <c r="B3" s="1" t="s">
        <v>41</v>
      </c>
    </row>
    <row r="4" spans="1:4" x14ac:dyDescent="0.35">
      <c r="A4" s="1" t="s">
        <v>0</v>
      </c>
      <c r="B4" t="s">
        <v>54</v>
      </c>
      <c r="C4" t="s">
        <v>55</v>
      </c>
      <c r="D4" t="s">
        <v>1</v>
      </c>
    </row>
    <row r="5" spans="1:4" x14ac:dyDescent="0.35">
      <c r="A5" s="2" t="s">
        <v>2</v>
      </c>
      <c r="B5" s="6">
        <v>11</v>
      </c>
      <c r="C5" s="6"/>
      <c r="D5" s="6">
        <v>11</v>
      </c>
    </row>
    <row r="6" spans="1:4" x14ac:dyDescent="0.35">
      <c r="A6" s="2" t="s">
        <v>5</v>
      </c>
      <c r="B6" s="6">
        <v>73</v>
      </c>
      <c r="C6" s="6">
        <v>23</v>
      </c>
      <c r="D6" s="6">
        <v>96</v>
      </c>
    </row>
    <row r="7" spans="1:4" x14ac:dyDescent="0.35">
      <c r="A7" s="2" t="s">
        <v>6</v>
      </c>
      <c r="B7" s="6">
        <v>127</v>
      </c>
      <c r="C7" s="6">
        <v>472</v>
      </c>
      <c r="D7" s="6">
        <v>599</v>
      </c>
    </row>
    <row r="8" spans="1:4" x14ac:dyDescent="0.35">
      <c r="A8" s="2" t="s">
        <v>7</v>
      </c>
      <c r="B8" s="6">
        <v>228</v>
      </c>
      <c r="C8" s="6">
        <v>722</v>
      </c>
      <c r="D8" s="6">
        <v>950</v>
      </c>
    </row>
    <row r="9" spans="1:4" x14ac:dyDescent="0.35">
      <c r="A9" s="2" t="s">
        <v>1</v>
      </c>
      <c r="B9" s="6">
        <v>439</v>
      </c>
      <c r="C9" s="6">
        <v>1217</v>
      </c>
      <c r="D9" s="6">
        <v>1656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AB8BC-BFBA-4A09-977D-7A3F33986319}">
  <dimension ref="A3:C92"/>
  <sheetViews>
    <sheetView workbookViewId="0">
      <selection activeCell="D3" sqref="D3"/>
    </sheetView>
  </sheetViews>
  <sheetFormatPr defaultRowHeight="17.850000000000001" x14ac:dyDescent="0.35"/>
  <cols>
    <col min="1" max="1" width="11.9140625" bestFit="1" customWidth="1"/>
    <col min="2" max="2" width="10.58203125" bestFit="1" customWidth="1"/>
    <col min="3" max="3" width="9.33203125" bestFit="1" customWidth="1"/>
  </cols>
  <sheetData>
    <row r="3" spans="1:3" x14ac:dyDescent="0.35">
      <c r="A3" s="1" t="s">
        <v>0</v>
      </c>
      <c r="B3" t="s">
        <v>30</v>
      </c>
      <c r="C3" t="s">
        <v>31</v>
      </c>
    </row>
    <row r="4" spans="1:3" x14ac:dyDescent="0.35">
      <c r="A4" s="2" t="s">
        <v>2</v>
      </c>
      <c r="B4" s="3"/>
      <c r="C4" s="3"/>
    </row>
    <row r="5" spans="1:3" x14ac:dyDescent="0.35">
      <c r="A5" s="4" t="s">
        <v>3</v>
      </c>
      <c r="B5" s="3"/>
      <c r="C5" s="3"/>
    </row>
    <row r="6" spans="1:3" x14ac:dyDescent="0.35">
      <c r="A6" s="5" t="s">
        <v>4</v>
      </c>
      <c r="B6" s="7">
        <v>228</v>
      </c>
      <c r="C6" s="6">
        <v>1</v>
      </c>
    </row>
    <row r="7" spans="1:3" x14ac:dyDescent="0.35">
      <c r="A7" s="5" t="s">
        <v>8</v>
      </c>
      <c r="B7" s="7">
        <v>229</v>
      </c>
      <c r="C7" s="6">
        <v>1</v>
      </c>
    </row>
    <row r="8" spans="1:3" x14ac:dyDescent="0.35">
      <c r="A8" s="5" t="s">
        <v>9</v>
      </c>
      <c r="B8" s="7">
        <v>229</v>
      </c>
      <c r="C8" s="6">
        <v>1</v>
      </c>
    </row>
    <row r="9" spans="1:3" x14ac:dyDescent="0.35">
      <c r="A9" s="4" t="s">
        <v>22</v>
      </c>
      <c r="B9" s="7">
        <v>229</v>
      </c>
      <c r="C9" s="6">
        <v>3</v>
      </c>
    </row>
    <row r="10" spans="1:3" x14ac:dyDescent="0.35">
      <c r="A10" s="4" t="s">
        <v>10</v>
      </c>
      <c r="B10" s="3"/>
      <c r="C10" s="3"/>
    </row>
    <row r="11" spans="1:3" x14ac:dyDescent="0.35">
      <c r="A11" s="5" t="s">
        <v>11</v>
      </c>
      <c r="B11" s="7">
        <v>233</v>
      </c>
      <c r="C11" s="6">
        <v>4</v>
      </c>
    </row>
    <row r="12" spans="1:3" x14ac:dyDescent="0.35">
      <c r="A12" s="5" t="s">
        <v>12</v>
      </c>
      <c r="B12" s="7">
        <v>242</v>
      </c>
      <c r="C12" s="6">
        <v>8</v>
      </c>
    </row>
    <row r="13" spans="1:3" x14ac:dyDescent="0.35">
      <c r="A13" s="5" t="s">
        <v>13</v>
      </c>
      <c r="B13" s="7">
        <v>251</v>
      </c>
      <c r="C13" s="6">
        <v>9</v>
      </c>
    </row>
    <row r="14" spans="1:3" x14ac:dyDescent="0.35">
      <c r="A14" s="4" t="s">
        <v>23</v>
      </c>
      <c r="B14" s="7">
        <v>251</v>
      </c>
      <c r="C14" s="6">
        <v>21</v>
      </c>
    </row>
    <row r="15" spans="1:3" x14ac:dyDescent="0.35">
      <c r="A15" s="4" t="s">
        <v>14</v>
      </c>
      <c r="B15" s="3"/>
      <c r="C15" s="3"/>
    </row>
    <row r="16" spans="1:3" x14ac:dyDescent="0.35">
      <c r="A16" s="5" t="s">
        <v>15</v>
      </c>
      <c r="B16" s="7">
        <v>258</v>
      </c>
      <c r="C16" s="6">
        <v>7</v>
      </c>
    </row>
    <row r="17" spans="1:3" x14ac:dyDescent="0.35">
      <c r="A17" s="5" t="s">
        <v>16</v>
      </c>
      <c r="B17" s="7">
        <v>269</v>
      </c>
      <c r="C17" s="6">
        <v>11</v>
      </c>
    </row>
    <row r="18" spans="1:3" x14ac:dyDescent="0.35">
      <c r="A18" s="5" t="s">
        <v>17</v>
      </c>
      <c r="B18" s="7">
        <v>275</v>
      </c>
      <c r="C18" s="6">
        <v>6</v>
      </c>
    </row>
    <row r="19" spans="1:3" x14ac:dyDescent="0.35">
      <c r="A19" s="4" t="s">
        <v>24</v>
      </c>
      <c r="B19" s="7">
        <v>275</v>
      </c>
      <c r="C19" s="6">
        <v>24</v>
      </c>
    </row>
    <row r="20" spans="1:3" x14ac:dyDescent="0.35">
      <c r="A20" s="4" t="s">
        <v>18</v>
      </c>
      <c r="B20" s="3"/>
      <c r="C20" s="3"/>
    </row>
    <row r="21" spans="1:3" x14ac:dyDescent="0.35">
      <c r="A21" s="5" t="s">
        <v>19</v>
      </c>
      <c r="B21" s="7">
        <v>289</v>
      </c>
      <c r="C21" s="6">
        <v>14</v>
      </c>
    </row>
    <row r="22" spans="1:3" x14ac:dyDescent="0.35">
      <c r="A22" s="5" t="s">
        <v>20</v>
      </c>
      <c r="B22" s="7">
        <v>291</v>
      </c>
      <c r="C22" s="6">
        <v>9</v>
      </c>
    </row>
    <row r="23" spans="1:3" x14ac:dyDescent="0.35">
      <c r="A23" s="5" t="s">
        <v>21</v>
      </c>
      <c r="B23" s="7">
        <v>300</v>
      </c>
      <c r="C23" s="6">
        <v>7</v>
      </c>
    </row>
    <row r="24" spans="1:3" x14ac:dyDescent="0.35">
      <c r="A24" s="4" t="s">
        <v>25</v>
      </c>
      <c r="B24" s="7">
        <v>300</v>
      </c>
      <c r="C24" s="6">
        <v>30</v>
      </c>
    </row>
    <row r="25" spans="1:3" x14ac:dyDescent="0.35">
      <c r="A25" s="2" t="s">
        <v>26</v>
      </c>
      <c r="B25" s="7">
        <v>300</v>
      </c>
      <c r="C25" s="6">
        <v>78</v>
      </c>
    </row>
    <row r="26" spans="1:3" x14ac:dyDescent="0.35">
      <c r="A26" s="2" t="s">
        <v>5</v>
      </c>
      <c r="B26" s="3"/>
      <c r="C26" s="3"/>
    </row>
    <row r="27" spans="1:3" x14ac:dyDescent="0.35">
      <c r="A27" s="4" t="s">
        <v>3</v>
      </c>
      <c r="B27" s="3"/>
      <c r="C27" s="3"/>
    </row>
    <row r="28" spans="1:3" x14ac:dyDescent="0.35">
      <c r="A28" s="5" t="s">
        <v>4</v>
      </c>
      <c r="B28" s="7">
        <v>312</v>
      </c>
      <c r="C28" s="6">
        <v>10</v>
      </c>
    </row>
    <row r="29" spans="1:3" x14ac:dyDescent="0.35">
      <c r="A29" s="5" t="s">
        <v>8</v>
      </c>
      <c r="B29" s="7">
        <v>322</v>
      </c>
      <c r="C29" s="6">
        <v>9</v>
      </c>
    </row>
    <row r="30" spans="1:3" x14ac:dyDescent="0.35">
      <c r="A30" s="5" t="s">
        <v>9</v>
      </c>
      <c r="B30" s="7">
        <v>338</v>
      </c>
      <c r="C30" s="6">
        <v>18</v>
      </c>
    </row>
    <row r="31" spans="1:3" x14ac:dyDescent="0.35">
      <c r="A31" s="4" t="s">
        <v>22</v>
      </c>
      <c r="B31" s="7">
        <v>338</v>
      </c>
      <c r="C31" s="6">
        <v>37</v>
      </c>
    </row>
    <row r="32" spans="1:3" x14ac:dyDescent="0.35">
      <c r="A32" s="4" t="s">
        <v>10</v>
      </c>
      <c r="B32" s="3"/>
      <c r="C32" s="3"/>
    </row>
    <row r="33" spans="1:3" x14ac:dyDescent="0.35">
      <c r="A33" s="5" t="s">
        <v>11</v>
      </c>
      <c r="B33" s="7">
        <v>343</v>
      </c>
      <c r="C33" s="6">
        <v>8</v>
      </c>
    </row>
    <row r="34" spans="1:3" x14ac:dyDescent="0.35">
      <c r="A34" s="5" t="s">
        <v>12</v>
      </c>
      <c r="B34" s="7">
        <v>351</v>
      </c>
      <c r="C34" s="6">
        <v>7</v>
      </c>
    </row>
    <row r="35" spans="1:3" x14ac:dyDescent="0.35">
      <c r="A35" s="5" t="s">
        <v>13</v>
      </c>
      <c r="B35" s="7">
        <v>361</v>
      </c>
      <c r="C35" s="6">
        <v>7</v>
      </c>
    </row>
    <row r="36" spans="1:3" x14ac:dyDescent="0.35">
      <c r="A36" s="4" t="s">
        <v>23</v>
      </c>
      <c r="B36" s="7">
        <v>361</v>
      </c>
      <c r="C36" s="6">
        <v>22</v>
      </c>
    </row>
    <row r="37" spans="1:3" x14ac:dyDescent="0.35">
      <c r="A37" s="4" t="s">
        <v>14</v>
      </c>
      <c r="B37" s="3"/>
      <c r="C37" s="3"/>
    </row>
    <row r="38" spans="1:3" x14ac:dyDescent="0.35">
      <c r="A38" s="5" t="s">
        <v>15</v>
      </c>
      <c r="B38" s="7">
        <v>370</v>
      </c>
      <c r="C38" s="6">
        <v>8</v>
      </c>
    </row>
    <row r="39" spans="1:3" x14ac:dyDescent="0.35">
      <c r="A39" s="5" t="s">
        <v>16</v>
      </c>
      <c r="B39" s="7">
        <v>386</v>
      </c>
      <c r="C39" s="6">
        <v>18</v>
      </c>
    </row>
    <row r="40" spans="1:3" x14ac:dyDescent="0.35">
      <c r="A40" s="5" t="s">
        <v>17</v>
      </c>
      <c r="B40" s="7">
        <v>403</v>
      </c>
      <c r="C40" s="6">
        <v>21</v>
      </c>
    </row>
    <row r="41" spans="1:3" x14ac:dyDescent="0.35">
      <c r="A41" s="4" t="s">
        <v>24</v>
      </c>
      <c r="B41" s="7">
        <v>403</v>
      </c>
      <c r="C41" s="6">
        <v>47</v>
      </c>
    </row>
    <row r="42" spans="1:3" x14ac:dyDescent="0.35">
      <c r="A42" s="4" t="s">
        <v>18</v>
      </c>
      <c r="B42" s="3"/>
      <c r="C42" s="3"/>
    </row>
    <row r="43" spans="1:3" x14ac:dyDescent="0.35">
      <c r="A43" s="5" t="s">
        <v>19</v>
      </c>
      <c r="B43" s="7">
        <v>426</v>
      </c>
      <c r="C43" s="6">
        <v>24</v>
      </c>
    </row>
    <row r="44" spans="1:3" x14ac:dyDescent="0.35">
      <c r="A44" s="5" t="s">
        <v>20</v>
      </c>
      <c r="B44" s="7">
        <v>453</v>
      </c>
      <c r="C44" s="6">
        <v>33</v>
      </c>
    </row>
    <row r="45" spans="1:3" x14ac:dyDescent="0.35">
      <c r="A45" s="5" t="s">
        <v>21</v>
      </c>
      <c r="B45" s="7">
        <v>467</v>
      </c>
      <c r="C45" s="6">
        <v>17</v>
      </c>
    </row>
    <row r="46" spans="1:3" x14ac:dyDescent="0.35">
      <c r="A46" s="4" t="s">
        <v>25</v>
      </c>
      <c r="B46" s="7">
        <v>467</v>
      </c>
      <c r="C46" s="6">
        <v>74</v>
      </c>
    </row>
    <row r="47" spans="1:3" x14ac:dyDescent="0.35">
      <c r="A47" s="2" t="s">
        <v>27</v>
      </c>
      <c r="B47" s="7">
        <v>467</v>
      </c>
      <c r="C47" s="6">
        <v>180</v>
      </c>
    </row>
    <row r="48" spans="1:3" x14ac:dyDescent="0.35">
      <c r="A48" s="2" t="s">
        <v>6</v>
      </c>
      <c r="B48" s="3"/>
      <c r="C48" s="3"/>
    </row>
    <row r="49" spans="1:3" x14ac:dyDescent="0.35">
      <c r="A49" s="4" t="s">
        <v>3</v>
      </c>
      <c r="B49" s="3"/>
      <c r="C49" s="3"/>
    </row>
    <row r="50" spans="1:3" x14ac:dyDescent="0.35">
      <c r="A50" s="5" t="s">
        <v>4</v>
      </c>
      <c r="B50" s="7">
        <v>455</v>
      </c>
      <c r="C50" s="6">
        <v>18</v>
      </c>
    </row>
    <row r="51" spans="1:3" x14ac:dyDescent="0.35">
      <c r="A51" s="5" t="s">
        <v>8</v>
      </c>
      <c r="B51" s="7">
        <v>454</v>
      </c>
      <c r="C51" s="6">
        <v>27</v>
      </c>
    </row>
    <row r="52" spans="1:3" x14ac:dyDescent="0.35">
      <c r="A52" s="5" t="s">
        <v>9</v>
      </c>
      <c r="B52" s="7">
        <v>449</v>
      </c>
      <c r="C52" s="6">
        <v>21</v>
      </c>
    </row>
    <row r="53" spans="1:3" x14ac:dyDescent="0.35">
      <c r="A53" s="4" t="s">
        <v>22</v>
      </c>
      <c r="B53" s="7">
        <v>449</v>
      </c>
      <c r="C53" s="6">
        <v>66</v>
      </c>
    </row>
    <row r="54" spans="1:3" x14ac:dyDescent="0.35">
      <c r="A54" s="4" t="s">
        <v>10</v>
      </c>
      <c r="B54" s="3"/>
      <c r="C54" s="3"/>
    </row>
    <row r="55" spans="1:3" x14ac:dyDescent="0.35">
      <c r="A55" s="5" t="s">
        <v>11</v>
      </c>
      <c r="B55" s="7">
        <v>448</v>
      </c>
      <c r="C55" s="6">
        <v>31</v>
      </c>
    </row>
    <row r="56" spans="1:3" x14ac:dyDescent="0.35">
      <c r="A56" s="5" t="s">
        <v>12</v>
      </c>
      <c r="B56" s="7">
        <v>454</v>
      </c>
      <c r="C56" s="6">
        <v>47</v>
      </c>
    </row>
    <row r="57" spans="1:3" x14ac:dyDescent="0.35">
      <c r="A57" s="5" t="s">
        <v>13</v>
      </c>
      <c r="B57" s="7">
        <v>458</v>
      </c>
      <c r="C57" s="6">
        <v>36</v>
      </c>
    </row>
    <row r="58" spans="1:3" x14ac:dyDescent="0.35">
      <c r="A58" s="4" t="s">
        <v>23</v>
      </c>
      <c r="B58" s="7">
        <v>458</v>
      </c>
      <c r="C58" s="6">
        <v>114</v>
      </c>
    </row>
    <row r="59" spans="1:3" x14ac:dyDescent="0.35">
      <c r="A59" s="4" t="s">
        <v>14</v>
      </c>
      <c r="B59" s="3"/>
      <c r="C59" s="3"/>
    </row>
    <row r="60" spans="1:3" x14ac:dyDescent="0.35">
      <c r="A60" s="5" t="s">
        <v>15</v>
      </c>
      <c r="B60" s="7">
        <v>462</v>
      </c>
      <c r="C60" s="6">
        <v>53</v>
      </c>
    </row>
    <row r="61" spans="1:3" x14ac:dyDescent="0.35">
      <c r="A61" s="5" t="s">
        <v>16</v>
      </c>
      <c r="B61" s="7">
        <v>488</v>
      </c>
      <c r="C61" s="6">
        <v>76</v>
      </c>
    </row>
    <row r="62" spans="1:3" x14ac:dyDescent="0.35">
      <c r="A62" s="5" t="s">
        <v>17</v>
      </c>
      <c r="B62" s="7">
        <v>494</v>
      </c>
      <c r="C62" s="6">
        <v>47</v>
      </c>
    </row>
    <row r="63" spans="1:3" x14ac:dyDescent="0.35">
      <c r="A63" s="4" t="s">
        <v>24</v>
      </c>
      <c r="B63" s="7">
        <v>494</v>
      </c>
      <c r="C63" s="6">
        <v>176</v>
      </c>
    </row>
    <row r="64" spans="1:3" x14ac:dyDescent="0.35">
      <c r="A64" s="4" t="s">
        <v>18</v>
      </c>
      <c r="B64" s="3"/>
      <c r="C64" s="3"/>
    </row>
    <row r="65" spans="1:3" x14ac:dyDescent="0.35">
      <c r="A65" s="5" t="s">
        <v>19</v>
      </c>
      <c r="B65" s="7">
        <v>504</v>
      </c>
      <c r="C65" s="6">
        <v>65</v>
      </c>
    </row>
    <row r="66" spans="1:3" x14ac:dyDescent="0.35">
      <c r="A66" s="5" t="s">
        <v>20</v>
      </c>
      <c r="B66" s="7">
        <v>517</v>
      </c>
      <c r="C66" s="6">
        <v>55</v>
      </c>
    </row>
    <row r="67" spans="1:3" x14ac:dyDescent="0.35">
      <c r="A67" s="5" t="s">
        <v>21</v>
      </c>
      <c r="B67" s="7">
        <v>505</v>
      </c>
      <c r="C67" s="6">
        <v>10</v>
      </c>
    </row>
    <row r="68" spans="1:3" x14ac:dyDescent="0.35">
      <c r="A68" s="4" t="s">
        <v>25</v>
      </c>
      <c r="B68" s="7">
        <v>505</v>
      </c>
      <c r="C68" s="6">
        <v>130</v>
      </c>
    </row>
    <row r="69" spans="1:3" x14ac:dyDescent="0.35">
      <c r="A69" s="2" t="s">
        <v>28</v>
      </c>
      <c r="B69" s="7">
        <v>505</v>
      </c>
      <c r="C69" s="6">
        <v>486</v>
      </c>
    </row>
    <row r="70" spans="1:3" x14ac:dyDescent="0.35">
      <c r="A70" s="2" t="s">
        <v>7</v>
      </c>
      <c r="B70" s="3"/>
      <c r="C70" s="3"/>
    </row>
    <row r="71" spans="1:3" x14ac:dyDescent="0.35">
      <c r="A71" s="4" t="s">
        <v>3</v>
      </c>
      <c r="B71" s="3"/>
      <c r="C71" s="3"/>
    </row>
    <row r="72" spans="1:3" x14ac:dyDescent="0.35">
      <c r="A72" s="5" t="s">
        <v>4</v>
      </c>
      <c r="B72" s="7">
        <v>506</v>
      </c>
      <c r="C72" s="6">
        <v>39</v>
      </c>
    </row>
    <row r="73" spans="1:3" x14ac:dyDescent="0.35">
      <c r="A73" s="5" t="s">
        <v>8</v>
      </c>
      <c r="B73" s="7">
        <v>505</v>
      </c>
      <c r="C73" s="6">
        <v>34</v>
      </c>
    </row>
    <row r="74" spans="1:3" x14ac:dyDescent="0.35">
      <c r="A74" s="5" t="s">
        <v>9</v>
      </c>
      <c r="B74" s="7">
        <v>525</v>
      </c>
      <c r="C74" s="6">
        <v>54</v>
      </c>
    </row>
    <row r="75" spans="1:3" x14ac:dyDescent="0.35">
      <c r="A75" s="4" t="s">
        <v>22</v>
      </c>
      <c r="B75" s="7">
        <v>525</v>
      </c>
      <c r="C75" s="6">
        <v>127</v>
      </c>
    </row>
    <row r="76" spans="1:3" x14ac:dyDescent="0.35">
      <c r="A76" s="4" t="s">
        <v>10</v>
      </c>
      <c r="B76" s="3"/>
      <c r="C76" s="3"/>
    </row>
    <row r="77" spans="1:3" x14ac:dyDescent="0.35">
      <c r="A77" s="5" t="s">
        <v>11</v>
      </c>
      <c r="B77" s="7">
        <v>537</v>
      </c>
      <c r="C77" s="6">
        <v>72</v>
      </c>
    </row>
    <row r="78" spans="1:3" x14ac:dyDescent="0.35">
      <c r="A78" s="5" t="s">
        <v>12</v>
      </c>
      <c r="B78" s="7">
        <v>571</v>
      </c>
      <c r="C78" s="6">
        <v>108</v>
      </c>
    </row>
    <row r="79" spans="1:3" x14ac:dyDescent="0.35">
      <c r="A79" s="5" t="s">
        <v>13</v>
      </c>
      <c r="B79" s="7">
        <v>633</v>
      </c>
      <c r="C79" s="6">
        <v>118</v>
      </c>
    </row>
    <row r="80" spans="1:3" x14ac:dyDescent="0.35">
      <c r="A80" s="4" t="s">
        <v>23</v>
      </c>
      <c r="B80" s="7">
        <v>633</v>
      </c>
      <c r="C80" s="6">
        <v>298</v>
      </c>
    </row>
    <row r="81" spans="1:3" x14ac:dyDescent="0.35">
      <c r="A81" s="4" t="s">
        <v>14</v>
      </c>
      <c r="B81" s="3"/>
      <c r="C81" s="3"/>
    </row>
    <row r="82" spans="1:3" x14ac:dyDescent="0.35">
      <c r="A82" s="5" t="s">
        <v>15</v>
      </c>
      <c r="B82" s="7">
        <v>635</v>
      </c>
      <c r="C82" s="6">
        <v>102</v>
      </c>
    </row>
    <row r="83" spans="1:3" x14ac:dyDescent="0.35">
      <c r="A83" s="5" t="s">
        <v>16</v>
      </c>
      <c r="B83" s="7">
        <v>634</v>
      </c>
      <c r="C83" s="6">
        <v>96</v>
      </c>
    </row>
    <row r="84" spans="1:3" x14ac:dyDescent="0.35">
      <c r="A84" s="5" t="s">
        <v>17</v>
      </c>
      <c r="B84" s="7">
        <v>648</v>
      </c>
      <c r="C84" s="6">
        <v>80</v>
      </c>
    </row>
    <row r="85" spans="1:3" x14ac:dyDescent="0.35">
      <c r="A85" s="4" t="s">
        <v>24</v>
      </c>
      <c r="B85" s="7">
        <v>648</v>
      </c>
      <c r="C85" s="6">
        <v>278</v>
      </c>
    </row>
    <row r="86" spans="1:3" x14ac:dyDescent="0.35">
      <c r="A86" s="4" t="s">
        <v>18</v>
      </c>
      <c r="B86" s="3"/>
      <c r="C86" s="3"/>
    </row>
    <row r="87" spans="1:3" x14ac:dyDescent="0.35">
      <c r="A87" s="5" t="s">
        <v>19</v>
      </c>
      <c r="B87" s="7">
        <v>658</v>
      </c>
      <c r="C87" s="6">
        <v>102</v>
      </c>
    </row>
    <row r="88" spans="1:3" x14ac:dyDescent="0.35">
      <c r="A88" s="5" t="s">
        <v>20</v>
      </c>
      <c r="B88" s="7">
        <v>657</v>
      </c>
      <c r="C88" s="6">
        <v>45</v>
      </c>
    </row>
    <row r="89" spans="1:3" x14ac:dyDescent="0.35">
      <c r="A89" s="5" t="s">
        <v>21</v>
      </c>
      <c r="B89" s="7">
        <v>650</v>
      </c>
      <c r="C89" s="6">
        <v>2</v>
      </c>
    </row>
    <row r="90" spans="1:3" x14ac:dyDescent="0.35">
      <c r="A90" s="4" t="s">
        <v>25</v>
      </c>
      <c r="B90" s="7">
        <v>650</v>
      </c>
      <c r="C90" s="6">
        <v>149</v>
      </c>
    </row>
    <row r="91" spans="1:3" x14ac:dyDescent="0.35">
      <c r="A91" s="2" t="s">
        <v>29</v>
      </c>
      <c r="B91" s="7">
        <v>650</v>
      </c>
      <c r="C91" s="6">
        <v>852</v>
      </c>
    </row>
    <row r="92" spans="1:3" x14ac:dyDescent="0.35">
      <c r="A92" s="2" t="s">
        <v>1</v>
      </c>
      <c r="B92" s="7">
        <v>650</v>
      </c>
      <c r="C92" s="6">
        <v>1596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a : K e y > < a : V a l u e   i : t y p e = " T a b l e W i d g e t B a s e V i e w S t a t e " / > < / a : K e y V a l u e O f D i a g r a m O b j e c t K e y a n y T y p e z b w N T n L X > < a : K e y V a l u e O f D i a g r a m O b j e c t K e y a n y T y p e z b w N T n L X > < a : K e y > < K e y > C o l u m n s \ E m p l I D 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 C o l u m n s \ D a t a   ( Y e a r ) < / K e y > < / a : K e y > < a : V a l u e   i : t y p e = " T a b l e W i d g e t B a s e V i e w S t a t e " / > < / a : K e y V a l u e O f D i a g r a m O b j e c t K e y a n y T y p e z b w N T n L X > < a : K e y V a l u e O f D i a g r a m O b j e c t K e y a n y T y p e z b w N T n L X > < a : K e y > < K e y > C o l u m n s \ D a t a   ( Q u a r t e r ) < / K e y > < / a : K e y > < a : V a l u e   i : t y p e = " T a b l e W i d g e t B a s e V i e w S t a t e " / > < / a : K e y V a l u e O f D i a g r a m O b j e c t K e y a n y T y p e z b w N T n L X > < a : K e y V a l u e O f D i a g r a m O b j e c t K e y a n y T y p e z b w N T n L X > < a : K e y > < K e y > C o l u m n s \ D a t a   ( M o n t h   I n d e x ) < / K e y > < / a : K e y > < a : V a l u e   i : t y p e = " T a b l e W i d g e t B a s e V i e w S t a t e " / > < / a : K e y V a l u e O f D i a g r a m O b j e c t K e y a n y T y p e z b w N T n L X > < a : K e y V a l u e O f D i a g r a m O b j e c t K e y a n y T y p e z b w N T n L X > < a : K e y > < K e y > C o l u m n s \ D a t a 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D a t a M a s h u p   x m l n s = " h t t p : / / s c h e m a s . m i c r o s o f t . c o m / D a t a M a s h u p " > A A A A A P U G A A B Q S w M E F A A C A A g A x Z L j U C o y o t W m A A A A + A A A A B I A H A B D b 2 5 m a W c v U G F j a 2 F n Z S 5 4 b W w g o h g A K K A U A A A A A A A A A A A A A A A A A A A A A A A A A A A A h Y 8 x D o I w G E a v Q r r T l h K V k J 8 y u E p i Q j S u T a 3 Q C M X Q Y r m b g 0 f y C p I o 6 u b 4 v b z h f Y / b H f K x b Y K r 6 q 3 u T I Y i T F G g j O y O 2 l Q Z G t w p T F D O Y S v k W V Q q m G R j 0 9 E e M 1 Q 7 d 0 k J 8 d 5 j H + O u r w i j N C K H Y l P K W r U C f W T 9 X w 6 1 s U 4 Y q R C H / S u G M 5 x E e J H E E V 4 t G Z A Z Q 6 H N V 2 F T M a Z A f i C s h 8 Y N v e L K h L s S y D y B v F / w J 1 B L A w Q U A A I A C A D F k u N 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Z L j U N x 6 F L n t A w A A e B A A A B M A H A B G b 3 J t d W x h c y 9 T Z W N 0 a W 9 u M S 5 t I K I Y A C i g F A A A A A A A A A A A A A A A A A A A A A A A A A A A A O 1 W z W 7 b R h C + G / A 7 L M Y X G W C F 0 I 7 d N K k S 2 J J l C 2 g d R 3 L Q A p I O a 3 E i L U I u 1 e V S t i D o 1 O Z Z W h T o q Y e + i v w 2 3 R 9 G / J E W S n v o D x B d R M 7 s z v f N z L f L S X A k W c x J z / 7 7 L / b 3 9 v e S C R U Y k A O 4 6 p I W l R R I g 4 Q o 9 / e I + v X i V I x Q W d p x G K C o t 1 m I S Q 2 a z w d v E x T J 4 P u I J 5 P B a 4 4 t w W Y 4 W P 2 + + m P 1 G 1 n 9 / P j T 4 4 f H H 1 e / r n 4 Z H J + e k J t B m 3 G m V l 5 1 B x 9 h D j 0 L c Q A q q E T N 4 Y o F A X J i Q H z N 4 5 b e h V j v Y a g I d + P 7 p G b 5 e A T p a E L 6 Z 1 I K d p d K T I a v + n b z 8 B X 5 + i W R I s U 8 f o f P 4 v d I m m k i 4 4 i 0 U 2 6 z z w H O g q A Z h 2 n E a 0 4 y H o F b Q X n y L h a R s U F G 4 q B q r / W b M Z f I 5 f A w p 9 B F T i M V 1 M I U k 7 O e z F 5 z k / X I A q 7 V S s 3 E V q F u X p d F k C i e K Z D X c o J i C 5 S t Y w 6 1 Q U p j F G N v J l 1 A u 3 i Y U h 6 o 7 S Z 4 F q S A Z v 3 m e V 1 c B 8 N t x b V B 7 B J N R h O u V v o A e j S a K n D z e l i o d 3 N C + V h z m 0 8 x p 7 T e b 8 N q p w 7 r y M R b V K s h 1 Q Y i 8 U E u d a X W 6 7 b a j x z 2 Y 4 f 9 q c N + 4 r C f O u x f O u z P H P a v X H k 9 c T l c G f u u l H 1 X z r 4 r a d + V t V 9 O e 4 v 4 M 1 E V D 5 h 2 5 K o v S c N b u A 9 T 6 X C 4 D 2 w V W M s m l w a Y u 6 6 i C 7 h Q q u 2 0 o C I L u E Q l Q w E V V c D Z G K G i C L i Q E 8 5 G l y J O p 1 B R B b R v o C I I u E U R K S a l O F o R w J J r v L 9 i o u T R m o D z t 6 S L Y 3 X 3 Q F U V o N d X o x l Z w A 2 d m 7 p W Z W E I d J E m l X D H W X 4 b i R h p q F 0 8 1 V D z B K r q y H z f q r t 2 U v a a G p z T Q L N U n i 0 a u Y 2 n R H 9 O C l f j e z b d v B H B 8 7 d f K e S e y Q n 5 J h 7 R c P f 1 s o G q u C 7 y j m R 6 D t T z U q U B y L + 4 P I f d u P 5 O Y C d j Q 2 D d x L 9 C 4 O + D 2 v u 0 0 F C P d L g 8 f V r X C 0 3 7 S g 3 N S P E 0 u k N h 3 O u O l j Z u 6 e 6 F E L H Y u A B 0 5 b 9 T d K y 3 V k 1 r d 7 2 P P r n R G Q F T Z X P 8 H R X e 3 2 N 8 N 2 p 5 S C t + 8 P 7 h Q e 2 a z t i Y m m l E 4 V j A x Z P l e t z J 0 y m s L L K / o U K d L j V d 6 f 2 V V J S d k n 4 n W a 9 5 k 6 K Y N / Q g 5 5 F z x q m Y d 9 Q 4 J t k 7 h q J R 3 u y Z q j X A L t P 6 q I T p 4 g + p k k 5 g w g 3 L B c 1 n i p 2 l b S a z e i s e p Z H i U c u T 8 f o t D F n E 1 H M D P A W f 3 R 4 N / 9 Q j F 3 w U B 4 y P G / 7 R y Z F H 3 q S x x J 6 c h 9 j I H + v X M c d h V Y G f M r t k 4 / D i 8 z D y n x h G N g + 0 b a J R X H 8 9 z B t N K r F q X a j + w g I A H 1 C J j 4 q 2 a n A a U j O M w H N w q B O W Q I Z b N e w W b 0 G w h 6 T x M l / x L 0 j 8 s 8 z / 5 z L X D f w o 9 c 1 m 5 s f A N u 7 F n 1 B L A Q I t A B Q A A g A I A M W S 4 1 A q M q L V p g A A A P g A A A A S A A A A A A A A A A A A A A A A A A A A A A B D b 2 5 m a W c v U G F j a 2 F n Z S 5 4 b W x Q S w E C L Q A U A A I A C A D F k u N Q D 8 r p q 6 Q A A A D p A A A A E w A A A A A A A A A A A A A A A A D y A A A A W 0 N v b n R l b n R f V H l w Z X N d L n h t b F B L A Q I t A B Q A A g A I A M W S 4 1 D c e h S 5 7 Q M A A H g Q A A A T A A A A A A A A A A A A A A A A A O M B A A B G b 3 J t d W x h c y 9 T Z W N 0 a W 9 u M S 5 t U E s F B g A A A A A D A A M A w g A A A B 0 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I o A A A A A A A A g C 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k V Y Z 2 g x a k x N T F R L R X p w e l d H T 2 h 2 V E c x U n l Z V z V 6 W m 0 5 e W J T Q k d h V 3 h s S U d a e W I y M G d T R k l n U k d G M F l R Q U F B Q U F B Q U F B Q U F B Q l R 6 b n F n M l l n U F F x V T R B R 3 k x Y V R D M U R r a G x i S E J s Y 2 l C U m R X V n l h V 1 Z 6 Q U F G R V h n a D F q T E 1 M V E t F e n B 6 V 0 d P a H Z U Q U F B Q U F B P T 0 i I C 8 + P E V u d H J 5 I F R 5 c G U 9 I l J l b G F 0 a W 9 u c 2 h p c H M i I F Z h b H V l P S J z Q U F B Q U F B P T 0 i I C 8 + P C 9 T d G F i b G V F b n R y a W V z P j w v S X R l b T 4 8 S X R l b T 4 8 S X R l b U x v Y 2 F 0 a W 9 u P j x J d G V t V H l w Z T 5 G b 3 J t d W x h P C 9 J d G V t V H l w Z T 4 8 S X R l b V B h d G g + U 2 V j d G l v b j E v S F I 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U Z W 5 1 c m U h V G V u d X J l I i A v P j x F b n R y e S B U e X B l P S J G a W x s Z W R D b 2 1 w b G V 0 Z V J l c 3 V s d F R v V 2 9 y a 3 N o Z W V 0 I i B W Y W x 1 Z T 0 i b D A i I C 8 + P E V u d H J 5 I F R 5 c G U 9 I k F k Z G V k V G 9 E Y X R h T W 9 k Z W w i I F Z h b H V l P S J s M S I g L z 4 8 R W 5 0 c n k g V H l w Z T 0 i R m l s b E N v d W 5 0 I i B W Y W x 1 Z T 0 i b D I y M T I 5 I i A v P j x F b n R y e S B U e X B l P S J G a W x s R X J y b 3 J D b 2 R l I i B W Y W x 1 Z T 0 i c 1 V u a 2 5 v d 2 4 i I C 8 + P E V u d H J 5 I F R 5 c G U 9 I k Z p b G x F c n J v c k N v d W 5 0 I i B W Y W x 1 Z T 0 i b D A i I C 8 + P E V u d H J 5 I F R 5 c G U 9 I k Z p b G x M Y X N 0 V X B k Y X R l Z C I g V m F s d W U 9 I m Q y M D I w L T A 3 L T A z V D E 1 O j A y O j E z L j Q 1 N z E w N z l a I i A v P j x F b n R y e S B U e X B l P S J G a W x s Q 2 9 s d W 1 u V H l w Z X M i I F Z h b H V l P S J z Q 1 F Z R 0 J n W U d D U V l H Q 1 F Z R 0 J n T U Z B d z 0 9 I i A v P j x F b n R y e S B U e X B l P S J G a W x s Q 2 9 s d W 1 u T m F t Z X M i I F Z h b H V l P S J z W y Z x d W 9 0 O 0 R h d G E m c X V v d D s s J n F 1 b 3 Q 7 R W 1 w b 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F I g R G F 0 Y S 9 D a G F u Z 2 V k I F R 5 c G U g d 2 l 0 a C B M b 2 N h b G U y L n t E Y X R h L D B 9 J n F 1 b 3 Q 7 L C Z x d W 9 0 O 1 N l Y 3 R p b 2 4 x L 0 h S I E R h d G E v U m V t b 3 Z l Z C B F c n J v c n M u e 0 V t c G x J R C w x f S Z x d W 9 0 O y w m c X V v d D t T Z W N 0 a W 9 u M S 9 I U i B E Y X R h L 1 J l b W 9 2 Z W Q g R X J y b 3 J z L n t H Z W 5 k Z X I s M n 0 m c X V v d D s s J n F 1 b 3 Q 7 U 2 V j d G l v b j E v S F I g R G F 0 Y S 9 S Z W 1 v d m V k I E V y c m 9 y c y 5 7 Q W d l L D N 9 J n F 1 b 3 Q 7 L C Z x d W 9 0 O 1 N l Y 3 R p b 2 4 x L 0 h S I E R h d G E v U m V t b 3 Z l Z C B F c n J v c n M u e 0 V 0 a G 5 p Y 0 d y b 3 V w L D R 9 J n F 1 b 3 Q 7 L C Z x d W 9 0 O 1 N l Y 3 R p b 2 4 x L 0 h S I E R h d G E v U m V t b 3 Z l Z C B F c n J v c n M u e 0 Z Q L D V 9 J n F 1 b 3 Q 7 L C Z x d W 9 0 O 1 N l Y 3 R p b 2 4 x L 0 h S I E R h d G E v U m V t b 3 Z l Z C B F c n J v c n M u e 1 R l c m 1 E Y X R l L D Z 9 J n F 1 b 3 Q 7 L C Z x d W 9 0 O 1 N l Y 3 R p b 2 4 x L 0 h S I E R h d G E v U m V t b 3 Z l Z C B F c n J v c n M u e 2 l z T m V 3 S G l y Z S w 3 f S Z x d W 9 0 O y w m c X V v d D t T Z W N 0 a W 9 u M S 9 I U i B E Y X R h L 1 J l b W 9 2 Z W Q g R X J y b 3 J z L n t C V S B S Z W d p b 2 4 s O H 0 m c X V v d D s s J n F 1 b 3 Q 7 U 2 V j d G l v b j E v S F I g R G F 0 Y S 9 S Z W 1 v d m V k I E V y c m 9 y c y 5 7 S G l y Z U R h d G U s O X 0 m c X V v d D s s J n F 1 b 3 Q 7 U 2 V j d G l v b j E v S F I g R G F 0 Y S 9 S Z W 1 v d m V k I E V y c m 9 y c y 5 7 U G F 5 V H l w Z S w x M H 0 m c X V v d D s s J n F 1 b 3 Q 7 U 2 V j d G l v b j E v S F I g R G F 0 Y S 9 S Z W 1 v d m V k I E V y c m 9 y c y 5 7 V G V y b V J l Y X N v b i w x M X 0 m c X V v d D s s J n F 1 b 3 Q 7 U 2 V j d G l v b j E v S F I g R G F 0 Y S 9 S Z W 1 v d m V k I E V y c m 9 y c y 5 7 Q W d l R 3 J v d X A s M T J 9 J n F 1 b 3 Q 7 L C Z x d W 9 0 O 1 N l Y 3 R p b 2 4 x L 0 h S I E R h d G E v U m V t b 3 Z l Z C B F c n J v c n M u e 1 R l b n V y Z U R h e X M s M T N 9 J n F 1 b 3 Q 7 L C Z x d W 9 0 O 1 N l Y 3 R p b 2 4 x L 0 h S I E R h d G E v U m V t b 3 Z l Z C B F c n J v c n M u e 1 R l b n V y Z U 1 v b n R o c y w x N H 0 m c X V v d D s s J n F 1 b 3 Q 7 U 2 V j d G l v b j E v S F I g R G F 0 Y S 9 S Z W 1 v d m V k I E V y c m 9 y c y 5 7 Q m F k S G l y Z X M s M T V 9 J n F 1 b 3 Q 7 X S w m c X V v d D t D b 2 x 1 b W 5 D b 3 V u d C Z x d W 9 0 O z o x N i w m c X V v d D t L Z X l D b 2 x 1 b W 5 O Y W 1 l c y Z x d W 9 0 O z p b X S w m c X V v d D t D b 2 x 1 b W 5 J Z G V u d G l 0 a W V z J n F 1 b 3 Q 7 O l s m c X V v d D t T Z W N 0 a W 9 u M S 9 I U i B E Y X R h L 0 N o Y W 5 n Z W Q g V H l w Z S B 3 a X R o I E x v Y 2 F s Z T I u e 0 R h d G E s M H 0 m c X V v d D s s J n F 1 b 3 Q 7 U 2 V j d G l v b j E v S F I g R G F 0 Y S 9 S Z W 1 v d m V k I E V y c m 9 y c y 5 7 R W 1 w b E l E L D F 9 J n F 1 b 3 Q 7 L C Z x d W 9 0 O 1 N l Y 3 R p b 2 4 x L 0 h S I E R h d G E v U m V t b 3 Z l Z C B F c n J v c n M u e 0 d l b m R l c i w y f S Z x d W 9 0 O y w m c X V v d D t T Z W N 0 a W 9 u M S 9 I U i B E Y X R h L 1 J l b W 9 2 Z W Q g R X J y b 3 J z L n t B Z 2 U s M 3 0 m c X V v d D s s J n F 1 b 3 Q 7 U 2 V j d G l v b j E v S F I g R G F 0 Y S 9 S Z W 1 v d m V k I E V y c m 9 y c y 5 7 R X R o b m l j R 3 J v d X A s N H 0 m c X V v d D s s J n F 1 b 3 Q 7 U 2 V j d G l v b j E v S F I g R G F 0 Y S 9 S Z W 1 v d m V k I E V y c m 9 y c y 5 7 R l A s N X 0 m c X V v d D s s J n F 1 b 3 Q 7 U 2 V j d G l v b j E v S F I g R G F 0 Y S 9 S Z W 1 v d m V k I E V y c m 9 y c y 5 7 V G V y b U R h d G U s N n 0 m c X V v d D s s J n F 1 b 3 Q 7 U 2 V j d G l v b j E v S F I g R G F 0 Y S 9 S Z W 1 v d m V k I E V y c m 9 y c y 5 7 a X N O Z X d I a X J l L D d 9 J n F 1 b 3 Q 7 L C Z x d W 9 0 O 1 N l Y 3 R p b 2 4 x L 0 h S I E R h d G E v U m V t b 3 Z l Z C B F c n J v c n M u e 0 J V I F J l Z 2 l v b i w 4 f S Z x d W 9 0 O y w m c X V v d D t T Z W N 0 a W 9 u M S 9 I U i B E Y X R h L 1 J l b W 9 2 Z W Q g R X J y b 3 J z L n t I a X J l R G F 0 Z S w 5 f S Z x d W 9 0 O y w m c X V v d D t T Z W N 0 a W 9 u M S 9 I U i B E Y X R h L 1 J l b W 9 2 Z W Q g R X J y b 3 J z L n t Q Y X l U e X B l L D E w f S Z x d W 9 0 O y w m c X V v d D t T Z W N 0 a W 9 u M S 9 I U i B E Y X R h L 1 J l b W 9 2 Z W Q g R X J y b 3 J z L n t U Z X J t U m V h c 2 9 u L D E x f S Z x d W 9 0 O y w m c X V v d D t T Z W N 0 a W 9 u M S 9 I U i B E Y X R h L 1 J l b W 9 2 Z W Q g R X J y b 3 J z L n t B Z 2 V H c m 9 1 c C w x M n 0 m c X V v d D s s J n F 1 b 3 Q 7 U 2 V j d G l v b j E v S F I g R G F 0 Y S 9 S Z W 1 v d m V k I E V y c m 9 y c y 5 7 V G V u d X J l R G F 5 c y w x M 3 0 m c X V v d D s s J n F 1 b 3 Q 7 U 2 V j d G l v b j E v S F I g R G F 0 Y S 9 S Z W 1 v d m V k I E V y c m 9 y c y 5 7 V G V u d X J l T W 9 u d G h z L D E 0 f S Z x d W 9 0 O y w m c X V v d D t T Z W N 0 a W 9 u M S 9 I U i B E Y X R h L 1 J l b W 9 2 Z W Q g R X J y b 3 J z L n t C Y W R I a X J l c y w x N X 0 m c X V v d D t d L C Z x d W 9 0 O 1 J l b G F 0 a W 9 u c 2 h p c E l u Z m 8 m c X V v d D s 6 W 1 1 9 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C 0 w N y 0 w M 1 Q x N T o w M j o x M y 4 1 N T Y 1 M D c x W i I g L z 4 8 R W 5 0 c n k g V H l w Z T 0 i R m l s b E V y c m 9 y Q 2 9 k Z S I g V m F s d W U 9 I n N V b m t u b 3 d u I i A v P j x F b n R y e S B U e X B l P S J B Z G R l Z F R v R G F 0 Y U 1 v Z G V s I i B W Y W x 1 Z T 0 i b D A i I C 8 + P E V u d H J 5 I F R 5 c G U 9 I k x v Y W R U b 1 J l c G 9 y d E R p c 2 F i b G V k I i B W Y W x 1 Z T 0 i b D E i I C 8 + P E V u d H J 5 I F R 5 c G U 9 I l F 1 Z X J 5 R 3 J v d X B J R C I g V m F s d W U 9 I n N h M D d h Y 2 U 1 M y 0 4 O G Q 5 L T Q y M G Y t Y T U z O C 0 w M D Z j Y j U 2 O T M w Y j 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T A 3 Y W N l N T M t O D h k O S 0 0 M j B m L W E 1 M z g t M D A 2 Y 2 I 1 N j k z M G I 1 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c t M D N U M T U 6 M D I 6 M T M u N T g 5 M T A 1 M 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z U w O D V l N D Q t Y j M 4 Y y 0 0 Y z B i L W E x M z M t Y T c z N T g 2 M 2 E x Y m Q 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N y 0 w M 1 Q x N T o w M j o x M y 4 2 M D Q 0 O D A 0 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Q 2 h h b m d l J T I w V H l w 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Y T A 3 Y W N l N T M t O D h k O S 0 0 M j B m L W E 1 M z g t M D A 2 Y 2 I 1 N j k z M G I 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c t M D N U M T U 6 M D I 6 M T M u N j E 3 M T Y x O 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I U i U y M E R h d G E v R m l s d G V y Z W Q l M j B I a W R k Z W 4 l M j B G a W x l c z E 8 L 0 l 0 Z W 1 Q Y X R o P j w v S X R l b U x v Y 2 F 0 a W 9 u P j x T d G F i b G V F b n R y a W V z I C 8 + P C 9 J d G V t P j x J d G V t P j x J d G V t T G 9 j Y X R p b 2 4 + P E l 0 Z W 1 U e X B l P k Z v c m 1 1 b G E 8 L 0 l 0 Z W 1 U e X B l P j x J d G V t U G F 0 a D 5 T Z W N 0 a W 9 u M S 9 I U i U y M E R h d G E v S W 5 2 b 2 t l J T I w Q 3 V z d G 9 t J T I w R n V u Y 3 R p b 2 4 x P C 9 J d G V t U G F 0 a D 4 8 L 0 l 0 Z W 1 M b 2 N h d G l v b j 4 8 U 3 R h Y m x l R W 5 0 c m l l c y A v P j w v S X R l b T 4 8 S X R l b T 4 8 S X R l b U x v Y 2 F 0 a W 9 u P j x J d G V t V H l w Z T 5 G b 3 J t d W x h P C 9 J d G V t V H l w Z T 4 8 S X R l b V B h d G g + U 2 V j d G l v b j E v S F I l M j B E Y X R h L 1 J l b m F t Z W Q l M j B D b 2 x 1 b W 5 z M T w v S X R l b V B h d G g + P C 9 J d G V t T G 9 j Y X R p b 2 4 + P F N 0 Y W J s Z U V u d H J p Z X M g L z 4 8 L 0 l 0 Z W 0 + P E l 0 Z W 0 + P E l 0 Z W 1 M b 2 N h d G l v b j 4 8 S X R l b V R 5 c G U + R m 9 y b X V s Y T w v S X R l b V R 5 c G U + P E l 0 Z W 1 Q Y X R o P l N l Y 3 R p b 2 4 x L 0 h S J T I w R G F 0 Y S 9 S Z W 1 v d m V k J T I w T 3 R o Z X I l M j B D b 2 x 1 b W 5 z M T w v S X R l b V B h d G g + P C 9 J d G V t T G 9 j Y X R p b 2 4 + P F N 0 Y W J s Z U V u d H J p Z X M g L z 4 8 L 0 l 0 Z W 0 + P E l 0 Z W 0 + P E l 0 Z W 1 M b 2 N h d G l v b j 4 8 S X R l b V R 5 c G U + R m 9 y b X V s Y T w v S X R l b V R 5 c G U + P E l 0 Z W 1 Q Y X R o P l N l Y 3 R p b 2 4 x L 0 h S J T I w R G F 0 Y S 9 F e H B h b m R l Z C U y M F R h Y m x l J T I w Q 2 9 s d W 1 u M T w v S X R l b V B h d G g + P C 9 J d G V t T G 9 j Y X R p b 2 4 + P F N 0 Y W J s Z U V u d H J p Z X M g L z 4 8 L 0 l 0 Z W 0 + P E l 0 Z W 0 + P E l 0 Z W 1 M b 2 N h d G l v b j 4 8 S X R l b V R 5 c G U + R m 9 y b X V s Y T w v S X R l b V R 5 c G U + P E l 0 Z W 1 Q Y X R o P l N l Y 3 R p b 2 4 x L 0 h S J T I w R G F 0 Y S 9 D a G F u Z 2 V k J T I w V H l w Z T w v S X R l b V B h d G g + P C 9 J d G V t T G 9 j Y X R p b 2 4 + P F N 0 Y W J s Z U V u d H J p Z X M g L z 4 8 L 0 l 0 Z W 0 + P E l 0 Z W 0 + P E l 0 Z W 1 M b 2 N h d G l v b j 4 8 S X R l b V R 5 c G U + R m 9 y b X V s Y T w v S X R l b V R 5 c G U + P E l 0 Z W 1 Q Y X R o P l N l Y 3 R p b 2 4 x L 0 h S J T I w R G F 0 Y S 9 S Z W 1 v d m V k J T I w Q 2 9 s d W 1 u c z w v S X R l b V B h d G g + P C 9 J d G V t T G 9 j Y X R p b 2 4 + P F N 0 Y W J s Z U V u d H J p Z X M g L z 4 8 L 0 l 0 Z W 0 + P E l 0 Z W 0 + P E l 0 Z W 1 M b 2 N h d G l v b j 4 8 S X R l b V R 5 c G U + R m 9 y b X V s Y T w v S X R l b V R 5 c G U + P E l 0 Z W 1 Q Y X R o P l N l Y 3 R p b 2 4 x L 0 h S J T I w R G F 0 Y S 9 S Z W 5 h b W V k J T I w Q 2 9 s d W 1 u c z w v S X R l b V B h d G g + P C 9 J d G V t T G 9 j Y X R p b 2 4 + P F N 0 Y W J s Z U V u d H J p Z X M g L z 4 8 L 0 l 0 Z W 0 + P E l 0 Z W 0 + P E l 0 Z W 1 M b 2 N h d G l v b j 4 8 S X R l b V R 5 c G U + R m 9 y b X V s Y T w v S X R l b V R 5 c G U + P E l 0 Z W 1 Q Y X R o P l N l Y 3 R p b 2 4 x L 0 h S J T I w R G F 0 Y S 9 S Z W 1 v d m V k J T I w V G 9 w J T I w U m 9 3 c z w v S X R l b V B h d G g + P C 9 J d G V t T G 9 j Y X R p b 2 4 + P F N 0 Y W J s Z U V u d H J p Z X M g L z 4 8 L 0 l 0 Z W 0 + P E l 0 Z W 0 + P E l 0 Z W 1 M b 2 N h d G l v b j 4 8 S X R l b V R 5 c G U + R m 9 y b X V s Y T w v S X R l b V R 5 c G U + P E l 0 Z W 1 Q Y X R o P l N l Y 3 R p b 2 4 x L 0 h S J T I w R G F 0 Y S 9 D a G F u Z 2 V k J T I w V H l w Z S U y M H d p d G g l M j B M b 2 N h b G U 8 L 0 l 0 Z W 1 Q Y X R o P j w v S X R l b U x v Y 2 F 0 a W 9 u P j x T d G F i b G V F b n R y a W V z I C 8 + P C 9 J d G V t P j x J d G V t P j x J d G V t T G 9 j Y X R p b 2 4 + P E l 0 Z W 1 U e X B l P k Z v c m 1 1 b G E 8 L 0 l 0 Z W 1 U e X B l P j x J d G V t U G F 0 a D 5 T Z W N 0 a W 9 u M S 9 I U i U y M E R h d G E v Q 2 h h b m d l Z C U y M F R 5 c G U l M j B 3 a X R o J T I w T G 9 j Y W x l M T w v S X R l b V B h d G g + P C 9 J d G V t T G 9 j Y X R p b 2 4 + P F N 0 Y W J s Z U V u d H J p Z X M g L z 4 8 L 0 l 0 Z W 0 + P E l 0 Z W 0 + P E l 0 Z W 1 M b 2 N h d G l v b j 4 8 S X R l b V R 5 c G U + R m 9 y b X V s Y T w v S X R l b V R 5 c G U + P E l 0 Z W 1 Q Y X R o P l N l Y 3 R p b 2 4 x L 0 h S J T I w R G F 0 Y S 9 D a G F u Z 2 V k J T I w V H l w Z T E 8 L 0 l 0 Z W 1 Q Y X R o P j w v S X R l b U x v Y 2 F 0 a W 9 u P j x T d G F i b G V F b n R y a W V z I C 8 + P C 9 J d G V t P j x J d G V t P j x J d G V t T G 9 j Y X R p b 2 4 + P E l 0 Z W 1 U e X B l P k Z v c m 1 1 b G E 8 L 0 l 0 Z W 1 U e X B l P j x J d G V t U G F 0 a D 5 T Z W N 0 a W 9 u M S 9 I U i U y M E R h d G E v U m V t b 3 Z l Z C U y M E V y c m 9 y c z w v S X R l b V B h d G g + P C 9 J d G V t T G 9 j Y X R p b 2 4 + P F N 0 Y W J s Z U V u d H J p Z X M g L z 4 8 L 0 l 0 Z W 0 + P E l 0 Z W 0 + P E l 0 Z W 1 M b 2 N h d G l v b j 4 8 S X R l b V R 5 c G U + R m 9 y b X V s Y T w v S X R l b V R 5 c G U + P E l 0 Z W 1 Q Y X R o P l N l Y 3 R p b 2 4 x L 0 h S J T I w R G F 0 Y S 9 D a G F u Z 2 V k J T I w V H l w Z S U y M H d p d G g l M j B M b 2 N h b G U y P C 9 J d G V t U G F 0 a D 4 8 L 0 l 0 Z W 1 M b 2 N h d G l v b j 4 8 U 3 R h Y m x l R W 5 0 c m l l c y A v P j w v S X R l b T 4 8 L 0 l 0 Z W 1 z P j w v T G 9 j Y W x Q Y W N r Y W d l T W V 0 Y W R h d G F G a W x l P h Y A A A B Q S w U G A A A A A A A A A A A A A A A A A A A A A A A A J g E A A A E A A A D Q j J 3 f A R X R E Y x 6 A M B P w p f r A Q A A A L 5 d l O H J w I N L s 1 z z u x S n o 1 4 A A A A A A g A A A A A A E G Y A A A A B A A A g A A A A E o C 8 J X Q C X B O c r k L / T e 5 U r S w n y H 5 T w o l / + N J + 1 G g G n N c A A A A A D o A A A A A C A A A g A A A A D t w 5 B Q y Q u g J p x q m E K D 3 s P D m O g q l 1 e x k 4 J q D r 7 D 0 H E r F Q A A A A 1 F Z C D B e T G a Y c P z C 8 u 6 6 P 1 F A e u j X f A p U x Q k f j T 7 d s T M H N G r p a l J W g 9 B v u a b c h y a x n F h m T C F D L E C u b Q C F f U t 4 R T z t C I 2 Y p e p + y J j w a t h 2 d K J 9 A A A A A R P q o X H S C e B J P y a u E m 8 B 7 N o a 0 v P H 2 O m N R I k l z H 5 j p R G N 6 Y U b Z V q e e I o z 6 9 L a 2 A G 2 c y 3 o X y c K 6 O s 9 T s x G C k F z n Y w = = < / D a t a M a s h u p > 
</file>

<file path=customXml/item13.xml>��< ? x m l   v e r s i o n = " 1 . 0 "   e n c o d i n g = " U T F - 1 6 " ? > < G e m i n i   x m l n s = " h t t p : / / g e m i n i / p i v o t c u s t o m i z a t i o n / e 2 c 6 f 8 b 8 - a 1 8 2 - 4 d 3 1 - b 5 a b - c 5 1 e e d 3 1 b c 9 f " > < C u s t o m C o n t e n t > < ! [ C D A T A [ < ? x m l   v e r s i o n = " 1 . 0 "   e n c o d i n g = " u t f - 1 6 " ? > < S e t t i n g s > < C a l c u l a t e d F i e l d s > < i t e m > < M e a s u r e N a m e > E m p C o u n t < / M e a s u r e N a m e > < D i s p l a y N a m e > E m p C o u n t < / D i s p l a y N a m e > < V i s i b l e > F a l s e < / V i s i b l e > < / i t e m > < i t e m > < M e a s u r e N a m e > A c t i v e   E m p l < / M e a s u r e N a m e > < D i s p l a y N a m e > A c t i v e   E m p l < / D i s p l a y N a m e > < V i s i b l e > F a l s e < / V i s i b l e > < / i t e m > < i t e m > < M e a s u r e N a m e > N e w   H i r e s < / M e a s u r e N a m e > < D i s p l a y N a m e > N e w   H i r e s < / D i s p l a y N a m e > < V i s i b l e > F a l s e < / V i s i b l e > < / i t e m > < i t e m > < M e a s u r e N a m e > A v g   T e n u r e   M o n . < / M e a s u r e N a m e > < D i s p l a y N a m e > A v g   T e n u r e   M o n . < / 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14.xml>��< ? x m l   v e r s i o n = " 1 . 0 "   e n c o d i n g = " U T F - 1 6 " ? > < G e m i n i   x m l n s = " h t t p : / / g e m i n i / p i v o t c u s t o m i z a t i o n / b e 1 3 2 9 a 5 - 0 a 8 9 - 4 e 4 c - 8 8 1 d - 0 1 6 1 6 e 4 a 5 1 b 4 " > < C u s t o m C o n t e n t > < ! [ C D A T A [ < ? x m l   v e r s i o n = " 1 . 0 "   e n c o d i n g = " u t f - 1 6 " ? > < S e t t i n g s > < C a l c u l a t e d F i e l d s > < i t e m > < M e a s u r e N a m e > E m p C o u n t < / M e a s u r e N a m e > < D i s p l a y N a m e > E m p C o u n t < / D i s p l a y N a m e > < V i s i b l e > F a l s e < / V i s i b l e > < / i t e m > < i t e m > < M e a s u r e N a m e > A c t i v e   E m p l < / M e a s u r e N a m e > < D i s p l a y N a m e > A c t i v e   E m p l < / D i s p l a y N a m e > < V i s i b l e > F a l s e < / V i s i b l e > < / i t e m > < i t e m > < M e a s u r e N a m e > N e w   H i r e s < / M e a s u r e N a m e > < D i s p l a y N a m e > N e w   H i r e s < / D i s p l a y N a m e > < V i s i b l e > F a l s e < / V i s i b l e > < / i t e m > < i t e m > < M e a s u r e N a m e > A v g   T e n u r e   M o n . < / M e a s u r e N a m e > < D i s p l a y N a m e > A v g   T e n u r e   M o n . < / 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5.xml>��< ? x m l   v e r s i o n = " 1 . 0 "   e n c o d i n g = " U T F - 1 6 " ? > < G e m i n i   x m l n s = " h t t p : / / g e m i n i / p i v o t c u s t o m i z a t i o n / 8 1 3 6 f c c f - 0 9 e f - 4 b b c - a 5 9 e - b d f c d f b 7 6 1 b e " > < C u s t o m C o n t e n t > < ! [ C D A T A [ < ? x m l   v e r s i o n = " 1 . 0 "   e n c o d i n g = " u t f - 1 6 " ? > < S e t t i n g s > < C a l c u l a t e d F i e l d s > < i t e m > < M e a s u r e N a m e > E m p C o u n t < / M e a s u r e N a m e > < D i s p l a y N a m e > E m p C o u n t < / D i s p l a y N a m e > < V i s i b l e > F a l s e < / V i s i b l e > < / i t e m > < i t e m > < M e a s u r e N a m e > A c t i v e   E m p l < / M e a s u r e N a m e > < D i s p l a y N a m e > A c t i v e   E m p l < / D i s p l a y N a m e > < V i s i b l e > T r u e < / V i s i b l e > < / i t e m > < i t e m > < M e a s u r e N a m e > N e w   H i r e s < / M e a s u r e N a m e > < D i s p l a y N a m e > N e w   H i r e s < / D i s p l a y N a m e > < V i s i b l e > T r u e < / V i s i b l e > < / i t e m > < i t e m > < M e a s u r e N a m e > A v g   T e n u r e   M o n . < / M e a s u r e N a m e > < D i s p l a y N a m e > A v g   T e n u r e   M o n . < / 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6.xml>��< ? x m l   v e r s i o n = " 1 . 0 "   e n c o d i n g = " U T F - 1 6 " ? > < G e m i n i   x m l n s = " h t t p : / / g e m i n i / p i v o t c u s t o m i z a t i o n / c 1 6 7 d a 6 0 - b d 2 3 - 4 8 e f - b a c 4 - 7 5 4 1 9 d 1 8 4 a 9 4 " > < C u s t o m C o n t e n t > < ! [ C D A T A [ < ? x m l   v e r s i o n = " 1 . 0 "   e n c o d i n g = " u t f - 1 6 " ? > < S e t t i n g s > < C a l c u l a t e d F i e l d s > < i t e m > < M e a s u r e N a m e > E m p C o u n t < / M e a s u r e N a m e > < D i s p l a y N a m e > E m p C o u n t < / D i s p l a y N a m e > < V i s i b l e > F a l s e < / V i s i b l e > < / i t e m > < i t e m > < M e a s u r e N a m e > A c t i v e   E m p l < / M e a s u r e N a m e > < D i s p l a y N a m e > A c t i v e   E m p l < / D i s p l a y N a m e > < V i s i b l e > F a l s e < / V i s i b l e > < / i t e m > < i t e m > < M e a s u r e N a m e > N e w   H i r e s < / M e a s u r e N a m e > < D i s p l a y N a m e > N e w   H i r e s < / D i s p l a y N a m e > < V i s i b l e > F a l s e < / V i s i b l e > < / i t e m > < i t e m > < M e a s u r e N a m e > A v g   T e n u r e   M o n . < / M e a s u r e N a m e > < D i s p l a y N a m e > A v g   T e n u r e   M o n . < / 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7.xml>��< ? x m l   v e r s i o n = " 1 . 0 "   e n c o d i n g = " U T F - 1 6 " ? > < G e m i n i   x m l n s = " h t t p : / / g e m i n i / p i v o t c u s t o m i z a t i o n / c 4 8 7 f 6 c 4 - 9 a 6 d - 4 d 4 5 - 9 a 6 2 - 5 b a 8 c 2 b b 3 9 1 f " > < C u s t o m C o n t e n t > < ! [ C D A T A [ < ? x m l   v e r s i o n = " 1 . 0 "   e n c o d i n g = " u t f - 1 6 " ? > < S e t t i n g s > < C a l c u l a t e d F i e l d s > < i t e m > < M e a s u r e N a m e > E m p C o u n t < / M e a s u r e N a m e > < D i s p l a y N a m e > E m p C o u n t < / D i s p l a y N a m e > < V i s i b l e > F a l s e < / V i s i b l e > < / i t e m > < i t e m > < M e a s u r e N a m e > A c t i v e   E m p l < / M e a s u r e N a m e > < D i s p l a y N a m e > A c t i v e   E m p l < / D i s p l a y N a m e > < V i s i b l e > F a l s e < / V i s i b l e > < / i t e m > < i t e m > < M e a s u r e N a m e > N e w   H i r e s < / M e a s u r e N a m e > < D i s p l a y N a m e > N e w   H i r e s < / D i s p l a y N a m e > < V i s i b l e > F a l s e < / V i s i b l e > < / i t e m > < i t e m > < M e a s u r e N a m e > A v g   T e n u r e   M o n . < / M e a s u r e N a m e > < D i s p l a y N a m e > A v g   T e n u r e   M o n . < / 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8.xml>��< ? x m l   v e r s i o n = " 1 . 0 "   e n c o d i n g = " U T F - 1 6 " ? > < G e m i n i   x m l n s = " h t t p : / / g e m i n i / p i v o t c u s t o m i z a t i o n / 3 8 8 0 2 4 d 2 - 5 b 4 4 - 4 5 e 0 - a c 2 2 - 1 b 1 0 7 2 f a f 6 b 1 " > < C u s t o m C o n t e n t > < ! [ C D A T A [ < ? x m l   v e r s i o n = " 1 . 0 "   e n c o d i n g = " u t f - 1 6 " ? > < S e t t i n g s > < C a l c u l a t e d F i e l d s > < i t e m > < M e a s u r e N a m e > E m p C o u n t < / M e a s u r e N a m e > < D i s p l a y N a m e > E m p C o u n t < / D i s p l a y N a m e > < V i s i b l e > F a l s e < / V i s i b l e > < / i t e m > < i t e m > < M e a s u r e N a m e > A c t i v e   E m p l < / M e a s u r e N a m e > < D i s p l a y N a m e > A c t i v e   E m p l < / D i s p l a y N a m e > < V i s i b l e > F a l s e < / V i s i b l e > < / i t e m > < i t e m > < M e a s u r e N a m e > N e w   H i r e s < / M e a s u r e N a m e > < D i s p l a y N a m e > N e w   H i r e s < / D i s p l a y N a m e > < V i s i b l e > F a l s e < / V i s i b l e > < / i t e m > < i t e m > < M e a s u r e N a m e > A v g   T e n u r e   M o n . < / M e a s u r e N a m e > < D i s p l a y N a m e > A v g   T e n u r e   M o n . < / 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19.xml>��< ? x m l   v e r s i o n = " 1 . 0 "   e n c o d i n g = " U T F - 1 6 " ? > < G e m i n i   x m l n s = " h t t p : / / g e m i n i / p i v o t c u s t o m i z a t i o n / a 7 b b 9 a 9 d - 5 4 6 e - 4 d d 0 - 9 8 a a - 4 8 1 d 7 e 4 5 d a 0 c " > < C u s t o m C o n t e n t > < ! [ C D A T A [ < ? x m l   v e r s i o n = " 1 . 0 "   e n c o d i n g = " u t f - 1 6 " ? > < S e t t i n g s > < C a l c u l a t e d F i e l d s > < i t e m > < M e a s u r e N a m e > E m p C o u n t < / M e a s u r e N a m e > < D i s p l a y N a m e > E m p C o u n t < / D i s p l a y N a m e > < V i s i b l e > F a l s e < / V i s i b l e > < / i t e m > < i t e m > < M e a s u r e N a m e > A c t i v e   E m p l < / M e a s u r e N a m e > < D i s p l a y N a m e > A c t i v e   E m p l < / D i s p l a y N a m e > < V i s i b l e > F a l s e < / V i s i b l e > < / i t e m > < i t e m > < M e a s u r e N a m e > N e w   H i r e s < / M e a s u r e N a m e > < D i s p l a y N a m e > N e w   H i r e s < / D i s p l a y N a m e > < V i s i b l e > F a l s e < / V i s i b l e > < / i t e m > < i t e m > < M e a s u r e N a m e > A v g   T e n u r e   M o n . < / M e a s u r e N a m e > < D i s p l a y N a m e > A v g   T e n u r e   M o n . < / 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2 1 e 5 3 7 a 2 - 6 7 4 8 - 4 2 0 1 - 9 4 f 4 - 9 9 f c 2 d f f 5 d 4 b " > < C u s t o m C o n t e n t > < ! [ C D A T A [ < ? x m l   v e r s i o n = " 1 . 0 "   e n c o d i n g = " u t f - 1 6 " ? > < S e t t i n g s > < C a l c u l a t e d F i e l d s > < i t e m > < M e a s u r e N a m e > E m p C o u n t < / M e a s u r e N a m e > < D i s p l a y N a m e > E m p C o u n t < / D i s p l a y N a m e > < V i s i b l e > F a l s e < / V i s i b l e > < / i t e m > < i t e m > < M e a s u r e N a m e > A c t i v e   E m p l < / M e a s u r e N a m e > < D i s p l a y N a m e > A c t i v e   E m p l < / D i s p l a y N a m e > < V i s i b l e > F a l s e < / V i s i b l e > < / i t e m > < i t e m > < M e a s u r e N a m e > N e w   H i r e s < / M e a s u r e N a m e > < D i s p l a y N a m e > N e w   H i r e s < / D i s p l a y N a m e > < V i s i b l e > F a l s e < / V i s i b l e > < / i t e m > < i t e m > < M e a s u r e N a m e > A v g   T e n u r e   M o n . < / M e a s u r e N a m e > < D i s p l a y N a m e > A v g   T e n u r e   M o n . < / 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1.xml>��< ? x m l   v e r s i o n = " 1 . 0 "   e n c o d i n g = " U T F - 1 6 " ? > < G e m i n i   x m l n s = " h t t p : / / g e m i n i / p i v o t c u s t o m i z a t i o n / 4 9 7 4 0 e 4 6 - e 7 7 9 - 4 5 e 1 - b 7 7 4 - d d 5 7 b 0 2 b 8 4 8 2 " > < C u s t o m C o n t e n t > < ! [ C D A T A [ < ? x m l   v e r s i o n = " 1 . 0 "   e n c o d i n g = " u t f - 1 6 " ? > < S e t t i n g s > < C a l c u l a t e d F i e l d s > < i t e m > < M e a s u r e N a m e > E m p C o u n t < / M e a s u r e N a m e > < D i s p l a y N a m e > E m p C o u n t < / D i s p l a y N a m e > < V i s i b l e > F a l s e < / V i s i b l e > < / i t e m > < i t e m > < M e a s u r e N a m e > A c t i v e   E m p l < / M e a s u r e N a m e > < D i s p l a y N a m e > A c t i v e   E m p l < / D i s p l a y N a m e > < V i s i b l e > F a l s e < / V i s i b l e > < / i t e m > < i t e m > < M e a s u r e N a m e > N e w   H i r e s < / M e a s u r e N a m e > < D i s p l a y N a m e > N e w   H i r e s < / D i s p l a y N a m e > < V i s i b l e > F a l s e < / V i s i b l e > < / i t e m > < i t e m > < M e a s u r e N a m e > A v g   T e n u r e   M o n . < / M e a s u r e N a m e > < D i s p l a y N a m e > A v g   T e n u r e   M o n . < / 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8 0 0 . 1 1 5 2 ] ] > < / 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 2 0 2 0 - 0 7 - 0 7 T 2 2 : 2 0 : 1 4 . 7 8 3 2 1 8 5 + 0 3 : 0 0 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H R   D a t a _ 7 e b 8 5 6 4 e - 7 5 3 6 - 4 b 2 4 - 8 1 a 8 - 0 f 9 8 5 3 1 b 2 7 6 f ] ] > < / 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 E m p l I D < / K e y > < / D i a g r a m O b j e c t K e y > < D i a g r a m O b j e c t K e y > < K e y > M e a s u r e s \ C o u n t   o f   E m p l I D \ T a g I n f o \ F o r m u l a < / K e y > < / D i a g r a m O b j e c t K e y > < D i a g r a m O b j e c t K e y > < K e y > M e a s u r e s \ C o u n t   o f   E m p l I D \ T a g I n f o \ V a l u e 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 M e a s u r e s \ E m p C o u n t < / K e y > < / D i a g r a m O b j e c t K e y > < D i a g r a m O b j e c t K e y > < K e y > M e a s u r e s \ E m p C o u n t \ T a g I n f o \ F o r m u l a < / K e y > < / D i a g r a m O b j e c t K e y > < D i a g r a m O b j e c t K e y > < K e y > M e a s u r e s \ E m p C o u n t \ T a g I n f o \ V a l u e < / K e y > < / D i a g r a m O b j e c t K e y > < D i a g r a m O b j e c t K e y > < K e y > M e a s u r e s \ A c t i v e   E m p l < / K e y > < / D i a g r a m O b j e c t K e y > < D i a g r a m O b j e c t K e y > < K e y > M e a s u r e s \ A c t i v e   E m p l \ T a g I n f o \ F o r m u l a < / K e y > < / D i a g r a m O b j e c t K e y > < D i a g r a m O b j e c t K e y > < K e y > M e a s u r e s \ A c t i v e   E m p l \ T a g I n f o \ V a l u e < / K e y > < / D i a g r a m O b j e c t K e y > < D i a g r a m O b j e c t K e y > < K e y > M e a s u r e s \ N e w   H i r e s < / K e y > < / D i a g r a m O b j e c t K e y > < D i a g r a m O b j e c t K e y > < K e y > M e a s u r e s \ N e w   H i r e s \ T a g I n f o \ F o r m u l a < / K e y > < / D i a g r a m O b j e c t K e y > < D i a g r a m O b j e c t K e y > < K e y > M e a s u r e s \ N e w   H i r e s \ T a g I n f o \ V a l u e < / K e y > < / D i a g r a m O b j e c t K e y > < D i a g r a m O b j e c t K e y > < K e y > M e a s u r e s \ A v g   T e n u r e   M o n . < / K e y > < / D i a g r a m O b j e c t K e y > < D i a g r a m O b j e c t K e y > < K e y > M e a s u r e s \ A v g   T e n u r e   M o n . \ T a g I n f o \ F o r m u l a < / K e y > < / D i a g r a m O b j e c t K e y > < D i a g r a m O b j e c t K e y > < K e y > M e a s u r e s \ A v g   T e n u r e   M o n . \ T a g I n f o \ V a l u e < / K e y > < / D i a g r a m O b j e c t K e y > < D i a g r a m O b j e c t K e y > < K e y > C o l u m n s \ D a t a < / K e y > < / D i a g r a m O b j e c t K e y > < D i a g r a m O b j e c t K e y > < K e y > C o l u m n s \ E m p l I D 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 C o l u m n s \ D a t a   ( Y e a r ) < / K e y > < / D i a g r a m O b j e c t K e y > < D i a g r a m O b j e c t K e y > < K e y > C o l u m n s \ D a t a   ( Q u a r t e r ) < / K e y > < / D i a g r a m O b j e c t K e y > < D i a g r a m O b j e c t K e y > < K e y > C o l u m n s \ D a t a   ( M o n t h   I n d e x ) < / K e y > < / D i a g r a m O b j e c t K e y > < D i a g r a m O b j e c t K e y > < K e y > C o l u m n s \ D a t a   ( M o n t h ) < / K e y > < / D i a g r a m O b j e c t K e y > < D i a g r a m O b j e c t K e y > < K e y > L i n k s \ & l t ; C o l u m n s \ C o u n t   o f   E m p l I D & g t ; - & l t ; M e a s u r e s \ E m p l I D & g t ; < / K e y > < / D i a g r a m O b j e c t K e y > < D i a g r a m O b j e c t K e y > < K e y > L i n k s \ & l t ; C o l u m n s \ C o u n t   o f   E m p l I D & g t ; - & l t ; M e a s u r e s \ E m p l I D & g t ; \ C O L U M N < / K e y > < / D i a g r a m O b j e c t K e y > < D i a g r a m O b j e c t K e y > < K e y > L i n k s \ & l t ; C o l u m n s \ C o u n t   o f   E m p l I D & g t ; - & l t ; M e a s u r e s \ E m p l I D & g t ; \ M E A S U R E 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 E m p l I D < / K e y > < / a : K e y > < a : V a l u e   i : t y p e = " M e a s u r e G r i d N o d e V i e w S t a t e " > < C o l u m n > 1 < / C o l u m n > < L a y e d O u t > t r u e < / L a y e d O u t > < W a s U I I n v i s i b l e > t r u e < / W a s U I I n v i s i b l e > < / a : V a l u e > < / a : K e y V a l u e O f D i a g r a m O b j e c t K e y a n y T y p e z b w N T n L X > < a : K e y V a l u e O f D i a g r a m O b j e c t K e y a n y T y p e z b w N T n L X > < a : K e y > < K e y > M e a s u r e s \ C o u n t   o f   E m p l I D \ T a g I n f o \ F o r m u l a < / K e y > < / a : K e y > < a : V a l u e   i : t y p e = " M e a s u r e G r i d V i e w S t a t e I D i a g r a m T a g A d d i t i o n a l I n f o " / > < / a : K e y V a l u e O f D i a g r a m O b j e c t K e y a n y T y p e z b w N T n L X > < a : K e y V a l u e O f D i a g r a m O b j e c t K e y a n y T y p e z b w N T n L X > < a : K e y > < K e y > M e a s u r e s \ C o u n t   o f   E m p l I D \ T a g I n f o \ V a l u e 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K e y > < / a : K e y > < a : V a l u e   i : t y p e = " M e a s u r e G r i d N o d e V i e w S t a t e " > < L a y e d O u t > t r u e < / L a y e d O u t > < R o w > 1 < / R o w > < / a : V a l u e > < / a : K e y V a l u e O f D i a g r a m O b j e c t K e y a n y T y p e z b w N T n L X > < a : K e y V a l u e O f D i a g r a m O b j e c t K e y a n y T y p e z b w N T n L X > < a : K e y > < K e y > M e a s u r e s \ A c t i v e   E m p l \ T a g I n f o \ F o r m u l a < / K e y > < / a : K e y > < a : V a l u e   i : t y p e = " M e a s u r e G r i d V i e w S t a t e I D i a g r a m T a g A d d i t i o n a l I n f o " / > < / a : K e y V a l u e O f D i a g r a m O b j e c t K e y a n y T y p e z b w N T n L X > < a : K e y V a l u e O f D i a g r a m O b j e c t K e y a n y T y p e z b w N T n L X > < a : K e y > < K e y > M e a s u r e s \ A c t i v e   E m p l \ T a g I n f o \ V a l u e 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K e y > < / a : K e y > < a : V a l u e   i : t y p e = " M e a s u r e G r i d N o d e V i e w S t a t e " > < L a y e d O u t > t r u e < / L a y e d O u t > < R o w > 3 < / R o w > < / a : V a l u e > < / a : K e y V a l u e O f D i a g r a m O b j e c t K e y a n y T y p e z b w N T n L X > < a : K e y V a l u e O f D i a g r a m O b j e c t K e y a n y T y p e z b w N T n L X > < a : K e y > < K e y > M e a s u r e s \ A v g   T e n u r e   M o n . \ T a g I n f o \ F o r m u l a < / K e y > < / a : K e y > < a : V a l u e   i : t y p e = " M e a s u r e G r i d V i e w S t a t e I D i a g r a m T a g A d d i t i o n a l I n f o " / > < / a : K e y V a l u e O f D i a g r a m O b j e c t K e y a n y T y p e z b w N T n L X > < a : K e y V a l u e O f D i a g r a m O b j e c t K e y a n y T y p e z b w N T n L X > < a : K e y > < K e y > M e a s u r e s \ A v g   T e n u r e   M o n . \ T a g I n f o \ V a l u e < / K e y > < / a : K e y > < a : V a l u e   i : t y p e = " M e a s u r e G r i d V i e w S t a t e I D i a g r a m T a g A d d i t i o n a l I n f o " / > < / a : K e y V a l u e O f D i a g r a m O b j e c t K e y a n y T y p e z b w N T n L X > < a : K e y V a l u e O f D i a g r a m O b j e c t K e y a n y T y p e z b w N T n L X > < a : K e y > < K e y > C o l u m n s \ D a t a < / K e y > < / a : K e y > < a : V a l u e   i : t y p e = " M e a s u r e G r i d N o d e V i e w S t a t e " > < L a y e d O u t > t r u e < / L a y e d O u t > < / a : V a l u e > < / a : K e y V a l u e O f D i a g r a m O b j e c t K e y a n y T y p e z b w N T n L X > < a : K e y V a l u e O f D i a g r a m O b j e c t K e y a n y T y p e z b w N T n L X > < a : K e y > < K e y > C o l u m n s \ E m p l I D 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 C o l u m n s \ D a t a   ( Y e a r ) < / K e y > < / a : K e y > < a : V a l u e   i : t y p e = " M e a s u r e G r i d N o d e V i e w S t a t e " > < C o l u m n > 1 6 < / C o l u m n > < L a y e d O u t > t r u e < / L a y e d O u t > < / a : V a l u e > < / a : K e y V a l u e O f D i a g r a m O b j e c t K e y a n y T y p e z b w N T n L X > < a : K e y V a l u e O f D i a g r a m O b j e c t K e y a n y T y p e z b w N T n L X > < a : K e y > < K e y > C o l u m n s \ D a t a   ( Q u a r t e r ) < / K e y > < / a : K e y > < a : V a l u e   i : t y p e = " M e a s u r e G r i d N o d e V i e w S t a t e " > < C o l u m n > 1 7 < / C o l u m n > < L a y e d O u t > t r u e < / L a y e d O u t > < / a : V a l u e > < / a : K e y V a l u e O f D i a g r a m O b j e c t K e y a n y T y p e z b w N T n L X > < a : K e y V a l u e O f D i a g r a m O b j e c t K e y a n y T y p e z b w N T n L X > < a : K e y > < K e y > C o l u m n s \ D a t a   ( M o n t h   I n d e x ) < / K e y > < / a : K e y > < a : V a l u e   i : t y p e = " M e a s u r e G r i d N o d e V i e w S t a t e " > < C o l u m n > 1 8 < / C o l u m n > < L a y e d O u t > t r u e < / L a y e d O u t > < / a : V a l u e > < / a : K e y V a l u e O f D i a g r a m O b j e c t K e y a n y T y p e z b w N T n L X > < a : K e y V a l u e O f D i a g r a m O b j e c t K e y a n y T y p e z b w N T n L X > < a : K e y > < K e y > C o l u m n s \ D a t a   ( M o n t h ) < / K e y > < / a : K e y > < a : V a l u e   i : t y p e = " M e a s u r e G r i d N o d e V i e w S t a t e " > < C o l u m n > 1 9 < / C o l u m n > < L a y e d O u t > t r u e < / L a y e d O u t > < / a : V a l u e > < / a : K e y V a l u e O f D i a g r a m O b j e c t K e y a n y T y p e z b w N T n L X > < a : K e y V a l u e O f D i a g r a m O b j e c t K e y a n y T y p e z b w N T n L X > < a : K e y > < K e y > L i n k s \ & l t ; C o l u m n s \ C o u n t   o f   E m p l I D & g t ; - & l t ; M e a s u r e s \ E m p l I D & g t ; < / K e y > < / a : K e y > < a : V a l u e   i : t y p e = " M e a s u r e G r i d V i e w S t a t e I D i a g r a m L i n k " / > < / a : K e y V a l u e O f D i a g r a m O b j e c t K e y a n y T y p e z b w N T n L X > < a : K e y V a l u e O f D i a g r a m O b j e c t K e y a n y T y p e z b w N T n L X > < a : K e y > < K e y > L i n k s \ & l t ; C o l u m n s \ C o u n t   o f   E m p l I D & g t ; - & l t ; M e a s u r e s \ E m p l I D & g t ; \ C O L U M N < / K e y > < / a : K e y > < a : V a l u e   i : t y p e = " M e a s u r e G r i d V i e w S t a t e I D i a g r a m L i n k E n d p o i n t " / > < / a : K e y V a l u e O f D i a g r a m O b j e c t K e y a n y T y p e z b w N T n L X > < a : K e y V a l u e O f D i a g r a m O b j e c t K e y a n y T y p e z b w N T n L X > < a : K e y > < K e y > L i n k s \ & l t ; C o l u m n s \ C o u n t   o f   E m p l I D & g t ; - & l t ; M e a s u r e s \ E m p l I D & g t ; \ M E A S U R E 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 3 4 < / H e i g h t > < / S a n d b o x E d i t o r . F o r m u l a B a r S t a t e > ] ] > < / C u s t o m C o n t e n t > < / G e m i n i > 
</file>

<file path=customXml/item7.xml>��< ? x m l   v e r s i o n = " 1 . 0 "   e n c o d i n g = " U T F - 1 6 " ? > < G e m i n i   x m l n s = " h t t p : / / g e m i n i / p i v o t c u s t o m i z a t i o n / T a b l e X M L _ H R   D a t a _ 7 e b 8 5 6 4 e - 7 5 3 6 - 4 b 2 4 - 8 1 a 8 - 0 f 9 8 5 3 1 b 2 7 6 f " > < C u s t o m C o n t e n t > < ! [ C D A T A [ < T a b l e W i d g e t G r i d S e r i a l i z a t i o n   x m l n s : x s d = " h t t p : / / w w w . w 3 . o r g / 2 0 0 1 / X M L S c h e m a "   x m l n s : x s i = " h t t p : / / w w w . w 3 . o r g / 2 0 0 1 / X M L S c h e m a - i n s t a n c e " > < C o l u m n S u g g e s t e d T y p e   / > < C o l u m n F o r m a t   / > < C o l u m n A c c u r a c y   / > < C o l u m n C u r r e n c y S y m b o l   / > < C o l u m n P o s i t i v e P a t t e r n   / > < C o l u m n N e g a t i v e P a t t e r n   / > < C o l u m n W i d t h s > < i t e m > < k e y > < s t r i n g > D a t a < / s t r i n g > < / k e y > < v a l u e > < i n t > 1 0 1 < / i n t > < / v a l u e > < / i t e m > < i t e m > < k e y > < s t r i n g > E m p l I D < / s t r i n g > < / k e y > < v a l u e > < i n t > 1 2 6 < / i n t > < / v a l u e > < / i t e m > < i t e m > < k e y > < s t r i n g > G e n d e r < / s t r i n g > < / k e y > < v a l u e > < i n t > 1 2 9 < / i n t > < / v a l u e > < / i t e m > < i t e m > < k e y > < s t r i n g > A g e < / s t r i n g > < / k e y > < v a l u e > < i n t > 9 2 < / i n t > < / v a l u e > < / i t e m > < i t e m > < k e y > < s t r i n g > E t h n i c G r o u p < / s t r i n g > < / k e y > < v a l u e > < i n t > 1 8 1 < / i n t > < / v a l u e > < / i t e m > < i t e m > < k e y > < s t r i n g > F P < / s t r i n g > < / k e y > < v a l u e > < i n t > 7 8 < / i n t > < / v a l u e > < / i t e m > < i t e m > < k e y > < s t r i n g > T e r m D a t e < / s t r i n g > < / k e y > < v a l u e > < i n t > 1 5 2 < / i n t > < / v a l u e > < / i t e m > < i t e m > < k e y > < s t r i n g > i s N e w H i r e < / s t r i n g > < / k e y > < v a l u e > < i n t > 1 5 9 < / i n t > < / v a l u e > < / i t e m > < i t e m > < k e y > < s t r i n g > B U   R e g i o n < / s t r i n g > < / k e y > < v a l u e > < i n t > 1 6 0 < / i n t > < / v a l u e > < / i t e m > < i t e m > < k e y > < s t r i n g > H i r e D a t e < / s t r i n g > < / k e y > < v a l u e > < i n t > 1 4 4 < / i n t > < / v a l u e > < / i t e m > < i t e m > < k e y > < s t r i n g > P a y T y p e < / s t r i n g > < / k e y > < v a l u e > < i n t > 1 3 6 < / i n t > < / v a l u e > < / i t e m > < i t e m > < k e y > < s t r i n g > T e r m R e a s o n < / s t r i n g > < / k e y > < v a l u e > < i n t > 1 7 9 < / i n t > < / v a l u e > < / i t e m > < i t e m > < k e y > < s t r i n g > A g e G r o u p < / s t r i n g > < / k e y > < v a l u e > < i n t > 1 5 6 < / i n t > < / v a l u e > < / i t e m > < i t e m > < k e y > < s t r i n g > T e n u r e D a y s < / s t r i n g > < / k e y > < v a l u e > < i n t > 1 7 1 < / i n t > < / v a l u e > < / i t e m > < i t e m > < k e y > < s t r i n g > T e n u r e M o n t h s < / s t r i n g > < / k e y > < v a l u e > < i n t > 2 0 1 < / i n t > < / v a l u e > < / i t e m > < i t e m > < k e y > < s t r i n g > B a d H i r e s < / s t r i n g > < / k e y > < v a l u e > < i n t > 1 4 6 < / i n t > < / v a l u e > < / i t e m > < i t e m > < k e y > < s t r i n g > D a t a   ( Y e a r ) < / s t r i n g > < / k e y > < v a l u e > < i n t > 1 6 6 < / i n t > < / v a l u e > < / i t e m > < i t e m > < k e y > < s t r i n g > D a t a   ( Q u a r t e r ) < / s t r i n g > < / k e y > < v a l u e > < i n t > 2 0 3 < / i n t > < / v a l u e > < / i t e m > < i t e m > < k e y > < s t r i n g > D a t a   ( M o n t h   I n d e x ) < / s t r i n g > < / k e y > < v a l u e > < i n t > 2 5 2 < / i n t > < / v a l u e > < / i t e m > < i t e m > < k e y > < s t r i n g > D a t a   ( M o n t h ) < / s t r i n g > < / k e y > < v a l u e > < i n t > 1 9 1 < / i n t > < / v a l u e > < / i t e m > < / C o l u m n W i d t h s > < C o l u m n D i s p l a y I n d e x > < i t e m > < k e y > < s t r i n g > D a t a < / s t r i n g > < / k e y > < v a l u e > < i n t > 0 < / i n t > < / v a l u e > < / i t e m > < i t e m > < k e y > < s t r i n g > E m p l I D 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 D a t a   ( Y e a r ) < / s t r i n g > < / k e y > < v a l u e > < i n t > 1 6 < / i n t > < / v a l u e > < / i t e m > < i t e m > < k e y > < s t r i n g > D a t a   ( Q u a r t e r ) < / s t r i n g > < / k e y > < v a l u e > < i n t > 1 7 < / i n t > < / v a l u e > < / i t e m > < i t e m > < k e y > < s t r i n g > D a t a   ( M o n t h   I n d e x ) < / s t r i n g > < / k e y > < v a l u e > < i n t > 1 8 < / i n t > < / v a l u e > < / i t e m > < i t e m > < k e y > < s t r i n g > D a t a   ( M o n t h ) < / s t r i n g > < / k e y > < v a l u e > < i n t > 1 9 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R   D a t a _ 7 e b 8 5 6 4 e - 7 5 3 6 - 4 b 2 4 - 8 1 a 8 - 0 f 9 8 5 3 1 b 2 7 6 f ] ] > < / 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 D a t a _ 7 e b 8 5 6 4 e - 7 5 3 6 - 4 b 2 4 - 8 1 a 8 - 0 f 9 8 5 3 1 b 2 7 6 f < / K e y > < V a l u e   x m l n s : a = " h t t p : / / s c h e m a s . d a t a c o n t r a c t . o r g / 2 0 0 4 / 0 7 / M i c r o s o f t . A n a l y s i s S e r v i c e s . C o m m o n " > < a : H a s F o c u s > f a l s e < / a : H a s F o c u s > < a : S i z e A t D p i 9 6 > 1 5 9 < / 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5F1ACA1E-8A1E-492B-8BE9-07C99E388979}">
  <ds:schemaRefs/>
</ds:datastoreItem>
</file>

<file path=customXml/itemProps10.xml><?xml version="1.0" encoding="utf-8"?>
<ds:datastoreItem xmlns:ds="http://schemas.openxmlformats.org/officeDocument/2006/customXml" ds:itemID="{3A4F07B2-E987-4265-AC41-26F24CD09F33}">
  <ds:schemaRefs/>
</ds:datastoreItem>
</file>

<file path=customXml/itemProps11.xml><?xml version="1.0" encoding="utf-8"?>
<ds:datastoreItem xmlns:ds="http://schemas.openxmlformats.org/officeDocument/2006/customXml" ds:itemID="{FE4F4D39-4E3C-466B-B280-54036FA01FD9}">
  <ds:schemaRefs/>
</ds:datastoreItem>
</file>

<file path=customXml/itemProps12.xml><?xml version="1.0" encoding="utf-8"?>
<ds:datastoreItem xmlns:ds="http://schemas.openxmlformats.org/officeDocument/2006/customXml" ds:itemID="{2520D147-748B-4EF8-95B2-F005D91050BB}">
  <ds:schemaRefs>
    <ds:schemaRef ds:uri="http://schemas.microsoft.com/DataMashup"/>
  </ds:schemaRefs>
</ds:datastoreItem>
</file>

<file path=customXml/itemProps13.xml><?xml version="1.0" encoding="utf-8"?>
<ds:datastoreItem xmlns:ds="http://schemas.openxmlformats.org/officeDocument/2006/customXml" ds:itemID="{D6638921-6323-44FA-94F0-AD15885B905E}">
  <ds:schemaRefs/>
</ds:datastoreItem>
</file>

<file path=customXml/itemProps14.xml><?xml version="1.0" encoding="utf-8"?>
<ds:datastoreItem xmlns:ds="http://schemas.openxmlformats.org/officeDocument/2006/customXml" ds:itemID="{4BA54578-DEB3-4185-A5AB-E46789F52375}">
  <ds:schemaRefs/>
</ds:datastoreItem>
</file>

<file path=customXml/itemProps15.xml><?xml version="1.0" encoding="utf-8"?>
<ds:datastoreItem xmlns:ds="http://schemas.openxmlformats.org/officeDocument/2006/customXml" ds:itemID="{ECD89C33-98FE-4383-B6C1-FF426192C303}">
  <ds:schemaRefs/>
</ds:datastoreItem>
</file>

<file path=customXml/itemProps16.xml><?xml version="1.0" encoding="utf-8"?>
<ds:datastoreItem xmlns:ds="http://schemas.openxmlformats.org/officeDocument/2006/customXml" ds:itemID="{E701F5FE-0D69-47DB-AB0F-2C49FD8F9DE8}">
  <ds:schemaRefs/>
</ds:datastoreItem>
</file>

<file path=customXml/itemProps17.xml><?xml version="1.0" encoding="utf-8"?>
<ds:datastoreItem xmlns:ds="http://schemas.openxmlformats.org/officeDocument/2006/customXml" ds:itemID="{910FED35-516D-4223-A9B5-4945075C9604}">
  <ds:schemaRefs/>
</ds:datastoreItem>
</file>

<file path=customXml/itemProps18.xml><?xml version="1.0" encoding="utf-8"?>
<ds:datastoreItem xmlns:ds="http://schemas.openxmlformats.org/officeDocument/2006/customXml" ds:itemID="{70D55ADE-7B4C-4FE5-BC92-51F66641DAB0}">
  <ds:schemaRefs/>
</ds:datastoreItem>
</file>

<file path=customXml/itemProps19.xml><?xml version="1.0" encoding="utf-8"?>
<ds:datastoreItem xmlns:ds="http://schemas.openxmlformats.org/officeDocument/2006/customXml" ds:itemID="{15B5EBB3-44A1-40F3-9124-410ED38E4ACE}">
  <ds:schemaRefs/>
</ds:datastoreItem>
</file>

<file path=customXml/itemProps2.xml><?xml version="1.0" encoding="utf-8"?>
<ds:datastoreItem xmlns:ds="http://schemas.openxmlformats.org/officeDocument/2006/customXml" ds:itemID="{49B26C1F-BCDE-4D76-8535-115A23DFAA74}">
  <ds:schemaRefs/>
</ds:datastoreItem>
</file>

<file path=customXml/itemProps20.xml><?xml version="1.0" encoding="utf-8"?>
<ds:datastoreItem xmlns:ds="http://schemas.openxmlformats.org/officeDocument/2006/customXml" ds:itemID="{4D5BEE88-450D-4668-B88B-89153F8150CE}">
  <ds:schemaRefs/>
</ds:datastoreItem>
</file>

<file path=customXml/itemProps21.xml><?xml version="1.0" encoding="utf-8"?>
<ds:datastoreItem xmlns:ds="http://schemas.openxmlformats.org/officeDocument/2006/customXml" ds:itemID="{1BBD182A-1122-4B8D-A785-3C9E0106AF9B}">
  <ds:schemaRefs/>
</ds:datastoreItem>
</file>

<file path=customXml/itemProps22.xml><?xml version="1.0" encoding="utf-8"?>
<ds:datastoreItem xmlns:ds="http://schemas.openxmlformats.org/officeDocument/2006/customXml" ds:itemID="{C6487BDC-DF29-4A32-8B3F-A94069862D3E}">
  <ds:schemaRefs/>
</ds:datastoreItem>
</file>

<file path=customXml/itemProps23.xml><?xml version="1.0" encoding="utf-8"?>
<ds:datastoreItem xmlns:ds="http://schemas.openxmlformats.org/officeDocument/2006/customXml" ds:itemID="{CC78665C-C139-4F3A-8C92-9B72B4A6C6BA}">
  <ds:schemaRefs/>
</ds:datastoreItem>
</file>

<file path=customXml/itemProps24.xml><?xml version="1.0" encoding="utf-8"?>
<ds:datastoreItem xmlns:ds="http://schemas.openxmlformats.org/officeDocument/2006/customXml" ds:itemID="{5290E5EC-A65D-45E7-886F-26EC6B650E27}">
  <ds:schemaRefs/>
</ds:datastoreItem>
</file>

<file path=customXml/itemProps25.xml><?xml version="1.0" encoding="utf-8"?>
<ds:datastoreItem xmlns:ds="http://schemas.openxmlformats.org/officeDocument/2006/customXml" ds:itemID="{FD974F47-AE4B-4E86-8852-F813D09F4165}">
  <ds:schemaRefs/>
</ds:datastoreItem>
</file>

<file path=customXml/itemProps26.xml><?xml version="1.0" encoding="utf-8"?>
<ds:datastoreItem xmlns:ds="http://schemas.openxmlformats.org/officeDocument/2006/customXml" ds:itemID="{FE7855B6-633D-41BA-80E3-67B06775F3E1}">
  <ds:schemaRefs/>
</ds:datastoreItem>
</file>

<file path=customXml/itemProps3.xml><?xml version="1.0" encoding="utf-8"?>
<ds:datastoreItem xmlns:ds="http://schemas.openxmlformats.org/officeDocument/2006/customXml" ds:itemID="{481C7BD5-7094-4052-B262-2A63486428B2}">
  <ds:schemaRefs/>
</ds:datastoreItem>
</file>

<file path=customXml/itemProps4.xml><?xml version="1.0" encoding="utf-8"?>
<ds:datastoreItem xmlns:ds="http://schemas.openxmlformats.org/officeDocument/2006/customXml" ds:itemID="{D0FA79AA-84B2-4898-BDDA-39C25094CE59}">
  <ds:schemaRefs/>
</ds:datastoreItem>
</file>

<file path=customXml/itemProps5.xml><?xml version="1.0" encoding="utf-8"?>
<ds:datastoreItem xmlns:ds="http://schemas.openxmlformats.org/officeDocument/2006/customXml" ds:itemID="{E7D0822D-C7EE-41F1-A5F9-43C4F19C9D79}">
  <ds:schemaRefs/>
</ds:datastoreItem>
</file>

<file path=customXml/itemProps6.xml><?xml version="1.0" encoding="utf-8"?>
<ds:datastoreItem xmlns:ds="http://schemas.openxmlformats.org/officeDocument/2006/customXml" ds:itemID="{B32AE817-58BE-4B0D-AFA6-1122CD6F1AE9}">
  <ds:schemaRefs/>
</ds:datastoreItem>
</file>

<file path=customXml/itemProps7.xml><?xml version="1.0" encoding="utf-8"?>
<ds:datastoreItem xmlns:ds="http://schemas.openxmlformats.org/officeDocument/2006/customXml" ds:itemID="{539A7254-DEA7-43D0-B574-BD43333E69C2}">
  <ds:schemaRefs/>
</ds:datastoreItem>
</file>

<file path=customXml/itemProps8.xml><?xml version="1.0" encoding="utf-8"?>
<ds:datastoreItem xmlns:ds="http://schemas.openxmlformats.org/officeDocument/2006/customXml" ds:itemID="{6DD39257-C5DC-4A98-BB55-815171418389}">
  <ds:schemaRefs/>
</ds:datastoreItem>
</file>

<file path=customXml/itemProps9.xml><?xml version="1.0" encoding="utf-8"?>
<ds:datastoreItem xmlns:ds="http://schemas.openxmlformats.org/officeDocument/2006/customXml" ds:itemID="{91022760-8172-46F4-861C-CFB765C5ED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Actice Dashboard</vt:lpstr>
      <vt:lpstr>Separation Dashboard</vt:lpstr>
      <vt:lpstr>Headline</vt:lpstr>
      <vt:lpstr>Ethnic</vt:lpstr>
      <vt:lpstr>Region</vt:lpstr>
      <vt:lpstr>Tenure</vt:lpstr>
      <vt:lpstr>Separations</vt:lpstr>
      <vt:lpstr>Term Reason</vt:lpstr>
      <vt:lpstr>Actives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محمد ال سليم</dc:creator>
  <cp:lastModifiedBy>محمد ال سليم</cp:lastModifiedBy>
  <dcterms:created xsi:type="dcterms:W3CDTF">2020-07-03T13:59:08Z</dcterms:created>
  <dcterms:modified xsi:type="dcterms:W3CDTF">2020-07-07T19:20:15Z</dcterms:modified>
</cp:coreProperties>
</file>