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TD" sheetId="1" r:id="rId1"/>
    <sheet name="COV, Cor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2" l="1"/>
  <c r="I2" i="2"/>
  <c r="D14" i="2"/>
  <c r="C14" i="2"/>
  <c r="D13" i="2"/>
  <c r="C13" i="2"/>
  <c r="C16" i="1"/>
  <c r="C15" i="1"/>
  <c r="E13" i="1"/>
  <c r="D13" i="1"/>
  <c r="C13" i="1"/>
  <c r="E12" i="1"/>
  <c r="E3" i="1"/>
  <c r="E4" i="1"/>
  <c r="E5" i="1"/>
  <c r="E6" i="1"/>
  <c r="E7" i="1"/>
  <c r="E8" i="1"/>
  <c r="E9" i="1"/>
  <c r="E10" i="1"/>
  <c r="E11" i="1"/>
  <c r="E2" i="1"/>
  <c r="D12" i="1"/>
  <c r="D11" i="1"/>
  <c r="D10" i="1"/>
  <c r="D9" i="1"/>
  <c r="D8" i="1"/>
  <c r="D7" i="1"/>
  <c r="D5" i="1"/>
  <c r="D6" i="1"/>
  <c r="D4" i="1"/>
  <c r="D3" i="1"/>
  <c r="C12" i="1"/>
  <c r="C15" i="2" l="1"/>
  <c r="E10" i="2" s="1"/>
  <c r="F10" i="2" s="1"/>
  <c r="D15" i="2"/>
  <c r="G8" i="2" s="1"/>
  <c r="H8" i="2" s="1"/>
  <c r="E8" i="2"/>
  <c r="G5" i="2"/>
  <c r="H5" i="2" s="1"/>
  <c r="G9" i="2"/>
  <c r="H9" i="2" s="1"/>
  <c r="E5" i="2"/>
  <c r="E9" i="2"/>
  <c r="G2" i="2"/>
  <c r="H2" i="2" s="1"/>
  <c r="G6" i="2"/>
  <c r="H6" i="2" s="1"/>
  <c r="G10" i="2"/>
  <c r="E4" i="2"/>
  <c r="E2" i="2"/>
  <c r="E11" i="2"/>
  <c r="F11" i="2" s="1"/>
  <c r="G7" i="2"/>
  <c r="H7" i="2" s="1"/>
  <c r="G11" i="2"/>
  <c r="H11" i="2" s="1"/>
  <c r="E6" i="2"/>
  <c r="G3" i="2"/>
  <c r="E3" i="2"/>
  <c r="E7" i="2"/>
  <c r="G4" i="2"/>
  <c r="H4" i="2" s="1"/>
  <c r="C14" i="1"/>
  <c r="D2" i="1" s="1"/>
  <c r="I6" i="2" l="1"/>
  <c r="F6" i="2"/>
  <c r="I14" i="2"/>
  <c r="F2" i="2"/>
  <c r="I7" i="2"/>
  <c r="F7" i="2"/>
  <c r="F4" i="2"/>
  <c r="I3" i="2"/>
  <c r="F3" i="2"/>
  <c r="I10" i="2"/>
  <c r="H10" i="2"/>
  <c r="H13" i="2" s="1"/>
  <c r="H17" i="2" s="1"/>
  <c r="H18" i="2" s="1"/>
  <c r="L4" i="2" s="1"/>
  <c r="I5" i="2"/>
  <c r="F5" i="2"/>
  <c r="I9" i="2"/>
  <c r="F9" i="2"/>
  <c r="I8" i="2"/>
  <c r="F8" i="2"/>
  <c r="I11" i="2"/>
  <c r="I13" i="2" s="1"/>
  <c r="F13" i="2" l="1"/>
  <c r="F17" i="2" s="1"/>
  <c r="F18" i="2" s="1"/>
  <c r="L3" i="2"/>
</calcChain>
</file>

<file path=xl/sharedStrings.xml><?xml version="1.0" encoding="utf-8"?>
<sst xmlns="http://schemas.openxmlformats.org/spreadsheetml/2006/main" count="30" uniqueCount="29">
  <si>
    <t>A</t>
  </si>
  <si>
    <t>sum</t>
  </si>
  <si>
    <t>count</t>
  </si>
  <si>
    <t>mean(average)</t>
  </si>
  <si>
    <t xml:space="preserve">varaince </t>
  </si>
  <si>
    <t xml:space="preserve">standard divtion </t>
  </si>
  <si>
    <t>A-mean</t>
  </si>
  <si>
    <t>(A-mean)^2</t>
  </si>
  <si>
    <t>std= (var)^ 0.5</t>
  </si>
  <si>
    <t>var=sum ((A-mean)^2)/(count -1 )</t>
  </si>
  <si>
    <t>X</t>
  </si>
  <si>
    <t>Y</t>
  </si>
  <si>
    <t>X-meanX</t>
  </si>
  <si>
    <t>Y-meanY</t>
  </si>
  <si>
    <t>SUM</t>
  </si>
  <si>
    <t xml:space="preserve">mean </t>
  </si>
  <si>
    <t>meanX</t>
  </si>
  <si>
    <t>meanY</t>
  </si>
  <si>
    <t xml:space="preserve">Coverience= 18/(10-1) = </t>
  </si>
  <si>
    <t>varanceX</t>
  </si>
  <si>
    <t>(X-meanX)^2</t>
  </si>
  <si>
    <t>(Y-meanY)^2</t>
  </si>
  <si>
    <t>std for Y=</t>
  </si>
  <si>
    <t xml:space="preserve">std for X= </t>
  </si>
  <si>
    <t>Correlation = Cov(X,Y)/std(X)* std(Y)</t>
  </si>
  <si>
    <t xml:space="preserve">Standard divtion </t>
  </si>
  <si>
    <t xml:space="preserve">v for X  = </t>
  </si>
  <si>
    <t xml:space="preserve">v for Y   = </t>
  </si>
  <si>
    <t>col E* col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</si>
</sst>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2000401]0.####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1" fillId="3" borderId="0" xfId="0" applyFont="1" applyFill="1"/>
    <xf numFmtId="0" fontId="0" fillId="4" borderId="1" xfId="0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1</xdr:rowOff>
    </xdr:from>
    <xdr:to>
      <xdr:col>16</xdr:col>
      <xdr:colOff>533908</xdr:colOff>
      <xdr:row>14</xdr:row>
      <xdr:rowOff>76201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6200" y="952501"/>
          <a:ext cx="3639058" cy="1790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workbookViewId="0">
      <selection activeCell="C15" sqref="C15:E15"/>
    </sheetView>
  </sheetViews>
  <sheetFormatPr defaultRowHeight="15" x14ac:dyDescent="0.25"/>
  <cols>
    <col min="1" max="1" width="5.5703125" customWidth="1"/>
    <col min="2" max="2" width="26" customWidth="1"/>
    <col min="3" max="3" width="20" customWidth="1"/>
    <col min="5" max="5" width="13.140625" customWidth="1"/>
    <col min="6" max="6" width="16.42578125" customWidth="1"/>
  </cols>
  <sheetData>
    <row r="1" spans="2:8" x14ac:dyDescent="0.25">
      <c r="C1" t="s">
        <v>0</v>
      </c>
      <c r="D1" t="s">
        <v>6</v>
      </c>
      <c r="E1" t="s">
        <v>7</v>
      </c>
    </row>
    <row r="2" spans="2:8" x14ac:dyDescent="0.25">
      <c r="C2">
        <v>10</v>
      </c>
      <c r="D2">
        <f>C2-C14</f>
        <v>-4.8000000000000007</v>
      </c>
      <c r="E2">
        <f>D2^2</f>
        <v>23.040000000000006</v>
      </c>
    </row>
    <row r="3" spans="2:8" x14ac:dyDescent="0.25">
      <c r="C3">
        <v>20</v>
      </c>
      <c r="D3">
        <f>C3-C14</f>
        <v>5.1999999999999993</v>
      </c>
      <c r="E3">
        <f t="shared" ref="E3:E11" si="0">D3^2</f>
        <v>27.039999999999992</v>
      </c>
    </row>
    <row r="4" spans="2:8" x14ac:dyDescent="0.25">
      <c r="C4">
        <v>45</v>
      </c>
      <c r="D4">
        <f>C4-C14</f>
        <v>30.2</v>
      </c>
      <c r="E4">
        <f t="shared" si="0"/>
        <v>912.04</v>
      </c>
    </row>
    <row r="5" spans="2:8" x14ac:dyDescent="0.25">
      <c r="C5">
        <v>12</v>
      </c>
      <c r="D5">
        <f>C5-C14</f>
        <v>-2.8000000000000007</v>
      </c>
      <c r="E5">
        <f t="shared" si="0"/>
        <v>7.8400000000000043</v>
      </c>
    </row>
    <row r="6" spans="2:8" x14ac:dyDescent="0.25">
      <c r="C6">
        <v>15</v>
      </c>
      <c r="D6">
        <f>C6-C14</f>
        <v>0.19999999999999929</v>
      </c>
      <c r="E6">
        <f t="shared" si="0"/>
        <v>3.9999999999999716E-2</v>
      </c>
    </row>
    <row r="7" spans="2:8" x14ac:dyDescent="0.25">
      <c r="C7">
        <v>14</v>
      </c>
      <c r="D7">
        <f>C7-C14</f>
        <v>-0.80000000000000071</v>
      </c>
      <c r="E7">
        <f t="shared" si="0"/>
        <v>0.64000000000000112</v>
      </c>
    </row>
    <row r="8" spans="2:8" x14ac:dyDescent="0.25">
      <c r="C8">
        <v>16</v>
      </c>
      <c r="D8">
        <f>C8-C14</f>
        <v>1.1999999999999993</v>
      </c>
      <c r="E8">
        <f t="shared" si="0"/>
        <v>1.4399999999999984</v>
      </c>
    </row>
    <row r="9" spans="2:8" x14ac:dyDescent="0.25">
      <c r="C9">
        <v>10</v>
      </c>
      <c r="D9">
        <f>C9-C14</f>
        <v>-4.8000000000000007</v>
      </c>
      <c r="E9">
        <f t="shared" si="0"/>
        <v>23.040000000000006</v>
      </c>
    </row>
    <row r="10" spans="2:8" x14ac:dyDescent="0.25">
      <c r="C10">
        <v>1</v>
      </c>
      <c r="D10">
        <f>C10-C14</f>
        <v>-13.8</v>
      </c>
      <c r="E10">
        <f t="shared" si="0"/>
        <v>190.44000000000003</v>
      </c>
    </row>
    <row r="11" spans="2:8" x14ac:dyDescent="0.25">
      <c r="C11">
        <v>5</v>
      </c>
      <c r="D11">
        <f>C11-C14</f>
        <v>-9.8000000000000007</v>
      </c>
      <c r="E11">
        <f t="shared" si="0"/>
        <v>96.04000000000002</v>
      </c>
    </row>
    <row r="12" spans="2:8" x14ac:dyDescent="0.25">
      <c r="B12" s="1" t="s">
        <v>1</v>
      </c>
      <c r="C12" s="1">
        <f>SUM(C2:C11)</f>
        <v>148</v>
      </c>
      <c r="D12" s="1">
        <f>SUM(D2:D11)</f>
        <v>0</v>
      </c>
      <c r="E12" s="1">
        <f xml:space="preserve"> SUM(E2:E11)</f>
        <v>1281.5999999999999</v>
      </c>
      <c r="F12" s="1"/>
      <c r="G12" s="1"/>
      <c r="H12" s="1"/>
    </row>
    <row r="13" spans="2:8" x14ac:dyDescent="0.25">
      <c r="B13" s="1" t="s">
        <v>2</v>
      </c>
      <c r="C13" s="1">
        <f>COUNT(C2:C11)</f>
        <v>10</v>
      </c>
      <c r="D13" s="1">
        <f>COUNT(D2:D11)</f>
        <v>10</v>
      </c>
      <c r="E13" s="1">
        <f>COUNT(E2:E11)</f>
        <v>10</v>
      </c>
      <c r="F13" s="1"/>
      <c r="G13" s="1"/>
      <c r="H13" s="1"/>
    </row>
    <row r="14" spans="2:8" x14ac:dyDescent="0.25">
      <c r="B14" s="1" t="s">
        <v>3</v>
      </c>
      <c r="C14" s="1">
        <f>C12/C13</f>
        <v>14.8</v>
      </c>
      <c r="D14" s="1"/>
      <c r="E14" s="1"/>
      <c r="F14" s="1"/>
      <c r="G14" s="1"/>
      <c r="H14" s="1"/>
    </row>
    <row r="15" spans="2:8" x14ac:dyDescent="0.25">
      <c r="B15" s="1" t="s">
        <v>4</v>
      </c>
      <c r="C15" s="2">
        <f xml:space="preserve"> E12/(E13-1)</f>
        <v>142.39999999999998</v>
      </c>
      <c r="D15" s="3"/>
      <c r="E15" s="4"/>
      <c r="F15" s="1"/>
      <c r="G15" s="1"/>
      <c r="H15" s="1"/>
    </row>
    <row r="16" spans="2:8" x14ac:dyDescent="0.25">
      <c r="B16" s="1" t="s">
        <v>5</v>
      </c>
      <c r="C16" s="2">
        <f xml:space="preserve"> C15^ 0.5</f>
        <v>11.933147112141038</v>
      </c>
      <c r="D16" s="3"/>
      <c r="E16" s="4"/>
      <c r="F16" s="1"/>
      <c r="G16" s="1"/>
      <c r="H16" s="1"/>
    </row>
    <row r="19" spans="2:2" x14ac:dyDescent="0.25">
      <c r="B19" s="5" t="s">
        <v>9</v>
      </c>
    </row>
    <row r="20" spans="2:2" x14ac:dyDescent="0.25">
      <c r="B20" s="5" t="s">
        <v>8</v>
      </c>
    </row>
  </sheetData>
  <mergeCells count="2">
    <mergeCell ref="C15:E15"/>
    <mergeCell ref="C16:E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8"/>
  <sheetViews>
    <sheetView tabSelected="1" workbookViewId="0">
      <selection activeCell="I9" sqref="I9"/>
    </sheetView>
  </sheetViews>
  <sheetFormatPr defaultRowHeight="15" x14ac:dyDescent="0.25"/>
  <cols>
    <col min="1" max="1" width="1.7109375" customWidth="1"/>
    <col min="3" max="3" width="7.140625" customWidth="1"/>
    <col min="4" max="4" width="6.85546875" customWidth="1"/>
    <col min="5" max="5" width="8.28515625" customWidth="1"/>
    <col min="6" max="6" width="12.5703125" customWidth="1"/>
    <col min="7" max="7" width="8.5703125" customWidth="1"/>
    <col min="8" max="8" width="13.28515625" customWidth="1"/>
    <col min="9" max="9" width="10.140625" customWidth="1"/>
    <col min="10" max="10" width="1.28515625" customWidth="1"/>
    <col min="11" max="11" width="34.140625" customWidth="1"/>
    <col min="12" max="12" width="11.28515625" customWidth="1"/>
    <col min="13" max="13" width="27.7109375" customWidth="1"/>
    <col min="16" max="16" width="0.5703125" customWidth="1"/>
  </cols>
  <sheetData>
    <row r="1" spans="2:12" x14ac:dyDescent="0.25">
      <c r="C1" t="s">
        <v>10</v>
      </c>
      <c r="D1" t="s">
        <v>11</v>
      </c>
      <c r="E1" t="s">
        <v>12</v>
      </c>
      <c r="F1" t="s">
        <v>20</v>
      </c>
      <c r="G1" t="s">
        <v>13</v>
      </c>
      <c r="H1" t="s">
        <v>21</v>
      </c>
      <c r="I1" t="s">
        <v>28</v>
      </c>
      <c r="J1" s="6"/>
    </row>
    <row r="2" spans="2:12" x14ac:dyDescent="0.25">
      <c r="C2">
        <v>10</v>
      </c>
      <c r="D2">
        <v>1</v>
      </c>
      <c r="E2">
        <f>C2-C15</f>
        <v>-4</v>
      </c>
      <c r="F2">
        <f>E2^2</f>
        <v>16</v>
      </c>
      <c r="G2">
        <f xml:space="preserve"> D2-D15</f>
        <v>-17.600000000000001</v>
      </c>
      <c r="H2">
        <f>G2^2</f>
        <v>309.76000000000005</v>
      </c>
      <c r="I2">
        <f>E2*G2</f>
        <v>70.400000000000006</v>
      </c>
      <c r="J2" s="6"/>
    </row>
    <row r="3" spans="2:12" x14ac:dyDescent="0.25">
      <c r="C3">
        <v>20</v>
      </c>
      <c r="D3">
        <v>45</v>
      </c>
      <c r="E3">
        <f>C3-C15</f>
        <v>6</v>
      </c>
      <c r="F3">
        <f t="shared" ref="F3:F11" si="0">E3^2</f>
        <v>36</v>
      </c>
      <c r="G3">
        <f xml:space="preserve"> D3-D15</f>
        <v>26.4</v>
      </c>
      <c r="H3" s="8">
        <v>4.2857000000000003</v>
      </c>
      <c r="I3">
        <f t="shared" ref="I3:I11" si="1">E3*G3</f>
        <v>158.39999999999998</v>
      </c>
      <c r="J3" s="6"/>
      <c r="K3" t="s">
        <v>18</v>
      </c>
      <c r="L3">
        <f xml:space="preserve"> I13/(I14 - 1)</f>
        <v>2.0000000000000031</v>
      </c>
    </row>
    <row r="4" spans="2:12" x14ac:dyDescent="0.25">
      <c r="C4">
        <v>15</v>
      </c>
      <c r="D4">
        <v>25</v>
      </c>
      <c r="E4">
        <f>C4-C15</f>
        <v>1</v>
      </c>
      <c r="F4">
        <f t="shared" si="0"/>
        <v>1</v>
      </c>
      <c r="G4">
        <f xml:space="preserve"> D4-D15</f>
        <v>6.3999999999999986</v>
      </c>
      <c r="H4">
        <f t="shared" ref="H3:H11" si="2">G4^2</f>
        <v>40.95999999999998</v>
      </c>
      <c r="I4">
        <f>E4*G4</f>
        <v>6.3999999999999986</v>
      </c>
      <c r="J4" s="6"/>
      <c r="K4" t="s">
        <v>24</v>
      </c>
      <c r="L4">
        <f>L3/(F18*H18)</f>
        <v>1.7764466959052854E-2</v>
      </c>
    </row>
    <row r="5" spans="2:12" x14ac:dyDescent="0.25">
      <c r="C5">
        <v>20</v>
      </c>
      <c r="D5">
        <v>12</v>
      </c>
      <c r="E5">
        <f>C5-C15</f>
        <v>6</v>
      </c>
      <c r="F5">
        <f t="shared" si="0"/>
        <v>36</v>
      </c>
      <c r="G5">
        <f>D5-D15</f>
        <v>-6.6000000000000014</v>
      </c>
      <c r="H5">
        <f t="shared" si="2"/>
        <v>43.560000000000016</v>
      </c>
      <c r="I5">
        <f t="shared" si="1"/>
        <v>-39.600000000000009</v>
      </c>
      <c r="J5" s="6"/>
    </row>
    <row r="6" spans="2:12" x14ac:dyDescent="0.25">
      <c r="C6">
        <v>15</v>
      </c>
      <c r="D6">
        <v>32</v>
      </c>
      <c r="E6">
        <f>C6-C15</f>
        <v>1</v>
      </c>
      <c r="F6">
        <f t="shared" si="0"/>
        <v>1</v>
      </c>
      <c r="G6">
        <f>D6-D15</f>
        <v>13.399999999999999</v>
      </c>
      <c r="H6">
        <f t="shared" si="2"/>
        <v>179.55999999999997</v>
      </c>
      <c r="I6">
        <f t="shared" si="1"/>
        <v>13.399999999999999</v>
      </c>
      <c r="J6" s="6"/>
    </row>
    <row r="7" spans="2:12" x14ac:dyDescent="0.25">
      <c r="C7">
        <v>12</v>
      </c>
      <c r="D7">
        <v>6</v>
      </c>
      <c r="E7">
        <f>C7-C15</f>
        <v>-2</v>
      </c>
      <c r="F7">
        <f t="shared" si="0"/>
        <v>4</v>
      </c>
      <c r="G7">
        <f>D7-D15</f>
        <v>-12.600000000000001</v>
      </c>
      <c r="H7">
        <f t="shared" si="2"/>
        <v>158.76000000000005</v>
      </c>
      <c r="I7">
        <f t="shared" si="1"/>
        <v>25.200000000000003</v>
      </c>
      <c r="J7" s="6"/>
    </row>
    <row r="8" spans="2:12" x14ac:dyDescent="0.25">
      <c r="C8">
        <v>15</v>
      </c>
      <c r="D8">
        <v>3</v>
      </c>
      <c r="E8">
        <f>C8-C15</f>
        <v>1</v>
      </c>
      <c r="F8">
        <f t="shared" si="0"/>
        <v>1</v>
      </c>
      <c r="G8">
        <f>D8-D15</f>
        <v>-15.600000000000001</v>
      </c>
      <c r="H8">
        <f t="shared" si="2"/>
        <v>243.36000000000004</v>
      </c>
      <c r="I8">
        <f t="shared" si="1"/>
        <v>-15.600000000000001</v>
      </c>
      <c r="J8" s="6"/>
    </row>
    <row r="9" spans="2:12" x14ac:dyDescent="0.25">
      <c r="C9">
        <v>8</v>
      </c>
      <c r="D9">
        <v>50</v>
      </c>
      <c r="E9">
        <f>C9-C15</f>
        <v>-6</v>
      </c>
      <c r="F9">
        <f t="shared" si="0"/>
        <v>36</v>
      </c>
      <c r="G9">
        <f>D9-D15</f>
        <v>31.4</v>
      </c>
      <c r="H9">
        <f t="shared" si="2"/>
        <v>985.95999999999992</v>
      </c>
      <c r="I9">
        <f t="shared" si="1"/>
        <v>-188.39999999999998</v>
      </c>
      <c r="J9" s="6"/>
    </row>
    <row r="10" spans="2:12" x14ac:dyDescent="0.25">
      <c r="C10">
        <v>0</v>
      </c>
      <c r="D10">
        <v>8</v>
      </c>
      <c r="E10">
        <f>C10-C15</f>
        <v>-14</v>
      </c>
      <c r="F10">
        <f t="shared" si="0"/>
        <v>196</v>
      </c>
      <c r="G10">
        <f>D10-D15</f>
        <v>-10.600000000000001</v>
      </c>
      <c r="H10">
        <f t="shared" si="2"/>
        <v>112.36000000000003</v>
      </c>
      <c r="I10">
        <f t="shared" si="1"/>
        <v>148.40000000000003</v>
      </c>
      <c r="J10" s="6"/>
    </row>
    <row r="11" spans="2:12" x14ac:dyDescent="0.25">
      <c r="C11">
        <v>25</v>
      </c>
      <c r="D11">
        <v>4</v>
      </c>
      <c r="E11">
        <f>C11-C15</f>
        <v>11</v>
      </c>
      <c r="F11">
        <f t="shared" si="0"/>
        <v>121</v>
      </c>
      <c r="G11">
        <f>D11-D15</f>
        <v>-14.600000000000001</v>
      </c>
      <c r="H11">
        <f t="shared" si="2"/>
        <v>213.16000000000005</v>
      </c>
      <c r="I11">
        <f t="shared" si="1"/>
        <v>-160.60000000000002</v>
      </c>
      <c r="J11" s="6"/>
    </row>
    <row r="12" spans="2:12" x14ac:dyDescent="0.25">
      <c r="J12" s="6"/>
    </row>
    <row r="13" spans="2:12" x14ac:dyDescent="0.25">
      <c r="B13" s="7" t="s">
        <v>14</v>
      </c>
      <c r="C13" s="7">
        <f>SUM(C2:C11)</f>
        <v>140</v>
      </c>
      <c r="D13" s="7">
        <f>SUM(D2:D11)</f>
        <v>186</v>
      </c>
      <c r="E13" s="7"/>
      <c r="F13" s="7">
        <f>SUM(F2:F11)</f>
        <v>448</v>
      </c>
      <c r="G13" s="7"/>
      <c r="H13" s="7">
        <f>SUM(H2:H11)</f>
        <v>2291.7257</v>
      </c>
      <c r="I13" s="7">
        <f>SUM(I2:I11)</f>
        <v>18.000000000000028</v>
      </c>
      <c r="J13" s="6"/>
    </row>
    <row r="14" spans="2:12" x14ac:dyDescent="0.25">
      <c r="B14" s="7" t="s">
        <v>2</v>
      </c>
      <c r="C14" s="7">
        <f xml:space="preserve"> COUNT(C2:C11)</f>
        <v>10</v>
      </c>
      <c r="D14" s="7">
        <f xml:space="preserve"> COUNT(D2:D11)</f>
        <v>10</v>
      </c>
      <c r="E14" s="7"/>
      <c r="F14" s="7"/>
      <c r="G14" s="7"/>
      <c r="H14" s="7"/>
      <c r="I14" s="7">
        <f>COUNT(I2:I11)</f>
        <v>10</v>
      </c>
      <c r="J14" s="6"/>
    </row>
    <row r="15" spans="2:12" x14ac:dyDescent="0.25">
      <c r="B15" s="7" t="s">
        <v>15</v>
      </c>
      <c r="C15" s="7">
        <f xml:space="preserve"> C13/C14</f>
        <v>14</v>
      </c>
      <c r="D15" s="7">
        <f xml:space="preserve"> D13/D14</f>
        <v>18.600000000000001</v>
      </c>
      <c r="E15" s="7"/>
      <c r="F15" s="7"/>
      <c r="G15" s="7"/>
      <c r="H15" s="7"/>
      <c r="I15" s="7"/>
      <c r="J15" s="6"/>
    </row>
    <row r="16" spans="2:12" x14ac:dyDescent="0.25">
      <c r="B16" s="7"/>
      <c r="C16" s="7" t="s">
        <v>16</v>
      </c>
      <c r="D16" s="7" t="s">
        <v>17</v>
      </c>
      <c r="E16" s="7"/>
      <c r="F16" s="7"/>
      <c r="G16" s="7"/>
      <c r="H16" s="7"/>
      <c r="I16" s="7"/>
      <c r="J16" s="6"/>
    </row>
    <row r="17" spans="2:10" x14ac:dyDescent="0.25">
      <c r="B17" s="7" t="s">
        <v>19</v>
      </c>
      <c r="C17" s="7"/>
      <c r="D17" s="7"/>
      <c r="E17" s="7" t="s">
        <v>26</v>
      </c>
      <c r="F17" s="7">
        <f xml:space="preserve"> F13/(10-1)</f>
        <v>49.777777777777779</v>
      </c>
      <c r="G17" s="7" t="s">
        <v>27</v>
      </c>
      <c r="H17" s="7">
        <f>H13/(10-1)</f>
        <v>254.63618888888888</v>
      </c>
      <c r="I17" s="7"/>
      <c r="J17" s="6"/>
    </row>
    <row r="18" spans="2:10" x14ac:dyDescent="0.25">
      <c r="B18" s="7" t="s">
        <v>25</v>
      </c>
      <c r="C18" s="7"/>
      <c r="D18" s="7"/>
      <c r="E18" s="7" t="s">
        <v>23</v>
      </c>
      <c r="F18" s="7">
        <f>F17^0.5</f>
        <v>7.0553368295055749</v>
      </c>
      <c r="G18" s="7" t="s">
        <v>22</v>
      </c>
      <c r="H18" s="7">
        <f>H17^0.5</f>
        <v>15.957323988967852</v>
      </c>
      <c r="I18" s="7"/>
      <c r="J18" s="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STD</vt:lpstr>
      <vt:lpstr>COV, 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2021-09-25T09:45:02Z</dcterms:modified>
</cp:coreProperties>
</file>