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creenshots" sheetId="2" state="visible" r:id="rId4"/>
    <sheet name="Pages Guide" sheetId="3" state="visible" r:id="rId5"/>
    <sheet name="Key Insights" sheetId="4" state="visible" r:id="rId6"/>
    <sheet name="Teams" sheetId="5" state="visible" r:id="rId7"/>
    <sheet name="Players" sheetId="6" state="visible" r:id="rId8"/>
    <sheet name="Positions" sheetId="7" state="visible" r:id="rId9"/>
    <sheet name="Measures" sheetId="8" state="visible" r:id="rId10"/>
    <sheet name="Data Model" sheetId="9" state="visible" r:id="rId11"/>
    <sheet name="Data Quality" sheetId="10" state="visible" r:id="rId12"/>
    <sheet name="QA Reconcili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Same default as the Min. minutes slicer on the Players page (900 = 10 full matches).</t>
        </r>
      </text>
    </comment>
  </commentList>
</comments>
</file>

<file path=xl/sharedStrings.xml><?xml version="1.0" encoding="utf-8"?>
<sst xmlns="http://schemas.openxmlformats.org/spreadsheetml/2006/main" count="5223" uniqueCount="2118">
  <si>
    <t xml:space="preserve">FIFA World Cup 2026 – Dashboard Guide</t>
  </si>
  <si>
    <t xml:space="preserve">Companion workbook to the Power BI report FIFA_WC2026.pbip  |  Simulated data, not official FIFA results</t>
  </si>
  <si>
    <t xml:space="preserve">Purpose</t>
  </si>
  <si>
    <t xml:space="preserve">Explains every page, visual and DAX measure of the Power BI dashboard, documents the data model and data-quality decisions, and shows that the dashboard numbers were checked independently.</t>
  </si>
  <si>
    <t xml:space="preserve">Data source</t>
  </si>
  <si>
    <t xml:space="preserve">https://www.kaggle.com/datasets/rauffauzanrambe/fifa-world-cup-2026-player-performance-dataset</t>
  </si>
  <si>
    <t xml:space="preserve">Dataset</t>
  </si>
  <si>
    <t xml:space="preserve">54,600 rows × 75 columns – one row per player per match (1,248 players, 48 teams, 1,050 matches, 16 stadiums)</t>
  </si>
  <si>
    <t xml:space="preserve">Headline numbers</t>
  </si>
  <si>
    <t xml:space="preserve">KPI</t>
  </si>
  <si>
    <t xml:space="preserve">Value</t>
  </si>
  <si>
    <t xml:space="preserve">How it is calculated (formula reads the other sheets)</t>
  </si>
  <si>
    <t xml:space="preserve">Matches</t>
  </si>
  <si>
    <t xml:space="preserve">Each match appears twice in the Teams sheet (once per team)</t>
  </si>
  <si>
    <t xml:space="preserve">Total goals</t>
  </si>
  <si>
    <t xml:space="preserve">Official match scores (goals_team), not the sum of player goals</t>
  </si>
  <si>
    <t xml:space="preserve">Goals per match</t>
  </si>
  <si>
    <t xml:space="preserve">Total goals ÷ matches</t>
  </si>
  <si>
    <t xml:space="preserve">Players used</t>
  </si>
  <si>
    <t xml:space="preserve">Players with at least one appearance</t>
  </si>
  <si>
    <t xml:space="preserve">Average player rating</t>
  </si>
  <si>
    <t xml:space="preserve">Weighted by appearances – unused substitutes (rating 0) excluded</t>
  </si>
  <si>
    <t xml:space="preserve">Draw rate</t>
  </si>
  <si>
    <t xml:space="preserve">Drawn matches ÷ matches</t>
  </si>
  <si>
    <t xml:space="preserve">Value vs rating correlation</t>
  </si>
  <si>
    <t xml:space="preserve">Pearson r, qualified players only (see Players sheet)</t>
  </si>
  <si>
    <t xml:space="preserve">Sheets in this workbook</t>
  </si>
  <si>
    <t xml:space="preserve">Sheet</t>
  </si>
  <si>
    <t xml:space="preserve">What it contains</t>
  </si>
  <si>
    <t xml:space="preserve">Screenshots</t>
  </si>
  <si>
    <t xml:space="preserve">The six dashboard pages</t>
  </si>
  <si>
    <t xml:space="preserve">Pages Guide</t>
  </si>
  <si>
    <t xml:space="preserve">Every visual: what question it answers, which fields and measures it uses, how to interact</t>
  </si>
  <si>
    <t xml:space="preserve">Key Insights</t>
  </si>
  <si>
    <t xml:space="preserve">The six business questions and the answers the data gives</t>
  </si>
  <si>
    <t xml:space="preserve">Teams</t>
  </si>
  <si>
    <t xml:space="preserve">48 teams: results and per-match rates (formulas)</t>
  </si>
  <si>
    <t xml:space="preserve">Players</t>
  </si>
  <si>
    <t xml:space="preserve">1,248 players: value-for-money percentiles and the correlation, recalculated with Excel formulas</t>
  </si>
  <si>
    <t xml:space="preserve">Positions</t>
  </si>
  <si>
    <t xml:space="preserve">Position profile used on the Players page (formulas)</t>
  </si>
  <si>
    <t xml:space="preserve">Measures</t>
  </si>
  <si>
    <t xml:space="preserve">All 101 DAX measures with folder, format, description and full DAX code</t>
  </si>
  <si>
    <t xml:space="preserve">Data Model</t>
  </si>
  <si>
    <t xml:space="preserve">Tables, grain, row counts and relationships of the star schema</t>
  </si>
  <si>
    <t xml:space="preserve">Data Quality</t>
  </si>
  <si>
    <t xml:space="preserve">Problems found in the raw file and how each was handled</t>
  </si>
  <si>
    <t xml:space="preserve">QA Reconciliation</t>
  </si>
  <si>
    <t xml:space="preserve">97 dashboard numbers checked against an independent Python calculation</t>
  </si>
  <si>
    <t xml:space="preserve">How to open the dashboard</t>
  </si>
  <si>
    <t xml:space="preserve">1. Open FIFA_WC2026.pbip in Power BI Desktop (2025 or later).</t>
  </si>
  <si>
    <t xml:space="preserve">2. Transform data → Edit parameters → CsvFilePath: paste the full path to the CSV file.</t>
  </si>
  <si>
    <t xml:space="preserve">3. Click Refresh.</t>
  </si>
  <si>
    <t xml:space="preserve">Dashboard pages</t>
  </si>
  <si>
    <t xml:space="preserve">Exported from Power BI Desktop</t>
  </si>
  <si>
    <t xml:space="preserve">Overview</t>
  </si>
  <si>
    <t xml:space="preserve">Physical</t>
  </si>
  <si>
    <t xml:space="preserve">Compare</t>
  </si>
  <si>
    <t xml:space="preserve">Player Profile</t>
  </si>
  <si>
    <t xml:space="preserve">Pages guide</t>
  </si>
  <si>
    <t xml:space="preserve">Every visual on the dashboard, the question it answers and what drives it</t>
  </si>
  <si>
    <t xml:space="preserve">Page</t>
  </si>
  <si>
    <t xml:space="preserve">Visual</t>
  </si>
  <si>
    <t xml:space="preserve">Type</t>
  </si>
  <si>
    <t xml:space="preserve">Question it answers</t>
  </si>
  <si>
    <t xml:space="preserve">Fields / measures</t>
  </si>
  <si>
    <t xml:space="preserve">How to read or use it</t>
  </si>
  <si>
    <t xml:space="preserve">Slicers: Stage, Confederation, Team, Position</t>
  </si>
  <si>
    <t xml:space="preserve">Dropdown slicers</t>
  </si>
  <si>
    <t xml:space="preserve">Which part of the tournament am I looking at?</t>
  </si>
  <si>
    <t xml:space="preserve">Dim_Match[tournament_stage], Dim_Team[Confederation], Dim_Team[team], Dim_Player[position]</t>
  </si>
  <si>
    <t xml:space="preserve">Filter every visual on the page. Position affects player measures only (team results are not filtered by position).</t>
  </si>
  <si>
    <t xml:space="preserve">KPI cards</t>
  </si>
  <si>
    <t xml:space="preserve">Cards</t>
  </si>
  <si>
    <t xml:space="preserve">How big was the tournament and how did it play?</t>
  </si>
  <si>
    <t xml:space="preserve">Matches, Total Goals, Goals per Match, Players Used, Avg Player Rating, Draw Rate</t>
  </si>
  <si>
    <t xml:space="preserve">Total Goals uses the official match score; Avg Player Rating counts only players who played.</t>
  </si>
  <si>
    <t xml:space="preserve">Goals per match by stage</t>
  </si>
  <si>
    <t xml:space="preserve">Column chart</t>
  </si>
  <si>
    <t xml:space="preserve">Does scoring change as the tournament goes on?</t>
  </si>
  <si>
    <t xml:space="preserve">Dim_Match[tournament_stage] × Goals per Match (tooltip: Matches)</t>
  </si>
  <si>
    <t xml:space="preserve">Later stages have very few matches; hover to see the sample size before drawing conclusions.</t>
  </si>
  <si>
    <t xml:space="preserve">Top 10 scorers</t>
  </si>
  <si>
    <t xml:space="preserve">Bar chart</t>
  </si>
  <si>
    <t xml:space="preserve">Who scored the most?</t>
  </si>
  <si>
    <t xml:space="preserve">Dim_Player[Player Label] × Goals, Top N = 10 by Scorer Rank Value</t>
  </si>
  <si>
    <t xml:space="preserve">Ties are broken by assists, then goals per 90, so exactly ten players show.</t>
  </si>
  <si>
    <t xml:space="preserve">Matches by host city</t>
  </si>
  <si>
    <t xml:space="preserve">Where were matches played?</t>
  </si>
  <si>
    <t xml:space="preserve">Dim_Stadium[city] × Matches (tooltip: Goals per Match)</t>
  </si>
  <si>
    <t xml:space="preserve">Workload per host city.</t>
  </si>
  <si>
    <t xml:space="preserve">Slicers: Stage, Group / Knockout, Confederation</t>
  </si>
  <si>
    <t xml:space="preserve">Which matches?</t>
  </si>
  <si>
    <t xml:space="preserve">Dim_Match, Dim_Team</t>
  </si>
  <si>
    <t xml:space="preserve">Team results</t>
  </si>
  <si>
    <t xml:space="preserve">Table</t>
  </si>
  <si>
    <t xml:space="preserve">Which teams perform best?</t>
  </si>
  <si>
    <t xml:space="preserve">MP, W, D, L, Win %, Pts/M, GF/M, GA/M, GD, xG/M</t>
  </si>
  <si>
    <t xml:space="preserve">Sorted by Win %. Teams played 33–66 matches, so compare the rates, not totals.</t>
  </si>
  <si>
    <t xml:space="preserve">Goals vs xG per match</t>
  </si>
  <si>
    <t xml:space="preserve">Scatter</t>
  </si>
  <si>
    <t xml:space="preserve">Do teams score more or less than their chances suggest?</t>
  </si>
  <si>
    <t xml:space="preserve">Dim_Team[Team Code]; X = Team xG per Match; Y = Goals For per Match</t>
  </si>
  <si>
    <t xml:space="preserve">Dashed lines are the tournament averages (0.42 xG, 1.33 goals). Top-right = creates and scores a lot.</t>
  </si>
  <si>
    <t xml:space="preserve">Win % by confederation</t>
  </si>
  <si>
    <t xml:space="preserve">Does any confederation dominate?</t>
  </si>
  <si>
    <t xml:space="preserve">Dim_Team[Confederation] × Win %</t>
  </si>
  <si>
    <t xml:space="preserve">All confederations are within 34.6%–38.4%.</t>
  </si>
  <si>
    <t xml:space="preserve">Slicers: Position, Team, Market value band, Min. minutes</t>
  </si>
  <si>
    <t xml:space="preserve">Which players are compared?</t>
  </si>
  <si>
    <t xml:space="preserve">Dim_Player, Dim_Team, Param_MinMinutes</t>
  </si>
  <si>
    <t xml:space="preserve">Min. minutes (default 900) removes small samples from the scatter and the value table.</t>
  </si>
  <si>
    <t xml:space="preserve">Value-rating correlation</t>
  </si>
  <si>
    <t xml:space="preserve">Card</t>
  </si>
  <si>
    <t xml:space="preserve">Does price predict performance?</t>
  </si>
  <si>
    <t xml:space="preserve">Value vs Rating Correlation</t>
  </si>
  <si>
    <t xml:space="preserve">Pearson r; 0.73 = strong positive link.</t>
  </si>
  <si>
    <t xml:space="preserve">Market value vs average rating</t>
  </si>
  <si>
    <t xml:space="preserve">Scatter (log X axis)</t>
  </si>
  <si>
    <t xml:space="preserve">Is the most expensive player the best?</t>
  </si>
  <si>
    <t xml:space="preserve">Dim_Player[Player Label]; Series = position; X = Qualified Market Value (EUR M); Y = Qualified Avg Rating</t>
  </si>
  <si>
    <t xml:space="preserve">Points above the cloud at a given price are players who outperform their value.</t>
  </si>
  <si>
    <t xml:space="preserve">Best value for money</t>
  </si>
  <si>
    <t xml:space="preserve">Who are the bargains?</t>
  </si>
  <si>
    <t xml:space="preserve">Market Value (EUR M), Avg Player Rating, Rating Percentile, Value Percentile, Bargain Gap</t>
  </si>
  <si>
    <t xml:space="preserve">Gap = rating percentile − value percentile. +56% means the player ranks 56 points higher on rating than on price.</t>
  </si>
  <si>
    <t xml:space="preserve">Position profile</t>
  </si>
  <si>
    <t xml:space="preserve">How do positions differ?</t>
  </si>
  <si>
    <t xml:space="preserve">Players Used, Avg Player Rating, Goal Contributions per 90, Key Passes per 90, Defensive Actions per 90, Pass Accuracy %</t>
  </si>
  <si>
    <t xml:space="preserve">Slicers: Position, Age group, Team, Confederation</t>
  </si>
  <si>
    <t xml:space="preserve">Dim_Player, Dim_Team</t>
  </si>
  <si>
    <t xml:space="preserve">What is the physical load?</t>
  </si>
  <si>
    <t xml:space="preserve">Distance per 90, Sprint Distance per 90, Avg Top Speed, Max Top Speed, Avg Stamina Score</t>
  </si>
  <si>
    <t xml:space="preserve">Per-90 values make players with different minutes comparable.</t>
  </si>
  <si>
    <t xml:space="preserve">Distance per 90 by position</t>
  </si>
  <si>
    <t xml:space="preserve">Who runs the most?</t>
  </si>
  <si>
    <t xml:space="preserve">Dim_Player[position] × Distance and Sprint Distance per 90</t>
  </si>
  <si>
    <t xml:space="preserve">Midfielders lead (10.8 km).</t>
  </si>
  <si>
    <t xml:space="preserve">Top speed by position</t>
  </si>
  <si>
    <t xml:space="preserve">Who is fastest?</t>
  </si>
  <si>
    <t xml:space="preserve">Dim_Player[position] × Avg Top Speed (km/h)</t>
  </si>
  <si>
    <t xml:space="preserve">Goalkeepers 29.0; all outfield positions 32.5.</t>
  </si>
  <si>
    <t xml:space="preserve">Stamina by age</t>
  </si>
  <si>
    <t xml:space="preserve">Line chart (axis 0–100)</t>
  </si>
  <si>
    <t xml:space="preserve">Does stamina fall with age?</t>
  </si>
  <si>
    <t xml:space="preserve">Dim_Player[age] × Avg Stamina Score</t>
  </si>
  <si>
    <t xml:space="preserve">The full 0–100 axis shows honestly that the line is almost flat. Ages 37+ are only 6 players.</t>
  </si>
  <si>
    <t xml:space="preserve">Player A / Player B slicers</t>
  </si>
  <si>
    <t xml:space="preserve">Searchable dropdowns</t>
  </si>
  <si>
    <t xml:space="preserve">Which two players?</t>
  </si>
  <si>
    <t xml:space="preserve">Compare_Player_A[Player A], Compare_Player_B[Player B]</t>
  </si>
  <si>
    <t xml:space="preserve">Disconnected tables, so the two choices do not filter each other.</t>
  </si>
  <si>
    <t xml:space="preserve">Share of each metric</t>
  </si>
  <si>
    <t xml:space="preserve">100% stacked bar</t>
  </si>
  <si>
    <t xml:space="preserve">Who is stronger on each metric?</t>
  </si>
  <si>
    <t xml:space="preserve">Comparison_Metrics[Metric] × Player A Value, Player B Value</t>
  </si>
  <si>
    <t xml:space="preserve">Gold = Player A, blue = Player B. Shows 18 performance metrics.</t>
  </si>
  <si>
    <t xml:space="preserve">Head-to-head</t>
  </si>
  <si>
    <t xml:space="preserve">Exact numbers side by side</t>
  </si>
  <si>
    <t xml:space="preserve">Player A Value, Edge Label, Player B Value</t>
  </si>
  <si>
    <t xml:space="preserve">Better column shows A, B or = using the values as displayed. Formats switch automatically (dynamic format string).</t>
  </si>
  <si>
    <t xml:space="preserve">Player slicer</t>
  </si>
  <si>
    <t xml:space="preserve">Searchable dropdown</t>
  </si>
  <si>
    <t xml:space="preserve">Which player?</t>
  </si>
  <si>
    <t xml:space="preserve">Dim_Player[Player Label]</t>
  </si>
  <si>
    <t xml:space="preserve">Single selection, default Memphis Zerrouki.</t>
  </si>
  <si>
    <t xml:space="preserve">Name and info line</t>
  </si>
  <si>
    <t xml:space="preserve">Who is the player?</t>
  </si>
  <si>
    <t xml:space="preserve">Selected Player, Player Info</t>
  </si>
  <si>
    <t xml:space="preserve">Team | position | age | club | height | foot.</t>
  </si>
  <si>
    <t xml:space="preserve">Headline output</t>
  </si>
  <si>
    <t xml:space="preserve">Appearances, Minutes Played, Goals, Assists, Avg Player Rating, Market Value (EUR M)</t>
  </si>
  <si>
    <t xml:space="preserve">Player vs position average</t>
  </si>
  <si>
    <t xml:space="preserve">Is the player above or below his position?</t>
  </si>
  <si>
    <t xml:space="preserve">Metric Value, Position Avg Value, Vs Position Avg %</t>
  </si>
  <si>
    <t xml:space="preserve">Rates are pooled for the position; totals are averaged per player.</t>
  </si>
  <si>
    <t xml:space="preserve">Match rating</t>
  </si>
  <si>
    <t xml:space="preserve">Line chart</t>
  </si>
  <si>
    <t xml:space="preserve">How consistent is the player?</t>
  </si>
  <si>
    <t xml:space="preserve">Dim_Date[Date] × Avg Player Rating</t>
  </si>
  <si>
    <t xml:space="preserve">Goals and assists by stage</t>
  </si>
  <si>
    <t xml:space="preserve">When does the player contribute?</t>
  </si>
  <si>
    <t xml:space="preserve">Dim_Match[tournament_stage] × Goals, Assists</t>
  </si>
  <si>
    <t xml:space="preserve">Key insights</t>
  </si>
  <si>
    <t xml:space="preserve">Six business questions answered by the dashboard</t>
  </si>
  <si>
    <t xml:space="preserve">#</t>
  </si>
  <si>
    <t xml:space="preserve">Question</t>
  </si>
  <si>
    <t xml:space="preserve">Answer</t>
  </si>
  <si>
    <t xml:space="preserve">Where on the dashboard</t>
  </si>
  <si>
    <t xml:space="preserve">How many goals per match, and does it change by stage?</t>
  </si>
  <si>
    <t xml:space="preserve">2.66 goals per match over 1,050 matches (2,794 goals). Stages range from 2.29 (third-place match) to 3.00 (semi-finals and final), but knockout stages have very few matches (21 finals vs 578 group games), so the differences are not meaningful.</t>
  </si>
  <si>
    <t xml:space="preserve">Nigeria has the highest win rate (57.5%, 23 wins in 40 matches) and the best goal difference (+26). Morocco concedes the fewest goals per match (0.98). Confederations are within 34.6%–38.4% win rate, so none dominates.</t>
  </si>
  <si>
    <t xml:space="preserve">Who are the best scorers?</t>
  </si>
  <si>
    <t xml:space="preserve">Memphis Zerrouki (Netherlands) leads with 24 goals; Mohannad Majeed (Iraq) matches his rate (0.97 goals per 90) in fewer minutes.</t>
  </si>
  <si>
    <t xml:space="preserve">Overview, Compare</t>
  </si>
  <si>
    <t xml:space="preserve">Largely yes: correlation between market value and average rating is r = 0.73 (players with 900+ minutes). The exceptions are the story: Marcus Mount (England, defender, €1.0M) out-rates 57% of qualified players; Themba Xoki (South Africa, €7.9M) is in the 91st rating percentile.</t>
  </si>
  <si>
    <t xml:space="preserve">Forwards have the highest rating (6.36) and goal contributions (0.53 per 90). Midfielders cover the most ground (10.8 km per 90) and pass most accurately (83.7%). Defenders make 10.9 defensive actions per 90.</t>
  </si>
  <si>
    <t xml:space="preserve">Players, Physical</t>
  </si>
  <si>
    <t xml:space="preserve">Does physical performance drop with age?</t>
  </si>
  <si>
    <t xml:space="preserve">No. Stamina is almost flat (87.4 for 21 and under vs 86.8 for 34+). Top speed is identical for all outfield positions (32.5 km/h).</t>
  </si>
  <si>
    <t xml:space="preserve">Inputs from the data (black) and per-match rates (formulas). Sorted by win %.</t>
  </si>
  <si>
    <t xml:space="preserve">Team</t>
  </si>
  <si>
    <t xml:space="preserve">Confederation</t>
  </si>
  <si>
    <t xml:space="preserve">MP</t>
  </si>
  <si>
    <t xml:space="preserve">W</t>
  </si>
  <si>
    <t xml:space="preserve">D</t>
  </si>
  <si>
    <t xml:space="preserve">L</t>
  </si>
  <si>
    <t xml:space="preserve">GF</t>
  </si>
  <si>
    <t xml:space="preserve">GA</t>
  </si>
  <si>
    <t xml:space="preserve">Team xG</t>
  </si>
  <si>
    <t xml:space="preserve">Win %</t>
  </si>
  <si>
    <t xml:space="preserve">Points</t>
  </si>
  <si>
    <t xml:space="preserve">Pts/M</t>
  </si>
  <si>
    <t xml:space="preserve">GF/M</t>
  </si>
  <si>
    <t xml:space="preserve">GA/M</t>
  </si>
  <si>
    <t xml:space="preserve">GD</t>
  </si>
  <si>
    <t xml:space="preserve">xG/M</t>
  </si>
  <si>
    <t xml:space="preserve">Nigeria</t>
  </si>
  <si>
    <t xml:space="preserve">CAF</t>
  </si>
  <si>
    <t xml:space="preserve">Colombia</t>
  </si>
  <si>
    <t xml:space="preserve">CONMEBOL</t>
  </si>
  <si>
    <t xml:space="preserve">Brazil</t>
  </si>
  <si>
    <t xml:space="preserve">Portugal</t>
  </si>
  <si>
    <t xml:space="preserve">UEFA</t>
  </si>
  <si>
    <t xml:space="preserve">Belgium</t>
  </si>
  <si>
    <t xml:space="preserve">Algeria</t>
  </si>
  <si>
    <t xml:space="preserve">Jamaica</t>
  </si>
  <si>
    <t xml:space="preserve">CONCACAF</t>
  </si>
  <si>
    <t xml:space="preserve">England</t>
  </si>
  <si>
    <t xml:space="preserve">Japan</t>
  </si>
  <si>
    <t xml:space="preserve">AFC</t>
  </si>
  <si>
    <t xml:space="preserve">Morocco</t>
  </si>
  <si>
    <t xml:space="preserve">Poland</t>
  </si>
  <si>
    <t xml:space="preserve">Turkey</t>
  </si>
  <si>
    <t xml:space="preserve">Scotland</t>
  </si>
  <si>
    <t xml:space="preserve">Serbia</t>
  </si>
  <si>
    <t xml:space="preserve">Peru</t>
  </si>
  <si>
    <t xml:space="preserve">Canada</t>
  </si>
  <si>
    <t xml:space="preserve">Denmark</t>
  </si>
  <si>
    <t xml:space="preserve">Austria</t>
  </si>
  <si>
    <t xml:space="preserve">Sweden</t>
  </si>
  <si>
    <t xml:space="preserve">Saudi Arabia</t>
  </si>
  <si>
    <t xml:space="preserve">Spain</t>
  </si>
  <si>
    <t xml:space="preserve">Uruguay</t>
  </si>
  <si>
    <t xml:space="preserve">Switzerland</t>
  </si>
  <si>
    <t xml:space="preserve">Costa Rica</t>
  </si>
  <si>
    <t xml:space="preserve">Iran</t>
  </si>
  <si>
    <t xml:space="preserve">Qatar</t>
  </si>
  <si>
    <t xml:space="preserve">France</t>
  </si>
  <si>
    <t xml:space="preserve">United States</t>
  </si>
  <si>
    <t xml:space="preserve">Cameroon</t>
  </si>
  <si>
    <t xml:space="preserve">Australia</t>
  </si>
  <si>
    <t xml:space="preserve">Ghana</t>
  </si>
  <si>
    <t xml:space="preserve">Chile</t>
  </si>
  <si>
    <t xml:space="preserve">South Korea</t>
  </si>
  <si>
    <t xml:space="preserve">Germany</t>
  </si>
  <si>
    <t xml:space="preserve">Tunisia</t>
  </si>
  <si>
    <t xml:space="preserve">Ecuador</t>
  </si>
  <si>
    <t xml:space="preserve">Egypt</t>
  </si>
  <si>
    <t xml:space="preserve">Italy</t>
  </si>
  <si>
    <t xml:space="preserve">Mexico</t>
  </si>
  <si>
    <t xml:space="preserve">Panama</t>
  </si>
  <si>
    <t xml:space="preserve">Uzbekistan</t>
  </si>
  <si>
    <t xml:space="preserve">Netherlands</t>
  </si>
  <si>
    <t xml:space="preserve">Croatia</t>
  </si>
  <si>
    <t xml:space="preserve">Senegal</t>
  </si>
  <si>
    <t xml:space="preserve">South Africa</t>
  </si>
  <si>
    <t xml:space="preserve">Iraq</t>
  </si>
  <si>
    <t xml:space="preserve">Argentina</t>
  </si>
  <si>
    <t xml:space="preserve">Ukraine</t>
  </si>
  <si>
    <t xml:space="preserve">Check: total team-matches</t>
  </si>
  <si>
    <t xml:space="preserve">Check: wins = losses</t>
  </si>
  <si>
    <t xml:space="preserve">Players – value for money</t>
  </si>
  <si>
    <t xml:space="preserve">Min. minutes (input)</t>
  </si>
  <si>
    <t xml:space="preserve">Percentiles and correlation recalculated with Excel formulas. Change the blue input to test another threshold.</t>
  </si>
  <si>
    <t xml:space="preserve">Value vs rating r</t>
  </si>
  <si>
    <t xml:space="preserve">Rows are sorted by bargain gap at the default 900 minutes; if you change the input, sort column N again.</t>
  </si>
  <si>
    <t xml:space="preserve">Qualified players</t>
  </si>
  <si>
    <t xml:space="preserve">Player</t>
  </si>
  <si>
    <t xml:space="preserve">Position</t>
  </si>
  <si>
    <t xml:space="preserve">Age</t>
  </si>
  <si>
    <t xml:space="preserve">Market value (EUR M)</t>
  </si>
  <si>
    <t xml:space="preserve">Minutes</t>
  </si>
  <si>
    <t xml:space="preserve">Appearances</t>
  </si>
  <si>
    <t xml:space="preserve">Goals</t>
  </si>
  <si>
    <t xml:space="preserve">Assists</t>
  </si>
  <si>
    <t xml:space="preserve">Avg rating</t>
  </si>
  <si>
    <t xml:space="preserve">Qualified</t>
  </si>
  <si>
    <t xml:space="preserve">Rating pct</t>
  </si>
  <si>
    <t xml:space="preserve">Value pct</t>
  </si>
  <si>
    <t xml:space="preserve">Bargain gap</t>
  </si>
  <si>
    <t xml:space="preserve">X (qualified value)</t>
  </si>
  <si>
    <t xml:space="preserve">Y (qualified rating)</t>
  </si>
  <si>
    <t xml:space="preserve">Marcus Mount</t>
  </si>
  <si>
    <t xml:space="preserve">Defender</t>
  </si>
  <si>
    <t xml:space="preserve">Themba Xoki</t>
  </si>
  <si>
    <t xml:space="preserve">Forward</t>
  </si>
  <si>
    <t xml:space="preserve">Cengiz Gonul</t>
  </si>
  <si>
    <t xml:space="preserve">Victor Ajayi</t>
  </si>
  <si>
    <t xml:space="preserve">Nabil Bennacer</t>
  </si>
  <si>
    <t xml:space="preserve">Midfielder</t>
  </si>
  <si>
    <t xml:space="preserve">Xherdan Mvogo</t>
  </si>
  <si>
    <t xml:space="preserve">Leandro Pezzella</t>
  </si>
  <si>
    <t xml:space="preserve">Ao Mori</t>
  </si>
  <si>
    <t xml:space="preserve">Christian Robinson</t>
  </si>
  <si>
    <t xml:space="preserve">Jan Bednarek</t>
  </si>
  <si>
    <t xml:space="preserve">Duvan Cuadrado</t>
  </si>
  <si>
    <t xml:space="preserve">Goalkeeper</t>
  </si>
  <si>
    <t xml:space="preserve">Sergino Busio</t>
  </si>
  <si>
    <t xml:space="preserve">Andre Antonio</t>
  </si>
  <si>
    <t xml:space="preserve">Florian Brandt</t>
  </si>
  <si>
    <t xml:space="preserve">Pedro Neto</t>
  </si>
  <si>
    <t xml:space="preserve">Phil Eze</t>
  </si>
  <si>
    <t xml:space="preserve">Luis Sinisterra</t>
  </si>
  <si>
    <t xml:space="preserve">Granit Shaqiri</t>
  </si>
  <si>
    <t xml:space="preserve">Giovanni Weah</t>
  </si>
  <si>
    <t xml:space="preserve">Ao Shiotani</t>
  </si>
  <si>
    <t xml:space="preserve">Burak Tufan</t>
  </si>
  <si>
    <t xml:space="preserve">Sardor Kobilov</t>
  </si>
  <si>
    <t xml:space="preserve">Nayef Ziyech</t>
  </si>
  <si>
    <t xml:space="preserve">James Morelos</t>
  </si>
  <si>
    <t xml:space="preserve">Ruslan Makarenko</t>
  </si>
  <si>
    <t xml:space="preserve">Pedro Callens</t>
  </si>
  <si>
    <t xml:space="preserve">Amir Younis</t>
  </si>
  <si>
    <t xml:space="preserve">Pierre-Emile Damsgaard</t>
  </si>
  <si>
    <t xml:space="preserve">Giovanni Musah</t>
  </si>
  <si>
    <t xml:space="preserve">Jude Maddison</t>
  </si>
  <si>
    <t xml:space="preserve">Martin Njie</t>
  </si>
  <si>
    <t xml:space="preserve">Diego Lainez</t>
  </si>
  <si>
    <t xml:space="preserve">Almoez Al-Attiyah</t>
  </si>
  <si>
    <t xml:space="preserve">Juan Quintero</t>
  </si>
  <si>
    <t xml:space="preserve">Luis Rodriguez</t>
  </si>
  <si>
    <t xml:space="preserve">Christian Hojbjerg</t>
  </si>
  <si>
    <t xml:space="preserve">Takefusa Endo</t>
  </si>
  <si>
    <t xml:space="preserve">Rodrigo Trezeguet</t>
  </si>
  <si>
    <t xml:space="preserve">Salem Al-Faraj</t>
  </si>
  <si>
    <t xml:space="preserve">Marcel Kalajdzic</t>
  </si>
  <si>
    <t xml:space="preserve">Erick Brereton</t>
  </si>
  <si>
    <t xml:space="preserve">Kai Neuer</t>
  </si>
  <si>
    <t xml:space="preserve">Merih Yildiz</t>
  </si>
  <si>
    <t xml:space="preserve">Lyle Mbatha</t>
  </si>
  <si>
    <t xml:space="preserve">Guillermo Almada</t>
  </si>
  <si>
    <t xml:space="preserve">Ben Sierralta</t>
  </si>
  <si>
    <t xml:space="preserve">Cristiano Fernandes</t>
  </si>
  <si>
    <t xml:space="preserve">Hannibal Talbi</t>
  </si>
  <si>
    <t xml:space="preserve">Sandro Scamacca</t>
  </si>
  <si>
    <t xml:space="preserve">Emiliano Di Maria</t>
  </si>
  <si>
    <t xml:space="preserve">Davinson Borja</t>
  </si>
  <si>
    <t xml:space="preserve">Riyad Bensebaini</t>
  </si>
  <si>
    <t xml:space="preserve">Jackson Kusini</t>
  </si>
  <si>
    <t xml:space="preserve">Jackson Duke</t>
  </si>
  <si>
    <t xml:space="preserve">Ronald De Arrascaeta</t>
  </si>
  <si>
    <t xml:space="preserve">Hidajat Hazbavi</t>
  </si>
  <si>
    <t xml:space="preserve">Mathew Mooy</t>
  </si>
  <si>
    <t xml:space="preserve">Ousmane Hernandez</t>
  </si>
  <si>
    <t xml:space="preserve">Gianluigi Chiesa</t>
  </si>
  <si>
    <t xml:space="preserve">Boualem Ali</t>
  </si>
  <si>
    <t xml:space="preserve">Rafael Antonio</t>
  </si>
  <si>
    <t xml:space="preserve">Yassine Dari</t>
  </si>
  <si>
    <t xml:space="preserve">Weston Acosta</t>
  </si>
  <si>
    <t xml:space="preserve">Yasser Al-Buraikan</t>
  </si>
  <si>
    <t xml:space="preserve">Phil Walker</t>
  </si>
  <si>
    <t xml:space="preserve">Merih Unal</t>
  </si>
  <si>
    <t xml:space="preserve">Mohamed Wahbi</t>
  </si>
  <si>
    <t xml:space="preserve">Neymar Pereira</t>
  </si>
  <si>
    <t xml:space="preserve">Robin Björkman</t>
  </si>
  <si>
    <t xml:space="preserve">Alexander Ekdal</t>
  </si>
  <si>
    <t xml:space="preserve">Ruben Fernandes</t>
  </si>
  <si>
    <t xml:space="preserve">Memphis van Dijk</t>
  </si>
  <si>
    <t xml:space="preserve">Nicolas Siani</t>
  </si>
  <si>
    <t xml:space="preserve">Rafael Guedes</t>
  </si>
  <si>
    <t xml:space="preserve">Nemanja Lazovic</t>
  </si>
  <si>
    <t xml:space="preserve">Craig Borges</t>
  </si>
  <si>
    <t xml:space="preserve">Moises Torres</t>
  </si>
  <si>
    <t xml:space="preserve">Mateo Pasalic</t>
  </si>
  <si>
    <t xml:space="preserve">Robin Lindelof</t>
  </si>
  <si>
    <t xml:space="preserve">Casemiro Alexandre</t>
  </si>
  <si>
    <t xml:space="preserve">Alexander Abubakari</t>
  </si>
  <si>
    <t xml:space="preserve">Casemiro Martins</t>
  </si>
  <si>
    <t xml:space="preserve">Luis Pellistri</t>
  </si>
  <si>
    <t xml:space="preserve">Krzysztof Grosicki</t>
  </si>
  <si>
    <t xml:space="preserve">Victor Aribo</t>
  </si>
  <si>
    <t xml:space="preserve">Jose Rodriguez</t>
  </si>
  <si>
    <t xml:space="preserve">Idrissa Dia</t>
  </si>
  <si>
    <t xml:space="preserve">Fabian Ndoye</t>
  </si>
  <si>
    <t xml:space="preserve">Moussa Fall</t>
  </si>
  <si>
    <t xml:space="preserve">Neymar Mendes</t>
  </si>
  <si>
    <t xml:space="preserve">Selim Benoun</t>
  </si>
  <si>
    <t xml:space="preserve">Enes Turan</t>
  </si>
  <si>
    <t xml:space="preserve">Dostonbek Kenjayev</t>
  </si>
  <si>
    <t xml:space="preserve">Mauricio Isla</t>
  </si>
  <si>
    <t xml:space="preserve">Amir Majeed</t>
  </si>
  <si>
    <t xml:space="preserve">Oscar Chacon</t>
  </si>
  <si>
    <t xml:space="preserve">Edinson Nandez</t>
  </si>
  <si>
    <t xml:space="preserve">Frenkie Gakpo</t>
  </si>
  <si>
    <t xml:space="preserve">Stuart Shankland</t>
  </si>
  <si>
    <t xml:space="preserve">Robert Krychowiak</t>
  </si>
  <si>
    <t xml:space="preserve">Mohammed Partey</t>
  </si>
  <si>
    <t xml:space="preserve">Pervis Gruezo</t>
  </si>
  <si>
    <t xml:space="preserve">Ehsan Moradi</t>
  </si>
  <si>
    <t xml:space="preserve">Jack Toney</t>
  </si>
  <si>
    <t xml:space="preserve">Craig Mooy</t>
  </si>
  <si>
    <t xml:space="preserve">Junya Furuhashi</t>
  </si>
  <si>
    <t xml:space="preserve">Arturo Brereton</t>
  </si>
  <si>
    <t xml:space="preserve">Alexander Lindelof</t>
  </si>
  <si>
    <t xml:space="preserve">Harold Valenzuela</t>
  </si>
  <si>
    <t xml:space="preserve">Ramiz Slimani</t>
  </si>
  <si>
    <t xml:space="preserve">Matthijs Timber</t>
  </si>
  <si>
    <t xml:space="preserve">Harry Phillips</t>
  </si>
  <si>
    <t xml:space="preserve">Romelu Witsel</t>
  </si>
  <si>
    <t xml:space="preserve">Azzedine Riad</t>
  </si>
  <si>
    <t xml:space="preserve">Virgil Lang</t>
  </si>
  <si>
    <t xml:space="preserve">Ruslan Bondarenko</t>
  </si>
  <si>
    <t xml:space="preserve">David Muhl</t>
  </si>
  <si>
    <t xml:space="preserve">Safaa Mhawi</t>
  </si>
  <si>
    <t xml:space="preserve">Sphephelo Moseamedi</t>
  </si>
  <si>
    <t xml:space="preserve">Daichi Doan</t>
  </si>
  <si>
    <t xml:space="preserve">Dominik Juranovic</t>
  </si>
  <si>
    <t xml:space="preserve">Hannibal Krid</t>
  </si>
  <si>
    <t xml:space="preserve">Weston Adams</t>
  </si>
  <si>
    <t xml:space="preserve">Damion Bishop</t>
  </si>
  <si>
    <t xml:space="preserve">Dusan Terzic</t>
  </si>
  <si>
    <t xml:space="preserve">Duvan Lerma</t>
  </si>
  <si>
    <t xml:space="preserve">Karim Al-Ahmad</t>
  </si>
  <si>
    <t xml:space="preserve">Harry Watkins</t>
  </si>
  <si>
    <t xml:space="preserve">Sergej Mitrovic</t>
  </si>
  <si>
    <t xml:space="preserve">Kamaldeen Barnieh</t>
  </si>
  <si>
    <t xml:space="preserve">Diogo Eustaquio</t>
  </si>
  <si>
    <t xml:space="preserve">Mehdi Azmoun</t>
  </si>
  <si>
    <t xml:space="preserve">Ryan Forrest</t>
  </si>
  <si>
    <t xml:space="preserve">Ademola Dessers</t>
  </si>
  <si>
    <t xml:space="preserve">Leandro Balerdi</t>
  </si>
  <si>
    <t xml:space="preserve">Luis Abram</t>
  </si>
  <si>
    <t xml:space="preserve">Harry Bellingham</t>
  </si>
  <si>
    <t xml:space="preserve">Marcel Dembir</t>
  </si>
  <si>
    <t xml:space="preserve">Luis Villa</t>
  </si>
  <si>
    <t xml:space="preserve">Noussair El Khannouss</t>
  </si>
  <si>
    <t xml:space="preserve">Kevin Tielemans</t>
  </si>
  <si>
    <t xml:space="preserve">Tajon Buchanan</t>
  </si>
  <si>
    <t xml:space="preserve">Alphonso David</t>
  </si>
  <si>
    <t xml:space="preserve">Viktor Zinchenko</t>
  </si>
  <si>
    <t xml:space="preserve">Enner Caicedo</t>
  </si>
  <si>
    <t xml:space="preserve">Moumi Choupo-Moting</t>
  </si>
  <si>
    <t xml:space="preserve">Ahmed Hussein</t>
  </si>
  <si>
    <t xml:space="preserve">Nemanja Savic</t>
  </si>
  <si>
    <t xml:space="preserve">Caglar Abdul</t>
  </si>
  <si>
    <t xml:space="preserve">Vinicius Guimaraes</t>
  </si>
  <si>
    <t xml:space="preserve">Awer Tilio</t>
  </si>
  <si>
    <t xml:space="preserve">Francisco Wallace</t>
  </si>
  <si>
    <t xml:space="preserve">Caglar Guler</t>
  </si>
  <si>
    <t xml:space="preserve">Saman Azmoun</t>
  </si>
  <si>
    <t xml:space="preserve">Cengiz Soyuncu</t>
  </si>
  <si>
    <t xml:space="preserve">Keylor Campbell</t>
  </si>
  <si>
    <t xml:space="preserve">Jasurbek Alijanov</t>
  </si>
  <si>
    <t xml:space="preserve">Dusan Zivkovic</t>
  </si>
  <si>
    <t xml:space="preserve">Enes Gonul</t>
  </si>
  <si>
    <t xml:space="preserve">Ali Al-Ghannam</t>
  </si>
  <si>
    <t xml:space="preserve">Moises Minda</t>
  </si>
  <si>
    <t xml:space="preserve">Matthijs Wijndal</t>
  </si>
  <si>
    <t xml:space="preserve">Hee-chan Choi</t>
  </si>
  <si>
    <t xml:space="preserve">Olivier Badiashile</t>
  </si>
  <si>
    <t xml:space="preserve">Percy Lorch</t>
  </si>
  <si>
    <t xml:space="preserve">Luka Vlasic</t>
  </si>
  <si>
    <t xml:space="preserve">Lucas Pavard</t>
  </si>
  <si>
    <t xml:space="preserve">Alex Awoniyi</t>
  </si>
  <si>
    <t xml:space="preserve">Inaki Seidu</t>
  </si>
  <si>
    <t xml:space="preserve">Inaki Asante</t>
  </si>
  <si>
    <t xml:space="preserve">Joel Salas</t>
  </si>
  <si>
    <t xml:space="preserve">Filip Maksimovic</t>
  </si>
  <si>
    <t xml:space="preserve">Manuel Seferovic</t>
  </si>
  <si>
    <t xml:space="preserve">Daniel Partey</t>
  </si>
  <si>
    <t xml:space="preserve">Mohamed Hamdi</t>
  </si>
  <si>
    <t xml:space="preserve">Gabriel Alisson</t>
  </si>
  <si>
    <t xml:space="preserve">Teun Gravenberch</t>
  </si>
  <si>
    <t xml:space="preserve">Stephan Chiesa</t>
  </si>
  <si>
    <t xml:space="preserve">Irfan Enes</t>
  </si>
  <si>
    <t xml:space="preserve">Diogo Semedo</t>
  </si>
  <si>
    <t xml:space="preserve">Julian Paredes</t>
  </si>
  <si>
    <t xml:space="preserve">Radamel Rios</t>
  </si>
  <si>
    <t xml:space="preserve">Declan Saka</t>
  </si>
  <si>
    <t xml:space="preserve">Armando Torres</t>
  </si>
  <si>
    <t xml:space="preserve">Virgil Weghorst</t>
  </si>
  <si>
    <t xml:space="preserve">Artem Bolbat</t>
  </si>
  <si>
    <t xml:space="preserve">Karim Boudiaf</t>
  </si>
  <si>
    <t xml:space="preserve">Antoine Mukiele</t>
  </si>
  <si>
    <t xml:space="preserve">Abdiel Sanchez</t>
  </si>
  <si>
    <t xml:space="preserve">Yacine Benkhemassa</t>
  </si>
  <si>
    <t xml:space="preserve">Teboho Billiat</t>
  </si>
  <si>
    <t xml:space="preserve">Karl Kristoffersen</t>
  </si>
  <si>
    <t xml:space="preserve">Sofyan Chair</t>
  </si>
  <si>
    <t xml:space="preserve">Noussair Chibi</t>
  </si>
  <si>
    <t xml:space="preserve">Diego Pacho</t>
  </si>
  <si>
    <t xml:space="preserve">Ali Al-Timimi</t>
  </si>
  <si>
    <t xml:space="preserve">Xherdan Fernandes</t>
  </si>
  <si>
    <t xml:space="preserve">Samuel Toko-Ekambi</t>
  </si>
  <si>
    <t xml:space="preserve">Antoine Kounde</t>
  </si>
  <si>
    <t xml:space="preserve">Ajdin Jones</t>
  </si>
  <si>
    <t xml:space="preserve">Dostonbek Kobilov</t>
  </si>
  <si>
    <t xml:space="preserve">Ante Budimir</t>
  </si>
  <si>
    <t xml:space="preserve">Yerry Rodriguez</t>
  </si>
  <si>
    <t xml:space="preserve">Robin Wahlqvist</t>
  </si>
  <si>
    <t xml:space="preserve">Richarlison Ferreira</t>
  </si>
  <si>
    <t xml:space="preserve">Gonzalo Zapata</t>
  </si>
  <si>
    <t xml:space="preserve">Randal Brenes</t>
  </si>
  <si>
    <t xml:space="preserve">Randal Diarra</t>
  </si>
  <si>
    <t xml:space="preserve">Akram Mesa</t>
  </si>
  <si>
    <t xml:space="preserve">Ibrahim Daoud</t>
  </si>
  <si>
    <t xml:space="preserve">Oleksandr Sydorchuk</t>
  </si>
  <si>
    <t xml:space="preserve">Eden Dendoncker</t>
  </si>
  <si>
    <t xml:space="preserve">André Gonzalez</t>
  </si>
  <si>
    <t xml:space="preserve">Bruno Cancelo</t>
  </si>
  <si>
    <t xml:space="preserve">Ayase Kubo</t>
  </si>
  <si>
    <t xml:space="preserve">Jordan Baba</t>
  </si>
  <si>
    <t xml:space="preserve">Dusan Milinkovic-Savic</t>
  </si>
  <si>
    <t xml:space="preserve">Stephen Miller</t>
  </si>
  <si>
    <t xml:space="preserve">Andrew Adams</t>
  </si>
  <si>
    <t xml:space="preserve">Pedro Riquelme</t>
  </si>
  <si>
    <t xml:space="preserve">Ibrahim Sadiq</t>
  </si>
  <si>
    <t xml:space="preserve">James Mina</t>
  </si>
  <si>
    <t xml:space="preserve">Nader Haddadi</t>
  </si>
  <si>
    <t xml:space="preserve">Kalidou Mendy #2</t>
  </si>
  <si>
    <t xml:space="preserve">Hwang Oh</t>
  </si>
  <si>
    <t xml:space="preserve">Saleh Al-Ghamdi</t>
  </si>
  <si>
    <t xml:space="preserve">Moumi Hongla</t>
  </si>
  <si>
    <t xml:space="preserve">Boualem Moez</t>
  </si>
  <si>
    <t xml:space="preserve">Themba Mdantsane</t>
  </si>
  <si>
    <t xml:space="preserve">Alvaro Gavi</t>
  </si>
  <si>
    <t xml:space="preserve">Alireza Shojaei</t>
  </si>
  <si>
    <t xml:space="preserve">Jae-sung Hwang</t>
  </si>
  <si>
    <t xml:space="preserve">Ramiz Mandrea</t>
  </si>
  <si>
    <t xml:space="preserve">Ismael Boufantin</t>
  </si>
  <si>
    <t xml:space="preserve">Brenden Pepi</t>
  </si>
  <si>
    <t xml:space="preserve">Manuel Zuber</t>
  </si>
  <si>
    <t xml:space="preserve">Wataru Itakura</t>
  </si>
  <si>
    <t xml:space="preserve">Boulaye Niang</t>
  </si>
  <si>
    <t xml:space="preserve">Joshua Rudiger</t>
  </si>
  <si>
    <t xml:space="preserve">Andre Johnson</t>
  </si>
  <si>
    <t xml:space="preserve">Luka Barisic</t>
  </si>
  <si>
    <t xml:space="preserve">Ali Dhaouadi</t>
  </si>
  <si>
    <t xml:space="preserve">Dusan Radonjic</t>
  </si>
  <si>
    <t xml:space="preserve">Christian Valera</t>
  </si>
  <si>
    <t xml:space="preserve">Tyler Balogan</t>
  </si>
  <si>
    <t xml:space="preserve">Sebastian Pellerano</t>
  </si>
  <si>
    <t xml:space="preserve">Paulo Albornoz</t>
  </si>
  <si>
    <t xml:space="preserve">Leon Antonio</t>
  </si>
  <si>
    <t xml:space="preserve">Sardor Zakirov</t>
  </si>
  <si>
    <t xml:space="preserve">Samuel Uzoho</t>
  </si>
  <si>
    <t xml:space="preserve">Wahbi Chalali</t>
  </si>
  <si>
    <t xml:space="preserve">Rasmus Wind</t>
  </si>
  <si>
    <t xml:space="preserve">Ivan Erlic</t>
  </si>
  <si>
    <t xml:space="preserve">Jean Ondoa</t>
  </si>
  <si>
    <t xml:space="preserve">Yassine El Yamiq</t>
  </si>
  <si>
    <t xml:space="preserve">Gavi Asensio</t>
  </si>
  <si>
    <t xml:space="preserve">Wilfred Agbadou</t>
  </si>
  <si>
    <t xml:space="preserve">Jude Saka</t>
  </si>
  <si>
    <t xml:space="preserve">Hassan Al-Nobi</t>
  </si>
  <si>
    <t xml:space="preserve">Andre Nkoulou</t>
  </si>
  <si>
    <t xml:space="preserve">Orkun Bayindir</t>
  </si>
  <si>
    <t xml:space="preserve">Strahinja Ristic</t>
  </si>
  <si>
    <t xml:space="preserve">Akram Al-Ahmad</t>
  </si>
  <si>
    <t xml:space="preserve">Damion Gray</t>
  </si>
  <si>
    <t xml:space="preserve">Alistair Fraser</t>
  </si>
  <si>
    <t xml:space="preserve">Ritsu Hashioka</t>
  </si>
  <si>
    <t xml:space="preserve">Paolo Carrillo</t>
  </si>
  <si>
    <t xml:space="preserve">Omar Koka</t>
  </si>
  <si>
    <t xml:space="preserve">Arturo Aranguiz</t>
  </si>
  <si>
    <t xml:space="preserve">Gianluca Advincula</t>
  </si>
  <si>
    <t xml:space="preserve">Hidajat Noorollahi</t>
  </si>
  <si>
    <t xml:space="preserve">Bobir Eshmurodov</t>
  </si>
  <si>
    <t xml:space="preserve">Marko Baumgartlinger</t>
  </si>
  <si>
    <t xml:space="preserve">Andriy Bushchan</t>
  </si>
  <si>
    <t xml:space="preserve">Husniddin Nematov</t>
  </si>
  <si>
    <t xml:space="preserve">Sofyan Hakimi</t>
  </si>
  <si>
    <t xml:space="preserve">Ansu Alba</t>
  </si>
  <si>
    <t xml:space="preserve">Lyle Mothiba</t>
  </si>
  <si>
    <t xml:space="preserve">Oleksandr Shaparenko</t>
  </si>
  <si>
    <t xml:space="preserve">Mario Kovacic</t>
  </si>
  <si>
    <t xml:space="preserve">Bukayo Ramsdale</t>
  </si>
  <si>
    <t xml:space="preserve">Mohannad Hussein</t>
  </si>
  <si>
    <t xml:space="preserve">Jackson Vukovic</t>
  </si>
  <si>
    <t xml:space="preserve">Takefusa Tanaka</t>
  </si>
  <si>
    <t xml:space="preserve">Michail Gray</t>
  </si>
  <si>
    <t xml:space="preserve">Claudio Pavez</t>
  </si>
  <si>
    <t xml:space="preserve">Youri Saelemaekers</t>
  </si>
  <si>
    <t xml:space="preserve">Jan Rybus</t>
  </si>
  <si>
    <t xml:space="preserve">Sadio Diouf</t>
  </si>
  <si>
    <t xml:space="preserve">Ciro Spinazzola</t>
  </si>
  <si>
    <t xml:space="preserve">Husniddin Umarov</t>
  </si>
  <si>
    <t xml:space="preserve">Achraf Saiss</t>
  </si>
  <si>
    <t xml:space="preserve">Michail Pinnock</t>
  </si>
  <si>
    <t xml:space="preserve">Jonathan Eustaquio</t>
  </si>
  <si>
    <t xml:space="preserve">Nayef Saibari</t>
  </si>
  <si>
    <t xml:space="preserve">Gavi Le Normand</t>
  </si>
  <si>
    <t xml:space="preserve">Ousmane Konate</t>
  </si>
  <si>
    <t xml:space="preserve">Anibal Rodriguez</t>
  </si>
  <si>
    <t xml:space="preserve">Simon Dolberg</t>
  </si>
  <si>
    <t xml:space="preserve">Andreas Vestergaard</t>
  </si>
  <si>
    <t xml:space="preserve">Andriy Zinchenko</t>
  </si>
  <si>
    <t xml:space="preserve">Daley Frimpong</t>
  </si>
  <si>
    <t xml:space="preserve">Ali Talbi</t>
  </si>
  <si>
    <t xml:space="preserve">Ferran Pau</t>
  </si>
  <si>
    <t xml:space="preserve">Ali Mohanad</t>
  </si>
  <si>
    <t xml:space="preserve">Pape Sarr</t>
  </si>
  <si>
    <t xml:space="preserve">Edouard Cisse</t>
  </si>
  <si>
    <t xml:space="preserve">Ali Hussein</t>
  </si>
  <si>
    <t xml:space="preserve">Hee-chan Kwon</t>
  </si>
  <si>
    <t xml:space="preserve">Sergino Hoppe</t>
  </si>
  <si>
    <t xml:space="preserve">Luther Maboe</t>
  </si>
  <si>
    <t xml:space="preserve">Tyler Morris</t>
  </si>
  <si>
    <t xml:space="preserve">Vincent Lea</t>
  </si>
  <si>
    <t xml:space="preserve">Florian Waldschmidt</t>
  </si>
  <si>
    <t xml:space="preserve">Weston Dest</t>
  </si>
  <si>
    <t xml:space="preserve">Alisson Oliveira</t>
  </si>
  <si>
    <t xml:space="preserve">Ali Dhaou</t>
  </si>
  <si>
    <t xml:space="preserve">Sergej Jovic</t>
  </si>
  <si>
    <t xml:space="preserve">Alex Chukwueze</t>
  </si>
  <si>
    <t xml:space="preserve">Piotr Szymanski</t>
  </si>
  <si>
    <t xml:space="preserve">Hirving Ochoa</t>
  </si>
  <si>
    <t xml:space="preserve">Luka Kovacic</t>
  </si>
  <si>
    <t xml:space="preserve">Otabek Nasrullaev</t>
  </si>
  <si>
    <t xml:space="preserve">Ludwig Elanga</t>
  </si>
  <si>
    <t xml:space="preserve">Enner Hincapie</t>
  </si>
  <si>
    <t xml:space="preserve">Rafael Fernandes</t>
  </si>
  <si>
    <t xml:space="preserve">Yunus Robinson</t>
  </si>
  <si>
    <t xml:space="preserve">Aaron Goodwin</t>
  </si>
  <si>
    <t xml:space="preserve">Alessandro Udogie</t>
  </si>
  <si>
    <t xml:space="preserve">Arturo Fuentes</t>
  </si>
  <si>
    <t xml:space="preserve">Mateo Kljulanovic</t>
  </si>
  <si>
    <t xml:space="preserve">Jannik Olsen</t>
  </si>
  <si>
    <t xml:space="preserve">Maximilian Baumgartlinger</t>
  </si>
  <si>
    <t xml:space="preserve">Takefusa Nakano</t>
  </si>
  <si>
    <t xml:space="preserve">Timothy Zimmerman</t>
  </si>
  <si>
    <t xml:space="preserve">Rodrygo Reis</t>
  </si>
  <si>
    <t xml:space="preserve">Raul Torres</t>
  </si>
  <si>
    <t xml:space="preserve">Min-jae Ji</t>
  </si>
  <si>
    <t xml:space="preserve">Romelu Courtois</t>
  </si>
  <si>
    <t xml:space="preserve">Antonee Horvath</t>
  </si>
  <si>
    <t xml:space="preserve">Saleh Al-Abdulkarim</t>
  </si>
  <si>
    <t xml:space="preserve">Mostafa Hegazi</t>
  </si>
  <si>
    <t xml:space="preserve">Duvan Rios</t>
  </si>
  <si>
    <t xml:space="preserve">Raul Lainez</t>
  </si>
  <si>
    <t xml:space="preserve">Viktor Karavaev</t>
  </si>
  <si>
    <t xml:space="preserve">Jack White</t>
  </si>
  <si>
    <t xml:space="preserve">Oleksandr Bondarenko</t>
  </si>
  <si>
    <t xml:space="preserve">Ben Vidal</t>
  </si>
  <si>
    <t xml:space="preserve">Lorenzo Frascati</t>
  </si>
  <si>
    <t xml:space="preserve">Marcelo Kovacic</t>
  </si>
  <si>
    <t xml:space="preserve">Alexis Almada</t>
  </si>
  <si>
    <t xml:space="preserve">Yevhen Yaremchuk</t>
  </si>
  <si>
    <t xml:space="preserve">Eric Aboubakar</t>
  </si>
  <si>
    <t xml:space="preserve">Jose Torreira</t>
  </si>
  <si>
    <t xml:space="preserve">Sergio Lapadula</t>
  </si>
  <si>
    <t xml:space="preserve">Alexander Hohberg</t>
  </si>
  <si>
    <t xml:space="preserve">Ansu Fati</t>
  </si>
  <si>
    <t xml:space="preserve">Moses Nwabili</t>
  </si>
  <si>
    <t xml:space="preserve">Gabriel Junior</t>
  </si>
  <si>
    <t xml:space="preserve">Ibrahim Mhawi</t>
  </si>
  <si>
    <t xml:space="preserve">Lazar Ilic</t>
  </si>
  <si>
    <t xml:space="preserve">Celso Tejeda</t>
  </si>
  <si>
    <t xml:space="preserve">Dominik Kljulanovic</t>
  </si>
  <si>
    <t xml:space="preserve">Ferland Seck</t>
  </si>
  <si>
    <t xml:space="preserve">Dusan Gudelj</t>
  </si>
  <si>
    <t xml:space="preserve">Armando Cummings</t>
  </si>
  <si>
    <t xml:space="preserve">Nayef Chibi</t>
  </si>
  <si>
    <t xml:space="preserve">Romain Mazraoui</t>
  </si>
  <si>
    <t xml:space="preserve">Raul Antuna</t>
  </si>
  <si>
    <t xml:space="preserve">Ehsan Hosseini</t>
  </si>
  <si>
    <t xml:space="preserve">Krzysztof Milik</t>
  </si>
  <si>
    <t xml:space="preserve">Rodrigo Olivera</t>
  </si>
  <si>
    <t xml:space="preserve">Pedro Pepe</t>
  </si>
  <si>
    <t xml:space="preserve">Cody de Jong</t>
  </si>
  <si>
    <t xml:space="preserve">Thomas Asante</t>
  </si>
  <si>
    <t xml:space="preserve">Erick Mena</t>
  </si>
  <si>
    <t xml:space="preserve">Saman Torabi</t>
  </si>
  <si>
    <t xml:space="preserve">Harry Rice</t>
  </si>
  <si>
    <t xml:space="preserve">Wilfred Moffi</t>
  </si>
  <si>
    <t xml:space="preserve">Almoez Boudiaf</t>
  </si>
  <si>
    <t xml:space="preserve">Alexis Pulgar</t>
  </si>
  <si>
    <t xml:space="preserve">Emiliano Balerdi</t>
  </si>
  <si>
    <t xml:space="preserve">Kalidou Mendy #5</t>
  </si>
  <si>
    <t xml:space="preserve">Marcus Rashford</t>
  </si>
  <si>
    <t xml:space="preserve">Vincent Castelleto</t>
  </si>
  <si>
    <t xml:space="preserve">Pepe Carvalho</t>
  </si>
  <si>
    <t xml:space="preserve">Joao Felix</t>
  </si>
  <si>
    <t xml:space="preserve">Callum Christie</t>
  </si>
  <si>
    <t xml:space="preserve">Salem Al-Rubaie</t>
  </si>
  <si>
    <t xml:space="preserve">Scott Patterson</t>
  </si>
  <si>
    <t xml:space="preserve">Ritsu Ito</t>
  </si>
  <si>
    <t xml:space="preserve">Aleksandar Savic</t>
  </si>
  <si>
    <t xml:space="preserve">Sardar Moradi</t>
  </si>
  <si>
    <t xml:space="preserve">Gabriel Souza</t>
  </si>
  <si>
    <t xml:space="preserve">Sebastian Torres</t>
  </si>
  <si>
    <t xml:space="preserve">Riyad Mokrani</t>
  </si>
  <si>
    <t xml:space="preserve">Giovanni Hoppe</t>
  </si>
  <si>
    <t xml:space="preserve">Leon Gotze</t>
  </si>
  <si>
    <t xml:space="preserve">Dylan Msakni</t>
  </si>
  <si>
    <t xml:space="preserve">Caglar Under</t>
  </si>
  <si>
    <t xml:space="preserve">Samuel Olinga</t>
  </si>
  <si>
    <t xml:space="preserve">Andreas Hojbjerg</t>
  </si>
  <si>
    <t xml:space="preserve">Azizbek Yusupov</t>
  </si>
  <si>
    <t xml:space="preserve">Sofiane Bayo</t>
  </si>
  <si>
    <t xml:space="preserve">Kai Musiala</t>
  </si>
  <si>
    <t xml:space="preserve">Son Seol</t>
  </si>
  <si>
    <t xml:space="preserve">Jude Grealish</t>
  </si>
  <si>
    <t xml:space="preserve">Sadio Sabaly</t>
  </si>
  <si>
    <t xml:space="preserve">Shamar Antonio</t>
  </si>
  <si>
    <t xml:space="preserve">Yasser Al-Owais</t>
  </si>
  <si>
    <t xml:space="preserve">Stefan Zuber</t>
  </si>
  <si>
    <t xml:space="preserve">Federico Coates</t>
  </si>
  <si>
    <t xml:space="preserve">Jean Zavala</t>
  </si>
  <si>
    <t xml:space="preserve">Kylian Olise</t>
  </si>
  <si>
    <t xml:space="preserve">Ahmed El-Sayed</t>
  </si>
  <si>
    <t xml:space="preserve">Ciro Colpani</t>
  </si>
  <si>
    <t xml:space="preserve">Axel Lammens</t>
  </si>
  <si>
    <t xml:space="preserve">Julian Garay</t>
  </si>
  <si>
    <t xml:space="preserve">Joe Ajayi</t>
  </si>
  <si>
    <t xml:space="preserve">Hirving Romo</t>
  </si>
  <si>
    <t xml:space="preserve">Woo-young Na</t>
  </si>
  <si>
    <t xml:space="preserve">Hirving Pineda</t>
  </si>
  <si>
    <t xml:space="preserve">Bryan Matarrita</t>
  </si>
  <si>
    <t xml:space="preserve">Bobby Lawrence</t>
  </si>
  <si>
    <t xml:space="preserve">Simon Wind</t>
  </si>
  <si>
    <t xml:space="preserve">Daichi Hashioka</t>
  </si>
  <si>
    <t xml:space="preserve">Kaoru Yoshida</t>
  </si>
  <si>
    <t xml:space="preserve">Mohannad Majeed</t>
  </si>
  <si>
    <t xml:space="preserve">Andrew McTominay</t>
  </si>
  <si>
    <t xml:space="preserve">Aissa Bennacer</t>
  </si>
  <si>
    <t xml:space="preserve">Hassan Mahmoud</t>
  </si>
  <si>
    <t xml:space="preserve">Joshua Tah</t>
  </si>
  <si>
    <t xml:space="preserve">Stefan Muhl</t>
  </si>
  <si>
    <t xml:space="preserve">Angel Garay</t>
  </si>
  <si>
    <t xml:space="preserve">Jamal Goretzka</t>
  </si>
  <si>
    <t xml:space="preserve">Ansu Le Normand</t>
  </si>
  <si>
    <t xml:space="preserve">Keylor Calvo</t>
  </si>
  <si>
    <t xml:space="preserve">Jakub Helik</t>
  </si>
  <si>
    <t xml:space="preserve">Wahbi Bronn</t>
  </si>
  <si>
    <t xml:space="preserve">Graeme McGregor</t>
  </si>
  <si>
    <t xml:space="preserve">Mothobi Xoki</t>
  </si>
  <si>
    <t xml:space="preserve">Mustafa Natiq</t>
  </si>
  <si>
    <t xml:space="preserve">Paolo Flores</t>
  </si>
  <si>
    <t xml:space="preserve">Sergio Lora</t>
  </si>
  <si>
    <t xml:space="preserve">Vinicius Nunes</t>
  </si>
  <si>
    <t xml:space="preserve">Karim Barsham</t>
  </si>
  <si>
    <t xml:space="preserve">Stefan Okafor</t>
  </si>
  <si>
    <t xml:space="preserve">Mehdi Hazbavi</t>
  </si>
  <si>
    <t xml:space="preserve">Andre Osabutey</t>
  </si>
  <si>
    <t xml:space="preserve">Victor Ola-Aina</t>
  </si>
  <si>
    <t xml:space="preserve">Robert Skoras</t>
  </si>
  <si>
    <t xml:space="preserve">Kieran Dykes</t>
  </si>
  <si>
    <t xml:space="preserve">Mothobi Mokoena</t>
  </si>
  <si>
    <t xml:space="preserve">Abdelaziz Al-Mohannadi</t>
  </si>
  <si>
    <t xml:space="preserve">Luis Varela</t>
  </si>
  <si>
    <t xml:space="preserve">Alphonso Johnston</t>
  </si>
  <si>
    <t xml:space="preserve">Wilfred Iheanacho</t>
  </si>
  <si>
    <t xml:space="preserve">Ahmed Moutan</t>
  </si>
  <si>
    <t xml:space="preserve">Phil White</t>
  </si>
  <si>
    <t xml:space="preserve">Mohamed Elneny</t>
  </si>
  <si>
    <t xml:space="preserve">Joakim Skov</t>
  </si>
  <si>
    <t xml:space="preserve">Alex Ekong</t>
  </si>
  <si>
    <t xml:space="preserve">Simon Hansen</t>
  </si>
  <si>
    <t xml:space="preserve">Romelu Vanheusden</t>
  </si>
  <si>
    <t xml:space="preserve">Hakim Aguerd</t>
  </si>
  <si>
    <t xml:space="preserve">Renato Traverso</t>
  </si>
  <si>
    <t xml:space="preserve">Joao Taremi</t>
  </si>
  <si>
    <t xml:space="preserve">Declan Trippier</t>
  </si>
  <si>
    <t xml:space="preserve">Rodrigo Fernandez</t>
  </si>
  <si>
    <t xml:space="preserve">Kasey Hector</t>
  </si>
  <si>
    <t xml:space="preserve">Amir Adnan</t>
  </si>
  <si>
    <t xml:space="preserve">Patrick Vargas</t>
  </si>
  <si>
    <t xml:space="preserve">Osman Mensah</t>
  </si>
  <si>
    <t xml:space="preserve">Adam Kara</t>
  </si>
  <si>
    <t xml:space="preserve">Aymen Kasid</t>
  </si>
  <si>
    <t xml:space="preserve">Jordan Williams</t>
  </si>
  <si>
    <t xml:space="preserve">Edouard Ndiaye</t>
  </si>
  <si>
    <t xml:space="preserve">Gary Villanueva</t>
  </si>
  <si>
    <t xml:space="preserve">Mohannad Al-Saadi</t>
  </si>
  <si>
    <t xml:space="preserve">Awer Vukovic</t>
  </si>
  <si>
    <t xml:space="preserve">Remo Jashari</t>
  </si>
  <si>
    <t xml:space="preserve">Cyle Borjan</t>
  </si>
  <si>
    <t xml:space="preserve">Mostafa Gomaa</t>
  </si>
  <si>
    <t xml:space="preserve">Anibal Barcenas</t>
  </si>
  <si>
    <t xml:space="preserve">Sebastian Angulo</t>
  </si>
  <si>
    <t xml:space="preserve">Gavi Morata</t>
  </si>
  <si>
    <t xml:space="preserve">Ahmed Marmoush</t>
  </si>
  <si>
    <t xml:space="preserve">Mateo Brozovic</t>
  </si>
  <si>
    <t xml:space="preserve">Jae-sung Park</t>
  </si>
  <si>
    <t xml:space="preserve">Federico Tonali</t>
  </si>
  <si>
    <t xml:space="preserve">Sardor Nematov</t>
  </si>
  <si>
    <t xml:space="preserve">Aurelien Rabiot</t>
  </si>
  <si>
    <t xml:space="preserve">Kevin Saelemaekers</t>
  </si>
  <si>
    <t xml:space="preserve">Aurelien Griezmann</t>
  </si>
  <si>
    <t xml:space="preserve">Houssem Belkebla</t>
  </si>
  <si>
    <t xml:space="preserve">Samuel Ejuke</t>
  </si>
  <si>
    <t xml:space="preserve">Yann Elvedi</t>
  </si>
  <si>
    <t xml:space="preserve">Themba Sithole</t>
  </si>
  <si>
    <t xml:space="preserve">David Lucumi</t>
  </si>
  <si>
    <t xml:space="preserve">Sultan Al-Mousa</t>
  </si>
  <si>
    <t xml:space="preserve">Andre Bassogog</t>
  </si>
  <si>
    <t xml:space="preserve">Thibaut Lukaku</t>
  </si>
  <si>
    <t xml:space="preserve">Mohamed Marmoush</t>
  </si>
  <si>
    <t xml:space="preserve">Rodri Fati</t>
  </si>
  <si>
    <t xml:space="preserve">Stephen Kennedy</t>
  </si>
  <si>
    <t xml:space="preserve">Piotr Glik</t>
  </si>
  <si>
    <t xml:space="preserve">Kasey Williams</t>
  </si>
  <si>
    <t xml:space="preserve">Vinicius Martins</t>
  </si>
  <si>
    <t xml:space="preserve">Samuel Choupo-Moting</t>
  </si>
  <si>
    <t xml:space="preserve">John Armstrong</t>
  </si>
  <si>
    <t xml:space="preserve">Anibal Perez</t>
  </si>
  <si>
    <t xml:space="preserve">Celso Zuniga</t>
  </si>
  <si>
    <t xml:space="preserve">Achraf Amellah</t>
  </si>
  <si>
    <t xml:space="preserve">Mykhailo Besedin</t>
  </si>
  <si>
    <t xml:space="preserve">Vincent Choupo-Moting</t>
  </si>
  <si>
    <t xml:space="preserve">Ismael Brahim</t>
  </si>
  <si>
    <t xml:space="preserve">Safaa Al-Khafaji</t>
  </si>
  <si>
    <t xml:space="preserve">Stefan Mvogo</t>
  </si>
  <si>
    <t xml:space="preserve">Luis Lapadula</t>
  </si>
  <si>
    <t xml:space="preserve">Sam Hoilett</t>
  </si>
  <si>
    <t xml:space="preserve">Grzegorz Glik</t>
  </si>
  <si>
    <t xml:space="preserve">Kaoru Shiotani</t>
  </si>
  <si>
    <t xml:space="preserve">Mykhailo Zabarnyi</t>
  </si>
  <si>
    <t xml:space="preserve">Sandro Chiesa</t>
  </si>
  <si>
    <t xml:space="preserve">Jean Delgado</t>
  </si>
  <si>
    <t xml:space="preserve">Ismaila Koulibaly</t>
  </si>
  <si>
    <t xml:space="preserve">Hakim Ezzalzouli</t>
  </si>
  <si>
    <t xml:space="preserve">Adrian Simpson</t>
  </si>
  <si>
    <t xml:space="preserve">Hakim Ziyech</t>
  </si>
  <si>
    <t xml:space="preserve">Cody Blind</t>
  </si>
  <si>
    <t xml:space="preserve">Teboho Maela</t>
  </si>
  <si>
    <t xml:space="preserve">Mohammed Otoo</t>
  </si>
  <si>
    <t xml:space="preserve">Viktor Isak</t>
  </si>
  <si>
    <t xml:space="preserve">Thomas Rahman</t>
  </si>
  <si>
    <t xml:space="preserve">Ryan Clark</t>
  </si>
  <si>
    <t xml:space="preserve">Joe Aina</t>
  </si>
  <si>
    <t xml:space="preserve">Ahmed Mahmoud</t>
  </si>
  <si>
    <t xml:space="preserve">Abdelaziz Ismaeel</t>
  </si>
  <si>
    <t xml:space="preserve">Ronwen Dolly</t>
  </si>
  <si>
    <t xml:space="preserve">Florian Kick</t>
  </si>
  <si>
    <t xml:space="preserve">Ahmed Abdallah</t>
  </si>
  <si>
    <t xml:space="preserve">Jose Gomez</t>
  </si>
  <si>
    <t xml:space="preserve">Mateusz Kozlowski</t>
  </si>
  <si>
    <t xml:space="preserve">Liam Turnbull</t>
  </si>
  <si>
    <t xml:space="preserve">Dylan Hamdi</t>
  </si>
  <si>
    <t xml:space="preserve">Keanu McGree</t>
  </si>
  <si>
    <t xml:space="preserve">Michael Cooper</t>
  </si>
  <si>
    <t xml:space="preserve">Ademola Chukwueze</t>
  </si>
  <si>
    <t xml:space="preserve">Otabek Yoldoshev</t>
  </si>
  <si>
    <t xml:space="preserve">Damion Marshall</t>
  </si>
  <si>
    <t xml:space="preserve">Aleksandar Lukic</t>
  </si>
  <si>
    <t xml:space="preserve">Hector Vasquez</t>
  </si>
  <si>
    <t xml:space="preserve">Marko Kick</t>
  </si>
  <si>
    <t xml:space="preserve">Luis Sanchez</t>
  </si>
  <si>
    <t xml:space="preserve">Eduardo Sissoko</t>
  </si>
  <si>
    <t xml:space="preserve">Jamal Koch</t>
  </si>
  <si>
    <t xml:space="preserve">Diego Vina</t>
  </si>
  <si>
    <t xml:space="preserve">Federico Pellegrini</t>
  </si>
  <si>
    <t xml:space="preserve">Cyle Buchanan</t>
  </si>
  <si>
    <t xml:space="preserve">Luka Musah</t>
  </si>
  <si>
    <t xml:space="preserve">Marcel Bavoli</t>
  </si>
  <si>
    <t xml:space="preserve">Xavi Veerman</t>
  </si>
  <si>
    <t xml:space="preserve">Youssef Skhiri</t>
  </si>
  <si>
    <t xml:space="preserve">Kamaldeen Attiogbe</t>
  </si>
  <si>
    <t xml:space="preserve">Alistair Eustaquio</t>
  </si>
  <si>
    <t xml:space="preserve">Frenkie Wijndal</t>
  </si>
  <si>
    <t xml:space="preserve">Bryan Leiton</t>
  </si>
  <si>
    <t xml:space="preserve">Alexis Vidal</t>
  </si>
  <si>
    <t xml:space="preserve">Trezeguet Ashour</t>
  </si>
  <si>
    <t xml:space="preserve">Jean Bassogog</t>
  </si>
  <si>
    <t xml:space="preserve">Leroy Gotze</t>
  </si>
  <si>
    <t xml:space="preserve">Otabek Sattorov</t>
  </si>
  <si>
    <t xml:space="preserve">Raul Herrera</t>
  </si>
  <si>
    <t xml:space="preserve">Renato Lliuya</t>
  </si>
  <si>
    <t xml:space="preserve">Angel Intriago</t>
  </si>
  <si>
    <t xml:space="preserve">Abdulrahman Al-Salem</t>
  </si>
  <si>
    <t xml:space="preserve">Karl Mbeumo</t>
  </si>
  <si>
    <t xml:space="preserve">John Clark</t>
  </si>
  <si>
    <t xml:space="preserve">Ousmane Upamecano</t>
  </si>
  <si>
    <t xml:space="preserve">Merih Kokcu</t>
  </si>
  <si>
    <t xml:space="preserve">Mario Ivanusec</t>
  </si>
  <si>
    <t xml:space="preserve">Sam James</t>
  </si>
  <si>
    <t xml:space="preserve">Frenkie Ake</t>
  </si>
  <si>
    <t xml:space="preserve">Jefferson Rodriguez</t>
  </si>
  <si>
    <t xml:space="preserve">Emil Garcia</t>
  </si>
  <si>
    <t xml:space="preserve">Andrew Ferguson</t>
  </si>
  <si>
    <t xml:space="preserve">Eric Mba</t>
  </si>
  <si>
    <t xml:space="preserve">André Advincula</t>
  </si>
  <si>
    <t xml:space="preserve">Juan Munoz</t>
  </si>
  <si>
    <t xml:space="preserve">Joel Soto</t>
  </si>
  <si>
    <t xml:space="preserve">Antonee Adams</t>
  </si>
  <si>
    <t xml:space="preserve">Ludwig Hiljemark</t>
  </si>
  <si>
    <t xml:space="preserve">Aymen Attwan</t>
  </si>
  <si>
    <t xml:space="preserve">Luis Araujo</t>
  </si>
  <si>
    <t xml:space="preserve">Woo-young Ji</t>
  </si>
  <si>
    <t xml:space="preserve">Ben Castillo</t>
  </si>
  <si>
    <t xml:space="preserve">Virgil van Dijk</t>
  </si>
  <si>
    <t xml:space="preserve">Joshua Fulle</t>
  </si>
  <si>
    <t xml:space="preserve">Pierre-Emile Christensen #2</t>
  </si>
  <si>
    <t xml:space="preserve">Aaron Metcalfe</t>
  </si>
  <si>
    <t xml:space="preserve">Harry King</t>
  </si>
  <si>
    <t xml:space="preserve">Ahmed Al-Dosari</t>
  </si>
  <si>
    <t xml:space="preserve">Ricardo Sommer</t>
  </si>
  <si>
    <t xml:space="preserve">Memphis Zerrouki</t>
  </si>
  <si>
    <t xml:space="preserve">Bernardo Felix</t>
  </si>
  <si>
    <t xml:space="preserve">Islam Touzi</t>
  </si>
  <si>
    <t xml:space="preserve">Gavi Ramos</t>
  </si>
  <si>
    <t xml:space="preserve">Declan Watkins</t>
  </si>
  <si>
    <t xml:space="preserve">Wataru Ueda</t>
  </si>
  <si>
    <t xml:space="preserve">Mat Cummins</t>
  </si>
  <si>
    <t xml:space="preserve">Rodrygo Fabinho</t>
  </si>
  <si>
    <t xml:space="preserve">Pape Gomis</t>
  </si>
  <si>
    <t xml:space="preserve">Yoel Rodriguez</t>
  </si>
  <si>
    <t xml:space="preserve">Son Lee</t>
  </si>
  <si>
    <t xml:space="preserve">Ajdin Souttar</t>
  </si>
  <si>
    <t xml:space="preserve">Dominik Kramaric</t>
  </si>
  <si>
    <t xml:space="preserve">Nahitan Canobbio</t>
  </si>
  <si>
    <t xml:space="preserve">Edson Martinez</t>
  </si>
  <si>
    <t xml:space="preserve">Junya Nakano</t>
  </si>
  <si>
    <t xml:space="preserve">Teun Gakpo</t>
  </si>
  <si>
    <t xml:space="preserve">Son Hwang</t>
  </si>
  <si>
    <t xml:space="preserve">Daichi Asano</t>
  </si>
  <si>
    <t xml:space="preserve">Ludwig Olsson</t>
  </si>
  <si>
    <t xml:space="preserve">Daley Berghuis</t>
  </si>
  <si>
    <t xml:space="preserve">Stephan Guglielmo</t>
  </si>
  <si>
    <t xml:space="preserve">Edson Layun</t>
  </si>
  <si>
    <t xml:space="preserve">Idrissa Sarr</t>
  </si>
  <si>
    <t xml:space="preserve">Ruslan Sudakov</t>
  </si>
  <si>
    <t xml:space="preserve">Mauricio Montes</t>
  </si>
  <si>
    <t xml:space="preserve">Manuel Rieder</t>
  </si>
  <si>
    <t xml:space="preserve">Kaoru Machida</t>
  </si>
  <si>
    <t xml:space="preserve">Bobir Rashidov</t>
  </si>
  <si>
    <t xml:space="preserve">Morteza Azmoun</t>
  </si>
  <si>
    <t xml:space="preserve">Rodrygo Costa</t>
  </si>
  <si>
    <t xml:space="preserve">Randal Griezmann</t>
  </si>
  <si>
    <t xml:space="preserve">Samuel Iwobi</t>
  </si>
  <si>
    <t xml:space="preserve">Houssem Mokrani</t>
  </si>
  <si>
    <t xml:space="preserve">Hassan Abdulla</t>
  </si>
  <si>
    <t xml:space="preserve">Moises Pellerano</t>
  </si>
  <si>
    <t xml:space="preserve">Leon Lowe</t>
  </si>
  <si>
    <t xml:space="preserve">Christian Cueva</t>
  </si>
  <si>
    <t xml:space="preserve">Hussein Sadiq</t>
  </si>
  <si>
    <t xml:space="preserve">Victor Chukwueze</t>
  </si>
  <si>
    <t xml:space="preserve">Saleh Al-Qahtani</t>
  </si>
  <si>
    <t xml:space="preserve">Axel Bakayoko</t>
  </si>
  <si>
    <t xml:space="preserve">Marcelo Lovren</t>
  </si>
  <si>
    <t xml:space="preserve">Son Hong</t>
  </si>
  <si>
    <t xml:space="preserve">Ali Melki</t>
  </si>
  <si>
    <t xml:space="preserve">Keylor Watson</t>
  </si>
  <si>
    <t xml:space="preserve">Trezeguet Said</t>
  </si>
  <si>
    <t xml:space="preserve">Daniel Lens</t>
  </si>
  <si>
    <t xml:space="preserve">Alexander Hiljemark</t>
  </si>
  <si>
    <t xml:space="preserve">Konrad Posch</t>
  </si>
  <si>
    <t xml:space="preserve">Giovanni Tillman</t>
  </si>
  <si>
    <t xml:space="preserve">Granit Kobal</t>
  </si>
  <si>
    <t xml:space="preserve">Diego Cavani</t>
  </si>
  <si>
    <t xml:space="preserve">Alireza Nourollahi</t>
  </si>
  <si>
    <t xml:space="preserve">Nico Volland</t>
  </si>
  <si>
    <t xml:space="preserve">Ellyes Sliti</t>
  </si>
  <si>
    <t xml:space="preserve">James Ospina</t>
  </si>
  <si>
    <t xml:space="preserve">Achraf El Yamiq</t>
  </si>
  <si>
    <t xml:space="preserve">David Ulmer</t>
  </si>
  <si>
    <t xml:space="preserve">Ramiz Boufantin</t>
  </si>
  <si>
    <t xml:space="preserve">Vinicius Moreira</t>
  </si>
  <si>
    <t xml:space="preserve">Keanu Duke</t>
  </si>
  <si>
    <t xml:space="preserve">Harry Mooy</t>
  </si>
  <si>
    <t xml:space="preserve">Jesus Reyes</t>
  </si>
  <si>
    <t xml:space="preserve">Jakub Zielinski</t>
  </si>
  <si>
    <t xml:space="preserve">Marcus Chilwell</t>
  </si>
  <si>
    <t xml:space="preserve">Bernardo Santos</t>
  </si>
  <si>
    <t xml:space="preserve">Memphis Simons</t>
  </si>
  <si>
    <t xml:space="preserve">Nader Chalali</t>
  </si>
  <si>
    <t xml:space="preserve">Liam David</t>
  </si>
  <si>
    <t xml:space="preserve">Boulaye Mendy</t>
  </si>
  <si>
    <t xml:space="preserve">Percy Zwane</t>
  </si>
  <si>
    <t xml:space="preserve">Rasmus Laursen</t>
  </si>
  <si>
    <t xml:space="preserve">John Hanley</t>
  </si>
  <si>
    <t xml:space="preserve">Anibal Sanchez</t>
  </si>
  <si>
    <t xml:space="preserve">Angel Caicedo</t>
  </si>
  <si>
    <t xml:space="preserve">Emiliano Mac Allister</t>
  </si>
  <si>
    <t xml:space="preserve">Xaver Sabitzer</t>
  </si>
  <si>
    <t xml:space="preserve">Kasper Hojbjerg</t>
  </si>
  <si>
    <t xml:space="preserve">Jordan Issahaku</t>
  </si>
  <si>
    <t xml:space="preserve">Yevhen Kryvtsov</t>
  </si>
  <si>
    <t xml:space="preserve">Andre Partey</t>
  </si>
  <si>
    <t xml:space="preserve">Yerry Barrios</t>
  </si>
  <si>
    <t xml:space="preserve">Harry Leckie</t>
  </si>
  <si>
    <t xml:space="preserve">Boulaye Diouf</t>
  </si>
  <si>
    <t xml:space="preserve">Leon Sule</t>
  </si>
  <si>
    <t xml:space="preserve">Stuart McTominay</t>
  </si>
  <si>
    <t xml:space="preserve">Simon Poulsen</t>
  </si>
  <si>
    <t xml:space="preserve">Davinson Villa</t>
  </si>
  <si>
    <t xml:space="preserve">Mahmoud Ibrahim</t>
  </si>
  <si>
    <t xml:space="preserve">Omar Wahbi</t>
  </si>
  <si>
    <t xml:space="preserve">Mikkel Bah</t>
  </si>
  <si>
    <t xml:space="preserve">Davinson Mina</t>
  </si>
  <si>
    <t xml:space="preserve">Hiroki Ogawa</t>
  </si>
  <si>
    <t xml:space="preserve">Lorenzo Retegui</t>
  </si>
  <si>
    <t xml:space="preserve">Moises Mena</t>
  </si>
  <si>
    <t xml:space="preserve">Graeme Doak</t>
  </si>
  <si>
    <t xml:space="preserve">Adrian Rodrigues</t>
  </si>
  <si>
    <t xml:space="preserve">Christian Urruti</t>
  </si>
  <si>
    <t xml:space="preserve">Richarlison Junior</t>
  </si>
  <si>
    <t xml:space="preserve">Ricardo Mbabu</t>
  </si>
  <si>
    <t xml:space="preserve">Dmytro Kovalenko</t>
  </si>
  <si>
    <t xml:space="preserve">Sofiane Zerrouki</t>
  </si>
  <si>
    <t xml:space="preserve">Moses Agbadou</t>
  </si>
  <si>
    <t xml:space="preserve">Sandro Bellanova</t>
  </si>
  <si>
    <t xml:space="preserve">Mohannad Al-Amiri</t>
  </si>
  <si>
    <t xml:space="preserve">Mathew Behich</t>
  </si>
  <si>
    <t xml:space="preserve">Mohammed Al-Rubaie</t>
  </si>
  <si>
    <t xml:space="preserve">Philipp Friedl</t>
  </si>
  <si>
    <t xml:space="preserve">Artem Lunin</t>
  </si>
  <si>
    <t xml:space="preserve">Andre Anguissa</t>
  </si>
  <si>
    <t xml:space="preserve">Erick Valdivia</t>
  </si>
  <si>
    <t xml:space="preserve">Sergej Milenkovic</t>
  </si>
  <si>
    <t xml:space="preserve">Youssef Dahmen</t>
  </si>
  <si>
    <t xml:space="preserve">Santiago Lozano</t>
  </si>
  <si>
    <t xml:space="preserve">Safaa Abbas</t>
  </si>
  <si>
    <t xml:space="preserve">Thomas Lukaku</t>
  </si>
  <si>
    <t xml:space="preserve">Antonee Carter-Vickers</t>
  </si>
  <si>
    <t xml:space="preserve">Alisson Reis</t>
  </si>
  <si>
    <t xml:space="preserve">Luis Cartagena</t>
  </si>
  <si>
    <t xml:space="preserve">Randal Duarte</t>
  </si>
  <si>
    <t xml:space="preserve">Timothy Weah</t>
  </si>
  <si>
    <t xml:space="preserve">Calvin Sanusi</t>
  </si>
  <si>
    <t xml:space="preserve">Min-jae Kim</t>
  </si>
  <si>
    <t xml:space="preserve">Merih Turan</t>
  </si>
  <si>
    <t xml:space="preserve">Aleksandar Kostic</t>
  </si>
  <si>
    <t xml:space="preserve">Eric Rodriguez</t>
  </si>
  <si>
    <t xml:space="preserve">Aurelien Thuram</t>
  </si>
  <si>
    <t xml:space="preserve">Ibrahim Taher</t>
  </si>
  <si>
    <t xml:space="preserve">Dani Gavi</t>
  </si>
  <si>
    <t xml:space="preserve">Theo Varane</t>
  </si>
  <si>
    <t xml:space="preserve">Federico Bentancur</t>
  </si>
  <si>
    <t xml:space="preserve">Mehdi Hajsafi</t>
  </si>
  <si>
    <t xml:space="preserve">Andrija Gudelj</t>
  </si>
  <si>
    <t xml:space="preserve">Dostonbek Abdurakhmanov</t>
  </si>
  <si>
    <t xml:space="preserve">Akram Ali</t>
  </si>
  <si>
    <t xml:space="preserve">Hassan Pedro</t>
  </si>
  <si>
    <t xml:space="preserve">Mahmoud Soliman</t>
  </si>
  <si>
    <t xml:space="preserve">Julian Dybala</t>
  </si>
  <si>
    <t xml:space="preserve">Aymen Al-Khafaji</t>
  </si>
  <si>
    <t xml:space="preserve">Kylian Camavinga</t>
  </si>
  <si>
    <t xml:space="preserve">Amr Marmoush</t>
  </si>
  <si>
    <t xml:space="preserve">Eric Zambo</t>
  </si>
  <si>
    <t xml:space="preserve">Evidence Zungu</t>
  </si>
  <si>
    <t xml:space="preserve">Salem Al-Tambakti</t>
  </si>
  <si>
    <t xml:space="preserve">Weston Yedlin</t>
  </si>
  <si>
    <t xml:space="preserve">Romelu Onana</t>
  </si>
  <si>
    <t xml:space="preserve">Inaki Williams</t>
  </si>
  <si>
    <t xml:space="preserve">Pervis Preciado</t>
  </si>
  <si>
    <t xml:space="preserve">Ismael Benlamri</t>
  </si>
  <si>
    <t xml:space="preserve">Marco Locatelli</t>
  </si>
  <si>
    <t xml:space="preserve">Karl Aboubakar</t>
  </si>
  <si>
    <t xml:space="preserve">Selim Saiss</t>
  </si>
  <si>
    <t xml:space="preserve">Emiliano Acuna</t>
  </si>
  <si>
    <t xml:space="preserve">Gianluca Urruti</t>
  </si>
  <si>
    <t xml:space="preserve">Marco Carvajal</t>
  </si>
  <si>
    <t xml:space="preserve">Jackson Baccus</t>
  </si>
  <si>
    <t xml:space="preserve">Firas Al-Yami</t>
  </si>
  <si>
    <t xml:space="preserve">Ayase Suzuki</t>
  </si>
  <si>
    <t xml:space="preserve">Christian Skov</t>
  </si>
  <si>
    <t xml:space="preserve">Lautaro Sosa</t>
  </si>
  <si>
    <t xml:space="preserve">Kevin Casteels</t>
  </si>
  <si>
    <t xml:space="preserve">Alvaro Llorente</t>
  </si>
  <si>
    <t xml:space="preserve">Stuart Hendry</t>
  </si>
  <si>
    <t xml:space="preserve">Leander Dendoncker</t>
  </si>
  <si>
    <t xml:space="preserve">Ronald Varela</t>
  </si>
  <si>
    <t xml:space="preserve">Alexis Lasarte</t>
  </si>
  <si>
    <t xml:space="preserve">Gianluca Peña</t>
  </si>
  <si>
    <t xml:space="preserve">Sardar Heydari</t>
  </si>
  <si>
    <t xml:space="preserve">Emil Ljungberg</t>
  </si>
  <si>
    <t xml:space="preserve">Burak Soyuncu</t>
  </si>
  <si>
    <t xml:space="preserve">Ousmane Todibo</t>
  </si>
  <si>
    <t xml:space="preserve">Joel Borges</t>
  </si>
  <si>
    <t xml:space="preserve">Timo Henrichs</t>
  </si>
  <si>
    <t xml:space="preserve">Morteza Karimi</t>
  </si>
  <si>
    <t xml:space="preserve">Felix Caicedo</t>
  </si>
  <si>
    <t xml:space="preserve">Mohamed Gomaa</t>
  </si>
  <si>
    <t xml:space="preserve">Mykhailo Sudakov</t>
  </si>
  <si>
    <t xml:space="preserve">Granit Rodriguez</t>
  </si>
  <si>
    <t xml:space="preserve">Sebastian Bentancur</t>
  </si>
  <si>
    <t xml:space="preserve">Mohammed Sulemana</t>
  </si>
  <si>
    <t xml:space="preserve">Trezeguet Ibrahim</t>
  </si>
  <si>
    <t xml:space="preserve">Omar Hegazi</t>
  </si>
  <si>
    <t xml:space="preserve">Mohammed Attiogbe</t>
  </si>
  <si>
    <t xml:space="preserve">Edinson Ugarte</t>
  </si>
  <si>
    <t xml:space="preserve">Enes Celik</t>
  </si>
  <si>
    <t xml:space="preserve">Manuel Pfannenstiel</t>
  </si>
  <si>
    <t xml:space="preserve">Neymar Carvalho</t>
  </si>
  <si>
    <t xml:space="preserve">Santiago Araujo</t>
  </si>
  <si>
    <t xml:space="preserve">Marko Gregoritsch</t>
  </si>
  <si>
    <t xml:space="preserve">Federico Berardi</t>
  </si>
  <si>
    <t xml:space="preserve">Kai Can</t>
  </si>
  <si>
    <t xml:space="preserve">Karim Nourollahi</t>
  </si>
  <si>
    <t xml:space="preserve">Alvas Holness</t>
  </si>
  <si>
    <t xml:space="preserve">Ehsan Gholizadeh</t>
  </si>
  <si>
    <t xml:space="preserve">Eric Ortiz</t>
  </si>
  <si>
    <t xml:space="preserve">Nicolo Immobile</t>
  </si>
  <si>
    <t xml:space="preserve">Bruno Leao</t>
  </si>
  <si>
    <t xml:space="preserve">Celso Campbell</t>
  </si>
  <si>
    <t xml:space="preserve">Hannibal Mathlouthi</t>
  </si>
  <si>
    <t xml:space="preserve">Maximilian Bavoli</t>
  </si>
  <si>
    <t xml:space="preserve">Stephen David</t>
  </si>
  <si>
    <t xml:space="preserve">Felix Rodriguez</t>
  </si>
  <si>
    <t xml:space="preserve">Richie Bomba</t>
  </si>
  <si>
    <t xml:space="preserve">Sebastian Nunez</t>
  </si>
  <si>
    <t xml:space="preserve">Jason Theate</t>
  </si>
  <si>
    <t xml:space="preserve">Leon Bishop</t>
  </si>
  <si>
    <t xml:space="preserve">Jose Cavani</t>
  </si>
  <si>
    <t xml:space="preserve">Cyle Waterman</t>
  </si>
  <si>
    <t xml:space="preserve">Houssem Brahimi</t>
  </si>
  <si>
    <t xml:space="preserve">Rodrygo Paqueta</t>
  </si>
  <si>
    <t xml:space="preserve">Pedro Cubarsi</t>
  </si>
  <si>
    <t xml:space="preserve">Jonathan Cavallini</t>
  </si>
  <si>
    <t xml:space="preserve">Montassar Sassi</t>
  </si>
  <si>
    <t xml:space="preserve">Kalidou Faye</t>
  </si>
  <si>
    <t xml:space="preserve">Romain Aboukhlal</t>
  </si>
  <si>
    <t xml:space="preserve">Kyle Gallagher</t>
  </si>
  <si>
    <t xml:space="preserve">Antonio Havertz</t>
  </si>
  <si>
    <t xml:space="preserve">Ali Ali</t>
  </si>
  <si>
    <t xml:space="preserve">Lautaro De Paul</t>
  </si>
  <si>
    <t xml:space="preserve">Lionel Martinez</t>
  </si>
  <si>
    <t xml:space="preserve">Kalidou Diallo</t>
  </si>
  <si>
    <t xml:space="preserve">Firas Al-Shahrani</t>
  </si>
  <si>
    <t xml:space="preserve">Trezeguet Trezeguet</t>
  </si>
  <si>
    <t xml:space="preserve">Rodri Laporte</t>
  </si>
  <si>
    <t xml:space="preserve">Abdiel Martinez</t>
  </si>
  <si>
    <t xml:space="preserve">Jaloliddin Rashidov</t>
  </si>
  <si>
    <t xml:space="preserve">Riyad Benrahma</t>
  </si>
  <si>
    <t xml:space="preserve">Nico Ginter</t>
  </si>
  <si>
    <t xml:space="preserve">Bobby Lambert</t>
  </si>
  <si>
    <t xml:space="preserve">Aleksandar Terzic</t>
  </si>
  <si>
    <t xml:space="preserve">Aymeric Yamal</t>
  </si>
  <si>
    <t xml:space="preserve">Thibaut Faes</t>
  </si>
  <si>
    <t xml:space="preserve">Nico Schlotterbeck</t>
  </si>
  <si>
    <t xml:space="preserve">Pedro Torres</t>
  </si>
  <si>
    <t xml:space="preserve">Young-woo Jeong</t>
  </si>
  <si>
    <t xml:space="preserve">Hakan Ucar</t>
  </si>
  <si>
    <t xml:space="preserve">In-beom Seol</t>
  </si>
  <si>
    <t xml:space="preserve">André Yotun</t>
  </si>
  <si>
    <t xml:space="preserve">Nemanja Jevtovic</t>
  </si>
  <si>
    <t xml:space="preserve">Dani Garcia</t>
  </si>
  <si>
    <t xml:space="preserve">Gianluca Tapia</t>
  </si>
  <si>
    <t xml:space="preserve">Callum McTominay</t>
  </si>
  <si>
    <t xml:space="preserve">Hee-chan Hwang #5</t>
  </si>
  <si>
    <t xml:space="preserve">Federico Trezeguet</t>
  </si>
  <si>
    <t xml:space="preserve">Federico Caceres</t>
  </si>
  <si>
    <t xml:space="preserve">Sardar Ansarifard</t>
  </si>
  <si>
    <t xml:space="preserve">Andre Kunde</t>
  </si>
  <si>
    <t xml:space="preserve">Grzegorz Piatek</t>
  </si>
  <si>
    <t xml:space="preserve">Christian Maehle</t>
  </si>
  <si>
    <t xml:space="preserve">Gianluigi Calafiori</t>
  </si>
  <si>
    <t xml:space="preserve">John Palmer</t>
  </si>
  <si>
    <t xml:space="preserve">Tajon Utoikamanu</t>
  </si>
  <si>
    <t xml:space="preserve">Christian McKennie</t>
  </si>
  <si>
    <t xml:space="preserve">Gianluigi Di Lorenzo</t>
  </si>
  <si>
    <t xml:space="preserve">Jae-sung Yang</t>
  </si>
  <si>
    <t xml:space="preserve">Jorge Cordova</t>
  </si>
  <si>
    <t xml:space="preserve">Jackson Canga</t>
  </si>
  <si>
    <t xml:space="preserve">Alistair Piette</t>
  </si>
  <si>
    <t xml:space="preserve">Matthijs Blind</t>
  </si>
  <si>
    <t xml:space="preserve">Eden Castagne</t>
  </si>
  <si>
    <t xml:space="preserve">Jefferson Chara</t>
  </si>
  <si>
    <t xml:space="preserve">Pierre-Emile Laursen</t>
  </si>
  <si>
    <t xml:space="preserve">Jude Chilwell</t>
  </si>
  <si>
    <t xml:space="preserve">James Munoz</t>
  </si>
  <si>
    <t xml:space="preserve">Juan Cuadrado</t>
  </si>
  <si>
    <t xml:space="preserve">Bernardo Pepe</t>
  </si>
  <si>
    <t xml:space="preserve">Eldor Miralimov</t>
  </si>
  <si>
    <t xml:space="preserve">Patrick Alvarado</t>
  </si>
  <si>
    <t xml:space="preserve">Hassan Al-Qahtani</t>
  </si>
  <si>
    <t xml:space="preserve">Eduardo Olise</t>
  </si>
  <si>
    <t xml:space="preserve">Andrej Sutalo</t>
  </si>
  <si>
    <t xml:space="preserve">Ferran Morata</t>
  </si>
  <si>
    <t xml:space="preserve">Jose Torres</t>
  </si>
  <si>
    <t xml:space="preserve">Romain Amrabat</t>
  </si>
  <si>
    <t xml:space="preserve">Ronwen Mkhize</t>
  </si>
  <si>
    <t xml:space="preserve">Abdulrahman Al-Hamdan</t>
  </si>
  <si>
    <t xml:space="preserve">Piotr Cash</t>
  </si>
  <si>
    <t xml:space="preserve">Idrissa N'Diaye</t>
  </si>
  <si>
    <t xml:space="preserve">Andrej Bajkovic</t>
  </si>
  <si>
    <t xml:space="preserve">Jaloliddin Sobirov</t>
  </si>
  <si>
    <t xml:space="preserve">Hidajat Ghoddos</t>
  </si>
  <si>
    <t xml:space="preserve">Denzel Malen</t>
  </si>
  <si>
    <t xml:space="preserve">Sphephelo Mbatha</t>
  </si>
  <si>
    <t xml:space="preserve">Liam Gallagher</t>
  </si>
  <si>
    <t xml:space="preserve">Jose Davis</t>
  </si>
  <si>
    <t xml:space="preserve">Cesar Rojas</t>
  </si>
  <si>
    <t xml:space="preserve">Takefusa Hatate</t>
  </si>
  <si>
    <t xml:space="preserve">Nicolo Bastoni</t>
  </si>
  <si>
    <t xml:space="preserve">Gary Diaz</t>
  </si>
  <si>
    <t xml:space="preserve">Burak Cengiz</t>
  </si>
  <si>
    <t xml:space="preserve">Mohammed Al-Hammadi</t>
  </si>
  <si>
    <t xml:space="preserve">David Laimer</t>
  </si>
  <si>
    <t xml:space="preserve">Angel Plata</t>
  </si>
  <si>
    <t xml:space="preserve">Luther Zwane</t>
  </si>
  <si>
    <t xml:space="preserve">Bruno Lima</t>
  </si>
  <si>
    <t xml:space="preserve">Cristiano Jota</t>
  </si>
  <si>
    <t xml:space="preserve">Mostafa Attia</t>
  </si>
  <si>
    <t xml:space="preserve">Eldor Hamrobekov</t>
  </si>
  <si>
    <t xml:space="preserve">Francisco Aguilar</t>
  </si>
  <si>
    <t xml:space="preserve">Saleh Al-Otaibi</t>
  </si>
  <si>
    <t xml:space="preserve">Viktor Holm</t>
  </si>
  <si>
    <t xml:space="preserve">Diego Romo</t>
  </si>
  <si>
    <t xml:space="preserve">Marcelo Petkovic</t>
  </si>
  <si>
    <t xml:space="preserve">Jesus Gutierrez</t>
  </si>
  <si>
    <t xml:space="preserve">Keanu Wright</t>
  </si>
  <si>
    <t xml:space="preserve">Viktor Krafth</t>
  </si>
  <si>
    <t xml:space="preserve">Diogo Leao</t>
  </si>
  <si>
    <t xml:space="preserve">Aissa Dhaou</t>
  </si>
  <si>
    <t xml:space="preserve">Jorge Lozano</t>
  </si>
  <si>
    <t xml:space="preserve">Rasmus Andersen</t>
  </si>
  <si>
    <t xml:space="preserve">Cody Lang</t>
  </si>
  <si>
    <t xml:space="preserve">Diego Vega</t>
  </si>
  <si>
    <t xml:space="preserve">Adam Toudic</t>
  </si>
  <si>
    <t xml:space="preserve">Ramin Moharrami</t>
  </si>
  <si>
    <t xml:space="preserve">Harold Brown</t>
  </si>
  <si>
    <t xml:space="preserve">Abdallah El-Shenawy</t>
  </si>
  <si>
    <t xml:space="preserve">Scott McGregor</t>
  </si>
  <si>
    <t xml:space="preserve">Saman Abdollahzadeh</t>
  </si>
  <si>
    <t xml:space="preserve">Christian Wass</t>
  </si>
  <si>
    <t xml:space="preserve">Yann Shaqiri</t>
  </si>
  <si>
    <t xml:space="preserve">Dejan Wahlqvist</t>
  </si>
  <si>
    <t xml:space="preserve">Pierre-Emile Christensen #14</t>
  </si>
  <si>
    <t xml:space="preserve">Dejan Augustinsson</t>
  </si>
  <si>
    <t xml:space="preserve">Jonathan Zator</t>
  </si>
  <si>
    <t xml:space="preserve">Mothobi Mvala</t>
  </si>
  <si>
    <t xml:space="preserve">Andrew Jack</t>
  </si>
  <si>
    <t xml:space="preserve">Eduardo Tchouameni</t>
  </si>
  <si>
    <t xml:space="preserve">Arkadiusz Dawidowicz</t>
  </si>
  <si>
    <t xml:space="preserve">Abdelaziz Abdulla</t>
  </si>
  <si>
    <t xml:space="preserve">Ali Al-Buraikan</t>
  </si>
  <si>
    <t xml:space="preserve">Cesar Rodriguez</t>
  </si>
  <si>
    <t xml:space="preserve">Alvaro Oyarzabal</t>
  </si>
  <si>
    <t xml:space="preserve">Andriy Dovbyk</t>
  </si>
  <si>
    <t xml:space="preserve">Liam Cornelius</t>
  </si>
  <si>
    <t xml:space="preserve">Konrad Sabitzer</t>
  </si>
  <si>
    <t xml:space="preserve">Christian Horvath</t>
  </si>
  <si>
    <t xml:space="preserve">Mehdi Arefi</t>
  </si>
  <si>
    <t xml:space="preserve">Jose Omar</t>
  </si>
  <si>
    <t xml:space="preserve">Lionel Montiel</t>
  </si>
  <si>
    <t xml:space="preserve">Frenkie de Ligt</t>
  </si>
  <si>
    <t xml:space="preserve">Thibaut Vertonghen</t>
  </si>
  <si>
    <t xml:space="preserve">Stefan Lainer</t>
  </si>
  <si>
    <t xml:space="preserve">Eldor Rashidov</t>
  </si>
  <si>
    <t xml:space="preserve">Lionel Sosa</t>
  </si>
  <si>
    <t xml:space="preserve">Youssef Laidouni</t>
  </si>
  <si>
    <t xml:space="preserve">Yusuf Kilicsoy</t>
  </si>
  <si>
    <t xml:space="preserve">Paolo Gonzalez</t>
  </si>
  <si>
    <t xml:space="preserve">Leroy Werner</t>
  </si>
  <si>
    <t xml:space="preserve">Marquinhos Santos</t>
  </si>
  <si>
    <t xml:space="preserve">Andriy Bolbat</t>
  </si>
  <si>
    <t xml:space="preserve">Pervis Molina</t>
  </si>
  <si>
    <t xml:space="preserve">Achraf Bounou</t>
  </si>
  <si>
    <t xml:space="preserve">Lyle Makgopa</t>
  </si>
  <si>
    <t xml:space="preserve">Mattias Ljungberg</t>
  </si>
  <si>
    <t xml:space="preserve">Ferran Cubarsi</t>
  </si>
  <si>
    <t xml:space="preserve">Rodrigo Lo Celso</t>
  </si>
  <si>
    <t xml:space="preserve">Filip Milinkovic-Savic</t>
  </si>
  <si>
    <t xml:space="preserve">Abdulrahman Al-Otaibi</t>
  </si>
  <si>
    <t xml:space="preserve">Marco Tonali</t>
  </si>
  <si>
    <t xml:space="preserve">Pedro Lliuya</t>
  </si>
  <si>
    <t xml:space="preserve">Liam Gilmour</t>
  </si>
  <si>
    <t xml:space="preserve">Ronwen Mokoena</t>
  </si>
  <si>
    <t xml:space="preserve">Santiago Reyes</t>
  </si>
  <si>
    <t xml:space="preserve">Yann Blerim</t>
  </si>
  <si>
    <t xml:space="preserve">Filip Grujic</t>
  </si>
  <si>
    <t xml:space="preserve">Daley Gakpo</t>
  </si>
  <si>
    <t xml:space="preserve">Hwang Son</t>
  </si>
  <si>
    <t xml:space="preserve">Josko Bradaric</t>
  </si>
  <si>
    <t xml:space="preserve">Remo Shaqiri</t>
  </si>
  <si>
    <t xml:space="preserve">Haris Steiner</t>
  </si>
  <si>
    <t xml:space="preserve">In-beom Jung</t>
  </si>
  <si>
    <t xml:space="preserve">Nader Skhiri</t>
  </si>
  <si>
    <t xml:space="preserve">Ruben Inacio</t>
  </si>
  <si>
    <t xml:space="preserve">Gianluigi Verratti</t>
  </si>
  <si>
    <t xml:space="preserve">Michail McCarey</t>
  </si>
  <si>
    <t xml:space="preserve">Yacine Bennacer</t>
  </si>
  <si>
    <t xml:space="preserve">Mathew Jones</t>
  </si>
  <si>
    <t xml:space="preserve">Edinson Gimenez</t>
  </si>
  <si>
    <t xml:space="preserve">Dusan Mitrovic</t>
  </si>
  <si>
    <t xml:space="preserve">Idrissa Seck</t>
  </si>
  <si>
    <t xml:space="preserve">Bruno Vitinha</t>
  </si>
  <si>
    <t xml:space="preserve">Theo Hernandez</t>
  </si>
  <si>
    <t xml:space="preserve">Karl Olinga</t>
  </si>
  <si>
    <t xml:space="preserve">Kevin Lukaku</t>
  </si>
  <si>
    <t xml:space="preserve">Florian Musiala</t>
  </si>
  <si>
    <t xml:space="preserve">Cody Dumfries</t>
  </si>
  <si>
    <t xml:space="preserve">Andreas Lindstrom</t>
  </si>
  <si>
    <t xml:space="preserve">Ellyes Msaad</t>
  </si>
  <si>
    <t xml:space="preserve">Mauricio Riquelme</t>
  </si>
  <si>
    <t xml:space="preserve">Lautaro Tagliafico</t>
  </si>
  <si>
    <t xml:space="preserve">Sofyan Saiss</t>
  </si>
  <si>
    <t xml:space="preserve">Sofiane Kara</t>
  </si>
  <si>
    <t xml:space="preserve">Antoine Saliba</t>
  </si>
  <si>
    <t xml:space="preserve">Samuel Moumi</t>
  </si>
  <si>
    <t xml:space="preserve">Yassine Amrabat</t>
  </si>
  <si>
    <t xml:space="preserve">Robert Swierczok</t>
  </si>
  <si>
    <t xml:space="preserve">Pedro Cueva</t>
  </si>
  <si>
    <t xml:space="preserve">Marko Borrmann</t>
  </si>
  <si>
    <t xml:space="preserve">Denzel Zerrouki</t>
  </si>
  <si>
    <t xml:space="preserve">Calvin Ejuke</t>
  </si>
  <si>
    <t xml:space="preserve">Alireza Rezaeian</t>
  </si>
  <si>
    <t xml:space="preserve">Cengiz Muldur</t>
  </si>
  <si>
    <t xml:space="preserve">Ismaila Ba</t>
  </si>
  <si>
    <t xml:space="preserve">Lucas Todibo</t>
  </si>
  <si>
    <t xml:space="preserve">Nicolo Retegui</t>
  </si>
  <si>
    <t xml:space="preserve">Leander Vanheusden</t>
  </si>
  <si>
    <t xml:space="preserve">Hwang Choi</t>
  </si>
  <si>
    <t xml:space="preserve">Emil Berg</t>
  </si>
  <si>
    <t xml:space="preserve">Filip Pavlovic</t>
  </si>
  <si>
    <t xml:space="preserve">Youri Chadli</t>
  </si>
  <si>
    <t xml:space="preserve">Eric Ndip</t>
  </si>
  <si>
    <t xml:space="preserve">Lionel Alvarez</t>
  </si>
  <si>
    <t xml:space="preserve">Dusan Jevtovic</t>
  </si>
  <si>
    <t xml:space="preserve">Federico Colpani</t>
  </si>
  <si>
    <t xml:space="preserve">Enner Ibarra</t>
  </si>
  <si>
    <t xml:space="preserve">Andre Kudus</t>
  </si>
  <si>
    <t xml:space="preserve">Eric Aguilar</t>
  </si>
  <si>
    <t xml:space="preserve">Aaron Wright</t>
  </si>
  <si>
    <t xml:space="preserve">Min-jae Song</t>
  </si>
  <si>
    <t xml:space="preserve">Karim Dejagah</t>
  </si>
  <si>
    <t xml:space="preserve">Amr Afsha</t>
  </si>
  <si>
    <t xml:space="preserve">Marquinhos Nunes</t>
  </si>
  <si>
    <t xml:space="preserve">Calvin Okafor</t>
  </si>
  <si>
    <t xml:space="preserve">Sardor Holmatov</t>
  </si>
  <si>
    <t xml:space="preserve">Viktor Stepanenko</t>
  </si>
  <si>
    <t xml:space="preserve">Angel Gonzalez</t>
  </si>
  <si>
    <t xml:space="preserve">Alphonso Piette</t>
  </si>
  <si>
    <t xml:space="preserve">Teboho Zwane</t>
  </si>
  <si>
    <t xml:space="preserve">Almoez Al-Mohannadi</t>
  </si>
  <si>
    <t xml:space="preserve">Mohamed Trezeguet</t>
  </si>
  <si>
    <t xml:space="preserve">Azizbek Sattorov</t>
  </si>
  <si>
    <t xml:space="preserve">Mattias Karlsson</t>
  </si>
  <si>
    <t xml:space="preserve">Rodri Alonso</t>
  </si>
  <si>
    <t xml:space="preserve">Filip Daka</t>
  </si>
  <si>
    <t xml:space="preserve">Brenden McKennie</t>
  </si>
  <si>
    <t xml:space="preserve">Duvan Tesillo</t>
  </si>
  <si>
    <t xml:space="preserve">Pervis Palacios</t>
  </si>
  <si>
    <t xml:space="preserve">Irfan Under</t>
  </si>
  <si>
    <t xml:space="preserve">Eden De Ketelaere</t>
  </si>
  <si>
    <t xml:space="preserve">Mikkel Hansen</t>
  </si>
  <si>
    <t xml:space="preserve">Joel Oviedo</t>
  </si>
  <si>
    <t xml:space="preserve">Christian Sargent</t>
  </si>
  <si>
    <t xml:space="preserve">Nahuel Alvarez</t>
  </si>
  <si>
    <t xml:space="preserve">Ronald Haxiel</t>
  </si>
  <si>
    <t xml:space="preserve">Jamal Volland</t>
  </si>
  <si>
    <t xml:space="preserve">Nabil Khezami</t>
  </si>
  <si>
    <t xml:space="preserve">Eldor Kenjayev</t>
  </si>
  <si>
    <t xml:space="preserve">Mohammed Al-Shahrani</t>
  </si>
  <si>
    <t xml:space="preserve">Cyle James</t>
  </si>
  <si>
    <t xml:space="preserve">Percy Williams</t>
  </si>
  <si>
    <t xml:space="preserve">Ajdin Rogic</t>
  </si>
  <si>
    <t xml:space="preserve">Thomas Ayew</t>
  </si>
  <si>
    <t xml:space="preserve">Nayef Boufal</t>
  </si>
  <si>
    <t xml:space="preserve">Firas Al-Amri</t>
  </si>
  <si>
    <t xml:space="preserve">Romain Aguerd</t>
  </si>
  <si>
    <t xml:space="preserve">Gary Delgado</t>
  </si>
  <si>
    <t xml:space="preserve">Shamar Gordon</t>
  </si>
  <si>
    <t xml:space="preserve">Thomas Djiku</t>
  </si>
  <si>
    <t xml:space="preserve">Alexander Issahaku</t>
  </si>
  <si>
    <t xml:space="preserve">Keylor Aguilar</t>
  </si>
  <si>
    <t xml:space="preserve">Nicolas Anguissa</t>
  </si>
  <si>
    <t xml:space="preserve">Nicolas Mba</t>
  </si>
  <si>
    <t xml:space="preserve">Pedro Garcia</t>
  </si>
  <si>
    <t xml:space="preserve">Youri Courtois</t>
  </si>
  <si>
    <t xml:space="preserve">Bruno Taremi</t>
  </si>
  <si>
    <t xml:space="preserve">Abdiel Davis</t>
  </si>
  <si>
    <t xml:space="preserve">Lazar Grujic</t>
  </si>
  <si>
    <t xml:space="preserve">Joe Iwobi</t>
  </si>
  <si>
    <t xml:space="preserve">Aaron Souttar</t>
  </si>
  <si>
    <t xml:space="preserve">Michael Gonzalez</t>
  </si>
  <si>
    <t xml:space="preserve">Ellyes Msakni</t>
  </si>
  <si>
    <t xml:space="preserve">Terem Bassey</t>
  </si>
  <si>
    <t xml:space="preserve">Bernardo Conceicao</t>
  </si>
  <si>
    <t xml:space="preserve">Karl Isak</t>
  </si>
  <si>
    <t xml:space="preserve">In-beom Hwang</t>
  </si>
  <si>
    <t xml:space="preserve">Ronald Gimenez</t>
  </si>
  <si>
    <t xml:space="preserve">Michail Williams</t>
  </si>
  <si>
    <t xml:space="preserve">Seung-gyu Lee</t>
  </si>
  <si>
    <t xml:space="preserve">Leroy Klostermann</t>
  </si>
  <si>
    <t xml:space="preserve">Alphonso Wotherspoon</t>
  </si>
  <si>
    <t xml:space="preserve">Hussein Ibrahim</t>
  </si>
  <si>
    <t xml:space="preserve">Yasser Al-Harbi</t>
  </si>
  <si>
    <t xml:space="preserve">Artem Tsygankov</t>
  </si>
  <si>
    <t xml:space="preserve">Kasper Cornelius</t>
  </si>
  <si>
    <t xml:space="preserve">Leon Grant</t>
  </si>
  <si>
    <t xml:space="preserve">Bryan Vargas</t>
  </si>
  <si>
    <t xml:space="preserve">Xherdan Aebischer</t>
  </si>
  <si>
    <t xml:space="preserve">Arturo Riquelme</t>
  </si>
  <si>
    <t xml:space="preserve">Cristiano Palhinha</t>
  </si>
  <si>
    <t xml:space="preserve">Oscar Campbell</t>
  </si>
  <si>
    <t xml:space="preserve">Edinson Torres</t>
  </si>
  <si>
    <t xml:space="preserve">Ali Abdelaziz</t>
  </si>
  <si>
    <t xml:space="preserve">Junya Kamada</t>
  </si>
  <si>
    <t xml:space="preserve">Yacine Aouar</t>
  </si>
  <si>
    <t xml:space="preserve">Kylian Maignan</t>
  </si>
  <si>
    <t xml:space="preserve">Krzysztof Urbański</t>
  </si>
  <si>
    <t xml:space="preserve">Josko Musah</t>
  </si>
  <si>
    <t xml:space="preserve">Fabian Pfannenstiel</t>
  </si>
  <si>
    <t xml:space="preserve">Michael Brown</t>
  </si>
  <si>
    <t xml:space="preserve">Granit Zakaria</t>
  </si>
  <si>
    <t xml:space="preserve">Ivan Gvardiol</t>
  </si>
  <si>
    <t xml:space="preserve">Wahbi Dragger</t>
  </si>
  <si>
    <t xml:space="preserve">Firas Al-Salem</t>
  </si>
  <si>
    <t xml:space="preserve">Salem Al-Buraikan</t>
  </si>
  <si>
    <t xml:space="preserve">Almoez Muntari</t>
  </si>
  <si>
    <t xml:space="preserve">Bukayo Alexander-Arnold</t>
  </si>
  <si>
    <t xml:space="preserve">Kylian Griezmann</t>
  </si>
  <si>
    <t xml:space="preserve">Graeme Jack</t>
  </si>
  <si>
    <t xml:space="preserve">Oleksiy Sobol</t>
  </si>
  <si>
    <t xml:space="preserve">Percy Mkhize</t>
  </si>
  <si>
    <t xml:space="preserve">Andre Ricketts</t>
  </si>
  <si>
    <t xml:space="preserve">Leander Doku</t>
  </si>
  <si>
    <t xml:space="preserve">Angel Di Maria</t>
  </si>
  <si>
    <t xml:space="preserve">Ritsu Endo</t>
  </si>
  <si>
    <t xml:space="preserve">Joakim Maeland</t>
  </si>
  <si>
    <t xml:space="preserve">Edouard Koulibaly</t>
  </si>
  <si>
    <t xml:space="preserve">Kasey Dickinson</t>
  </si>
  <si>
    <t xml:space="preserve">Dmytro Zinchenko</t>
  </si>
  <si>
    <t xml:space="preserve">Kamaldeen Ayew</t>
  </si>
  <si>
    <t xml:space="preserve">Mohamed Hassan</t>
  </si>
  <si>
    <t xml:space="preserve">Samuel Simon</t>
  </si>
  <si>
    <t xml:space="preserve">Ismael Brahimi</t>
  </si>
  <si>
    <t xml:space="preserve">Youssef Krid</t>
  </si>
  <si>
    <t xml:space="preserve">Memphis van de Ven</t>
  </si>
  <si>
    <t xml:space="preserve">Piotr Urbański</t>
  </si>
  <si>
    <t xml:space="preserve">Jonathan Adekugbe</t>
  </si>
  <si>
    <t xml:space="preserve">Wataru Kubo</t>
  </si>
  <si>
    <t xml:space="preserve">Jordan Kasim</t>
  </si>
  <si>
    <t xml:space="preserve">Enner Zapata</t>
  </si>
  <si>
    <t xml:space="preserve">Hakan Cengiz</t>
  </si>
  <si>
    <t xml:space="preserve">Stefan Hinteregger</t>
  </si>
  <si>
    <t xml:space="preserve">Leroy Schlotterbeck</t>
  </si>
  <si>
    <t xml:space="preserve">Hassan Al-Zahrani</t>
  </si>
  <si>
    <t xml:space="preserve">Kamil Jozwiak</t>
  </si>
  <si>
    <t xml:space="preserve">Grzegorz Skoras</t>
  </si>
  <si>
    <t xml:space="preserve">Yusuf Unal</t>
  </si>
  <si>
    <t xml:space="preserve">Timothy Yedlin</t>
  </si>
  <si>
    <t xml:space="preserve">Hakan Yilmaz</t>
  </si>
  <si>
    <t xml:space="preserve">Jaloliddin Tursunov</t>
  </si>
  <si>
    <t xml:space="preserve">Alexis Valdivia</t>
  </si>
  <si>
    <t xml:space="preserve">Guillermo Torres</t>
  </si>
  <si>
    <t xml:space="preserve">Gonzalo Ramirez</t>
  </si>
  <si>
    <t xml:space="preserve">Strahinja Mitrovic</t>
  </si>
  <si>
    <t xml:space="preserve">Sofiane Mandrea</t>
  </si>
  <si>
    <t xml:space="preserve">Ivan Bajkovic</t>
  </si>
  <si>
    <t xml:space="preserve">Xaver Kofler</t>
  </si>
  <si>
    <t xml:space="preserve">Mykhailo Kryvtsov</t>
  </si>
  <si>
    <t xml:space="preserve">Yerry Cantillo</t>
  </si>
  <si>
    <t xml:space="preserve">John Gilmour</t>
  </si>
  <si>
    <t xml:space="preserve">Ferland Sow</t>
  </si>
  <si>
    <t xml:space="preserve">Paulo Vidal</t>
  </si>
  <si>
    <t xml:space="preserve">Marco Mikel</t>
  </si>
  <si>
    <t xml:space="preserve">Cristiano Eustaquio</t>
  </si>
  <si>
    <t xml:space="preserve">Boualem Hasan</t>
  </si>
  <si>
    <t xml:space="preserve">Diego Molina</t>
  </si>
  <si>
    <t xml:space="preserve">Josko Brozovic</t>
  </si>
  <si>
    <t xml:space="preserve">Nicolo Vicario</t>
  </si>
  <si>
    <t xml:space="preserve">Arkadiusz Zielinski</t>
  </si>
  <si>
    <t xml:space="preserve">Gonzalo Mena</t>
  </si>
  <si>
    <t xml:space="preserve">Edson Lozano</t>
  </si>
  <si>
    <t xml:space="preserve">Scott Gallagher</t>
  </si>
  <si>
    <t xml:space="preserve">Sebastian Preciado</t>
  </si>
  <si>
    <t xml:space="preserve">Armando Cooper</t>
  </si>
  <si>
    <t xml:space="preserve">Radamel Cuesta</t>
  </si>
  <si>
    <t xml:space="preserve">Marquinhos Paqueta</t>
  </si>
  <si>
    <t xml:space="preserve">Arkadiusz Puchacz</t>
  </si>
  <si>
    <t xml:space="preserve">Francisco Borges</t>
  </si>
  <si>
    <t xml:space="preserve">Eden Lammens</t>
  </si>
  <si>
    <t xml:space="preserve">Sadio Diatta</t>
  </si>
  <si>
    <t xml:space="preserve">Mateo Stanisic</t>
  </si>
  <si>
    <t xml:space="preserve">Husniddin Nasrullaev</t>
  </si>
  <si>
    <t xml:space="preserve">Mohammed Al-Breik</t>
  </si>
  <si>
    <t xml:space="preserve">Nahuel Correa</t>
  </si>
  <si>
    <t xml:space="preserve">Bobby Rodrigues</t>
  </si>
  <si>
    <t xml:space="preserve">Jan Kozlowski</t>
  </si>
  <si>
    <t xml:space="preserve">Ricardo Kobal</t>
  </si>
  <si>
    <t xml:space="preserve">Omar Elsaid</t>
  </si>
  <si>
    <t xml:space="preserve">Mateusz Frankowski</t>
  </si>
  <si>
    <t xml:space="preserve">Tajon Zator</t>
  </si>
  <si>
    <t xml:space="preserve">Jesus Alvarez</t>
  </si>
  <si>
    <t xml:space="preserve">Thomas Openda</t>
  </si>
  <si>
    <t xml:space="preserve">Joao Neves</t>
  </si>
  <si>
    <t xml:space="preserve">Young-woo Hwang</t>
  </si>
  <si>
    <t xml:space="preserve">Akram Hatem</t>
  </si>
  <si>
    <t xml:space="preserve">Santiago Corona</t>
  </si>
  <si>
    <t xml:space="preserve">Marco Calafiori</t>
  </si>
  <si>
    <t xml:space="preserve">Ciro Immobile</t>
  </si>
  <si>
    <t xml:space="preserve">Otabek Karimov</t>
  </si>
  <si>
    <t xml:space="preserve">Bukayo Bellingham</t>
  </si>
  <si>
    <t xml:space="preserve">Tyler McKennie</t>
  </si>
  <si>
    <t xml:space="preserve">Casemiro Carvalho</t>
  </si>
  <si>
    <t xml:space="preserve">Rodri Mikel</t>
  </si>
  <si>
    <t xml:space="preserve">Randal Salas</t>
  </si>
  <si>
    <t xml:space="preserve">Maximilian Seiwald</t>
  </si>
  <si>
    <t xml:space="preserve">Theo Mukiele</t>
  </si>
  <si>
    <t xml:space="preserve">Cengiz Kahveci</t>
  </si>
  <si>
    <t xml:space="preserve">Michael Escobar</t>
  </si>
  <si>
    <t xml:space="preserve">John Bellingham</t>
  </si>
  <si>
    <t xml:space="preserve">Mathew Boyle</t>
  </si>
  <si>
    <t xml:space="preserve">Rodrigo Alvarez</t>
  </si>
  <si>
    <t xml:space="preserve">Scott Lewis</t>
  </si>
  <si>
    <t xml:space="preserve">Joakim Christensen</t>
  </si>
  <si>
    <t xml:space="preserve">Dejan Gustafson</t>
  </si>
  <si>
    <t xml:space="preserve">Alexander Ndicka</t>
  </si>
  <si>
    <t xml:space="preserve">Themba Mokoena</t>
  </si>
  <si>
    <t xml:space="preserve">Lyle Mvala</t>
  </si>
  <si>
    <t xml:space="preserve">Jamal Havertz</t>
  </si>
  <si>
    <t xml:space="preserve">Joshua Musiala</t>
  </si>
  <si>
    <t xml:space="preserve">Hee-chan Hwang #2</t>
  </si>
  <si>
    <t xml:space="preserve">Hakan Under</t>
  </si>
  <si>
    <t xml:space="preserve">Min-jae Son</t>
  </si>
  <si>
    <t xml:space="preserve">Oleksandr Tsygankov</t>
  </si>
  <si>
    <t xml:space="preserve">Sadio Koulibaly</t>
  </si>
  <si>
    <t xml:space="preserve">Bryan Duarte</t>
  </si>
  <si>
    <t xml:space="preserve">Paolo Lapadula</t>
  </si>
  <si>
    <t xml:space="preserve">Aymen Adnan</t>
  </si>
  <si>
    <t xml:space="preserve">Hirving Alvarez</t>
  </si>
  <si>
    <t xml:space="preserve">Xherdan Sommer</t>
  </si>
  <si>
    <t xml:space="preserve">Bobby Hector</t>
  </si>
  <si>
    <t xml:space="preserve">Wilfred Okafor</t>
  </si>
  <si>
    <t xml:space="preserve">Jan Milik</t>
  </si>
  <si>
    <t xml:space="preserve">Pape Faye</t>
  </si>
  <si>
    <t xml:space="preserve">Marcel Lainer</t>
  </si>
  <si>
    <t xml:space="preserve">David Sabitzer</t>
  </si>
  <si>
    <t xml:space="preserve">Luis Cavani</t>
  </si>
  <si>
    <t xml:space="preserve">Gary Isla</t>
  </si>
  <si>
    <t xml:space="preserve">Konrad Bardi</t>
  </si>
  <si>
    <t xml:space="preserve">Robert Zielinski</t>
  </si>
  <si>
    <t xml:space="preserve">Neymar Junior</t>
  </si>
  <si>
    <t xml:space="preserve">Ivan Kramaric</t>
  </si>
  <si>
    <t xml:space="preserve">Julian De Paul</t>
  </si>
  <si>
    <t xml:space="preserve">Phil Rashford</t>
  </si>
  <si>
    <t xml:space="preserve">Sardar Ghoddos</t>
  </si>
  <si>
    <t xml:space="preserve">Alireza Hosseini</t>
  </si>
  <si>
    <t xml:space="preserve">Kaoru Kamada</t>
  </si>
  <si>
    <t xml:space="preserve">Daichi Kubo</t>
  </si>
  <si>
    <t xml:space="preserve">Wahbi Msakni</t>
  </si>
  <si>
    <t xml:space="preserve">Emil Olsson</t>
  </si>
  <si>
    <t xml:space="preserve">Dejan Isak</t>
  </si>
  <si>
    <t xml:space="preserve">Riyad Bennacer</t>
  </si>
  <si>
    <t xml:space="preserve">Antonio Fulle</t>
  </si>
  <si>
    <t xml:space="preserve">Antonio Gnabry</t>
  </si>
  <si>
    <t xml:space="preserve">Antoine Tchouameni</t>
  </si>
  <si>
    <t xml:space="preserve">Pedro Gavi</t>
  </si>
  <si>
    <t xml:space="preserve">Raw totals from the data, rates by formula (matches the Position profile table on the Players page)</t>
  </si>
  <si>
    <t xml:space="preserve">Rating sum</t>
  </si>
  <si>
    <t xml:space="preserve">Key passes</t>
  </si>
  <si>
    <t xml:space="preserve">Defensive actions</t>
  </si>
  <si>
    <t xml:space="preserve">Successful passes</t>
  </si>
  <si>
    <t xml:space="preserve">Total passes</t>
  </si>
  <si>
    <t xml:space="preserve">Distance (km)</t>
  </si>
  <si>
    <t xml:space="preserve">G+A per 90</t>
  </si>
  <si>
    <t xml:space="preserve">Key passes per 90</t>
  </si>
  <si>
    <t xml:space="preserve">Def. actions per 90</t>
  </si>
  <si>
    <t xml:space="preserve">Pass accuracy</t>
  </si>
  <si>
    <t xml:space="preserve">Distance per 90 (km)</t>
  </si>
  <si>
    <t xml:space="preserve">DAX measures (101)</t>
  </si>
  <si>
    <t xml:space="preserve">All measures live in the _Measures table, grouped into display folders</t>
  </si>
  <si>
    <t xml:space="preserve">Folder</t>
  </si>
  <si>
    <t xml:space="preserve">Measure</t>
  </si>
  <si>
    <t xml:space="preserve">Format</t>
  </si>
  <si>
    <t xml:space="preserve">Description</t>
  </si>
  <si>
    <t xml:space="preserve">DAX</t>
  </si>
  <si>
    <t xml:space="preserve">1 Tournament</t>
  </si>
  <si>
    <t xml:space="preserve">#,0</t>
  </si>
  <si>
    <t xml:space="preserve">Number of matches in the current filter context.</t>
  </si>
  <si>
    <t xml:space="preserve">DISTINCTCOUNT ( Fact_TeamMatch[match_id] )</t>
  </si>
  <si>
    <t xml:space="preserve">Total Goals</t>
  </si>
  <si>
    <t xml:space="preserve">Official goals from the match score (goals_team). Use this, not player goals, for team/tournament totals.</t>
  </si>
  <si>
    <t xml:space="preserve">SUM ( Fact_TeamMatch[goals_for] )</t>
  </si>
  <si>
    <t xml:space="preserve">Goals per Match</t>
  </si>
  <si>
    <t xml:space="preserve">0.00</t>
  </si>
  <si>
    <t xml:space="preserve">Goals scored per match in the current context (both teams when unfiltered).</t>
  </si>
  <si>
    <t xml:space="preserve">DIVIDE ( [Total Goals], [Matches] )</t>
  </si>
  <si>
    <t xml:space="preserve">Players Used</t>
  </si>
  <si>
    <t xml:space="preserve">Distinct players with at least one minute on the pitch.</t>
  </si>
  <si>
    <t xml:space="preserve">CALCULATE ( DISTINCTCOUNT ( Fact_PlayerMatch[player_id] ), Fact_PlayerMatch[is_appearance] = 1 )</t>
  </si>
  <si>
    <t xml:space="preserve">Avg Player Rating</t>
  </si>
  <si>
    <t xml:space="preserve">Average match rating, appearances only (unused substitutes have rating 0 and are excluded).</t>
  </si>
  <si>
    <t xml:space="preserve">CALCULATE ( AVERAGE ( Fact_PlayerMatch[player_rating] ), Fact_PlayerMatch[is_appearance] = 1 )</t>
  </si>
  <si>
    <t xml:space="preserve">Draw Rate</t>
  </si>
  <si>
    <t xml:space="preserve">0.0%</t>
  </si>
  <si>
    <t xml:space="preserve">Share of matches that ended in a draw.</t>
  </si>
  <si>
    <t xml:space="preserve">DIVIDE ( CALCULATE ( [Matches], Fact_TeamMatch[result] = "D" ), [Matches] )</t>
  </si>
  <si>
    <t xml:space="preserve">Data Disclaimer</t>
  </si>
  <si>
    <t xml:space="preserve">Text for a card on every page.</t>
  </si>
  <si>
    <t xml:space="preserve">"Simulated data - not official FIFA World Cup 2026 results"</t>
  </si>
  <si>
    <t xml:space="preserve">Top Scorer</t>
  </si>
  <si>
    <t xml:space="preserve">Player(s) with the most goals in the current selection.</t>
  </si>
  <si>
    <t xml:space="preserve">VAR Best =
    TOPN ( 1, VALUES ( Dim_Player[Player Label] ), [Goals], DESC )
RETURN
    CONCATENATEX ( Best, Dim_Player[Player Label], ", " )</t>
  </si>
  <si>
    <t xml:space="preserve">Top Scorer Goals</t>
  </si>
  <si>
    <t xml:space="preserve">Goals of the top scorer in the current selection.</t>
  </si>
  <si>
    <t xml:space="preserve">MAXX ( VALUES ( Dim_Player[player_id] ), [Goals] )</t>
  </si>
  <si>
    <t xml:space="preserve">Scorer Rank Value</t>
  </si>
  <si>
    <t xml:space="preserve">0.0000</t>
  </si>
  <si>
    <t xml:space="preserve">Goals, with assists then goals per 90 as tie-breakers. Used by the Top 10 scorers filter so exactly 10 players show.</t>
  </si>
  <si>
    <t xml:space="preserve">[Goals] + DIVIDE ( [Assists], 100 ) + DIVIDE ( [Goals per 90], 10000 )</t>
  </si>
  <si>
    <t xml:space="preserve">2 Teams</t>
  </si>
  <si>
    <t xml:space="preserve">Team Matches</t>
  </si>
  <si>
    <t xml:space="preserve">Team-match rows (each match counts once per team).</t>
  </si>
  <si>
    <t xml:space="preserve">COUNTROWS ( Fact_TeamMatch )</t>
  </si>
  <si>
    <t xml:space="preserve">Wins</t>
  </si>
  <si>
    <t xml:space="preserve">CALCULATE ( [Team Matches], Fact_TeamMatch[result] = "W" )</t>
  </si>
  <si>
    <t xml:space="preserve">Draws</t>
  </si>
  <si>
    <t xml:space="preserve">CALCULATE ( [Team Matches], Fact_TeamMatch[result] = "D" )</t>
  </si>
  <si>
    <t xml:space="preserve">Losses</t>
  </si>
  <si>
    <t xml:space="preserve">CALCULATE ( [Team Matches], Fact_TeamMatch[result] = "L" )</t>
  </si>
  <si>
    <t xml:space="preserve">Wins / matches played. Teams played 33-66 matches, so compare rates, not totals.</t>
  </si>
  <si>
    <t xml:space="preserve">DIVIDE ( [Wins], [Team Matches] )</t>
  </si>
  <si>
    <t xml:space="preserve">3 for a win, 1 for a draw.</t>
  </si>
  <si>
    <t xml:space="preserve">SUM ( Fact_TeamMatch[points] )</t>
  </si>
  <si>
    <t xml:space="preserve">Points per Match</t>
  </si>
  <si>
    <t xml:space="preserve">DIVIDE ( [Points], [Team Matches] )</t>
  </si>
  <si>
    <t xml:space="preserve">Goals For</t>
  </si>
  <si>
    <t xml:space="preserve">Goals Against</t>
  </si>
  <si>
    <t xml:space="preserve">SUM ( Fact_TeamMatch[goals_against] )</t>
  </si>
  <si>
    <t xml:space="preserve">Goal Difference</t>
  </si>
  <si>
    <t xml:space="preserve">+#,0;-#,0;0</t>
  </si>
  <si>
    <t xml:space="preserve">[Goals For] - [Goals Against]</t>
  </si>
  <si>
    <t xml:space="preserve">Goals For per Match</t>
  </si>
  <si>
    <t xml:space="preserve">DIVIDE ( [Goals For], [Team Matches] )</t>
  </si>
  <si>
    <t xml:space="preserve">Goals Against per Match</t>
  </si>
  <si>
    <t xml:space="preserve">DIVIDE ( [Goals Against], [Team Matches] )</t>
  </si>
  <si>
    <t xml:space="preserve">#,0.0</t>
  </si>
  <si>
    <t xml:space="preserve">Sum of player xG in the team's matches.</t>
  </si>
  <si>
    <t xml:space="preserve">SUM ( Fact_TeamMatch[xg_for] )</t>
  </si>
  <si>
    <t xml:space="preserve">Team xG Against</t>
  </si>
  <si>
    <t xml:space="preserve">SUM ( Fact_TeamMatch[xg_against] )</t>
  </si>
  <si>
    <t xml:space="preserve">Team xG per Match</t>
  </si>
  <si>
    <t xml:space="preserve">DIVIDE ( [Team xG], [Team Matches] )</t>
  </si>
  <si>
    <t xml:space="preserve">Goals minus xG</t>
  </si>
  <si>
    <t xml:space="preserve">+#,0.0;-#,0.0;0.0</t>
  </si>
  <si>
    <t xml:space="preserve">Positive = scored more than expected. Note: xG in this dataset is ~3x lower than goals, so use it for ranking, not absolute finishing skill.</t>
  </si>
  <si>
    <t xml:space="preserve">[Goals For] - [Team xG]</t>
  </si>
  <si>
    <t xml:space="preserve">Goals to xG Ratio</t>
  </si>
  <si>
    <t xml:space="preserve">DIVIDE ( [Goals For], [Team xG] )</t>
  </si>
  <si>
    <t xml:space="preserve">Team Shots per Match</t>
  </si>
  <si>
    <t xml:space="preserve">0.0</t>
  </si>
  <si>
    <t xml:space="preserve">DIVIDE ( SUM ( Fact_TeamMatch[shots_for] ), [Team Matches] )</t>
  </si>
  <si>
    <t xml:space="preserve">Team Clean Sheets</t>
  </si>
  <si>
    <t xml:space="preserve">Matches where the team conceded 0 (from the match score).</t>
  </si>
  <si>
    <t xml:space="preserve">CALCULATE ( [Team Matches], Fact_TeamMatch[goals_against] = 0 )</t>
  </si>
  <si>
    <t xml:space="preserve">Clean Sheet %</t>
  </si>
  <si>
    <t xml:space="preserve">DIVIDE ( [Team Clean Sheets], [Team Matches] )</t>
  </si>
  <si>
    <t xml:space="preserve">3 Players</t>
  </si>
  <si>
    <t xml:space="preserve">Matches in which the player played at least one minute.</t>
  </si>
  <si>
    <t xml:space="preserve">CALCULATE ( COUNTROWS ( Fact_PlayerMatch ), Fact_PlayerMatch[is_appearance] = 1 )</t>
  </si>
  <si>
    <t xml:space="preserve">Minutes Played</t>
  </si>
  <si>
    <t xml:space="preserve">SUM ( Fact_PlayerMatch[minutes_played] )</t>
  </si>
  <si>
    <t xml:space="preserve">Avg Minutes per Appearance</t>
  </si>
  <si>
    <t xml:space="preserve">0</t>
  </si>
  <si>
    <t xml:space="preserve">DIVIDE ( [Minutes Played], [Appearances] )</t>
  </si>
  <si>
    <t xml:space="preserve">Goals credited to players. Does not always equal the match score - use [Total Goals] for team totals.</t>
  </si>
  <si>
    <t xml:space="preserve">SUM ( Fact_PlayerMatch[goals] )</t>
  </si>
  <si>
    <t xml:space="preserve">SUM ( Fact_PlayerMatch[assists] )</t>
  </si>
  <si>
    <t xml:space="preserve">Goal Contributions</t>
  </si>
  <si>
    <t xml:space="preserve">Goals + assists.</t>
  </si>
  <si>
    <t xml:space="preserve">[Goals] + [Assists]</t>
  </si>
  <si>
    <t xml:space="preserve">Shots</t>
  </si>
  <si>
    <t xml:space="preserve">SUM ( Fact_PlayerMatch[shots] )</t>
  </si>
  <si>
    <t xml:space="preserve">Shots on Target</t>
  </si>
  <si>
    <t xml:space="preserve">SUM ( Fact_PlayerMatch[shots_on_target] )</t>
  </si>
  <si>
    <t xml:space="preserve">Shot Accuracy %</t>
  </si>
  <si>
    <t xml:space="preserve">DIVIDE ( [Shots on Target], [Shots] )</t>
  </si>
  <si>
    <t xml:space="preserve">Conversion %</t>
  </si>
  <si>
    <t xml:space="preserve">Goals per shot.</t>
  </si>
  <si>
    <t xml:space="preserve">DIVIDE ( [Goals], [Shots] )</t>
  </si>
  <si>
    <t xml:space="preserve">xG</t>
  </si>
  <si>
    <t xml:space="preserve">#,0.00</t>
  </si>
  <si>
    <t xml:space="preserve">SUM ( Fact_PlayerMatch[expected_goals_xg] )</t>
  </si>
  <si>
    <t xml:space="preserve">xA</t>
  </si>
  <si>
    <t xml:space="preserve">SUM ( Fact_PlayerMatch[expected_assists_xa] )</t>
  </si>
  <si>
    <t xml:space="preserve">Player Goals minus xG</t>
  </si>
  <si>
    <t xml:space="preserve">+#,0.00;-#,0.00;0.00</t>
  </si>
  <si>
    <t xml:space="preserve">[Goals] - [xG]</t>
  </si>
  <si>
    <t xml:space="preserve">Key Passes</t>
  </si>
  <si>
    <t xml:space="preserve">SUM ( Fact_PlayerMatch[key_passes] )</t>
  </si>
  <si>
    <t xml:space="preserve">Pass Accuracy %</t>
  </si>
  <si>
    <t xml:space="preserve">Recomputed from passes (the source pass_accuracy column is inconsistent).</t>
  </si>
  <si>
    <t xml:space="preserve">DIVIDE ( SUM ( Fact_PlayerMatch[successful_passes] ), SUM ( Fact_PlayerMatch[total_passes] ) )</t>
  </si>
  <si>
    <t xml:space="preserve">Dribble Success %</t>
  </si>
  <si>
    <t xml:space="preserve">DIVIDE ( SUM ( Fact_PlayerMatch[successful_dribbles] ), SUM ( Fact_PlayerMatch[dribbles_attempted] ) )</t>
  </si>
  <si>
    <t xml:space="preserve">Cross Accuracy %</t>
  </si>
  <si>
    <t xml:space="preserve">DIVIDE ( SUM ( Fact_PlayerMatch[successful_crosses] ), SUM ( Fact_PlayerMatch[crosses] ) )</t>
  </si>
  <si>
    <t xml:space="preserve">Tackles</t>
  </si>
  <si>
    <t xml:space="preserve">SUM ( Fact_PlayerMatch[tackles] )</t>
  </si>
  <si>
    <t xml:space="preserve">Interceptions</t>
  </si>
  <si>
    <t xml:space="preserve">SUM ( Fact_PlayerMatch[interceptions] )</t>
  </si>
  <si>
    <t xml:space="preserve">Defensive Actions</t>
  </si>
  <si>
    <t xml:space="preserve">SUM ( Fact_PlayerMatch[defensive_actions] )</t>
  </si>
  <si>
    <t xml:space="preserve">Aerial Duel Win %</t>
  </si>
  <si>
    <t xml:space="preserve">VAR Won = SUM ( Fact_PlayerMatch[aerial_duels_won] )
VAR Lost = SUM ( Fact_PlayerMatch[aerial_duels_lost] )
RETURN
    DIVIDE ( Won, Won + Lost )</t>
  </si>
  <si>
    <t xml:space="preserve">Yellow Cards</t>
  </si>
  <si>
    <t xml:space="preserve">SUM ( Fact_PlayerMatch[yellow_cards] )</t>
  </si>
  <si>
    <t xml:space="preserve">Red Cards</t>
  </si>
  <si>
    <t xml:space="preserve">SUM ( Fact_PlayerMatch[red_cards] )</t>
  </si>
  <si>
    <t xml:space="preserve">Avg Performance Score</t>
  </si>
  <si>
    <t xml:space="preserve">CALCULATE ( AVERAGE ( Fact_PlayerMatch[performance_score] ), Fact_PlayerMatch[is_appearance] = 1 )</t>
  </si>
  <si>
    <t xml:space="preserve">Selected Player</t>
  </si>
  <si>
    <t xml:space="preserve">Title text for the Player Profile page.</t>
  </si>
  <si>
    <t xml:space="preserve">SELECTEDVALUE ( Dim_Player[Player Label], "Select a player" )</t>
  </si>
  <si>
    <t xml:space="preserve">Player Info</t>
  </si>
  <si>
    <t xml:space="preserve">One-line player card for the Player Profile page.</t>
  </si>
  <si>
    <t xml:space="preserve">IF (
    HASONEVALUE ( Dim_Player[player_id] ),
    SELECTEDVALUE ( Dim_Player[team] ) &amp; "  |  " &amp; SELECTEDVALUE ( Dim_Player[position] )
        &amp; "  |  Age " &amp; SELECTEDVALUE ( Dim_Player[age] )
        &amp; "  |  " &amp; SELECTEDVALUE ( Dim_Player[club_name] )
        &amp; "  |  " &amp; SELECTEDVALUE ( Dim_Player[height_cm] ) &amp; " cm"
        &amp; "  |  " &amp; SELECTEDVALUE ( Dim_Player[preferred_foot] ) &amp; " foot",
    BLANK ()
)</t>
  </si>
  <si>
    <t xml:space="preserve">4 Goalkeeping</t>
  </si>
  <si>
    <t xml:space="preserve">Saves</t>
  </si>
  <si>
    <t xml:space="preserve">SUM ( Fact_PlayerMatch[saves] )</t>
  </si>
  <si>
    <t xml:space="preserve">Goals Conceded (GK)</t>
  </si>
  <si>
    <t xml:space="preserve">Goals conceded while the goalkeeper was on the pitch.</t>
  </si>
  <si>
    <t xml:space="preserve">SUM ( Fact_PlayerMatch[goals_conceded] )</t>
  </si>
  <si>
    <t xml:space="preserve">Save %</t>
  </si>
  <si>
    <t xml:space="preserve">Recomputed (the source save_percentage column is inconsistent).</t>
  </si>
  <si>
    <t xml:space="preserve">DIVIDE ( [Saves], [Saves] + [Goals Conceded (GK)] )</t>
  </si>
  <si>
    <t xml:space="preserve">GK Clean Sheets</t>
  </si>
  <si>
    <t xml:space="preserve">SUM ( Fact_PlayerMatch[clean_sheet] )</t>
  </si>
  <si>
    <t xml:space="preserve">Penalty Saves</t>
  </si>
  <si>
    <t xml:space="preserve">SUM ( Fact_PlayerMatch[penalty_saves] )</t>
  </si>
  <si>
    <t xml:space="preserve">5 Per 90</t>
  </si>
  <si>
    <t xml:space="preserve">Goals per 90</t>
  </si>
  <si>
    <t xml:space="preserve">Goals per 90 minutes played. Pair with [Is Qualified] to hide small samples.</t>
  </si>
  <si>
    <t xml:space="preserve">DIVIDE ( [Goals] * 90, [Minutes Played] )</t>
  </si>
  <si>
    <t xml:space="preserve">Assists per 90</t>
  </si>
  <si>
    <t xml:space="preserve">DIVIDE ( [Assists] * 90, [Minutes Played] )</t>
  </si>
  <si>
    <t xml:space="preserve">Goal Contributions per 90</t>
  </si>
  <si>
    <t xml:space="preserve">DIVIDE ( [Goal Contributions] * 90, [Minutes Played] )</t>
  </si>
  <si>
    <t xml:space="preserve">xG per 90</t>
  </si>
  <si>
    <t xml:space="preserve">DIVIDE ( [xG] * 90, [Minutes Played] )</t>
  </si>
  <si>
    <t xml:space="preserve">xA per 90</t>
  </si>
  <si>
    <t xml:space="preserve">DIVIDE ( [xA] * 90, [Minutes Played] )</t>
  </si>
  <si>
    <t xml:space="preserve">Shots per 90</t>
  </si>
  <si>
    <t xml:space="preserve">DIVIDE ( [Shots] * 90, [Minutes Played] )</t>
  </si>
  <si>
    <t xml:space="preserve">Key Passes per 90</t>
  </si>
  <si>
    <t xml:space="preserve">DIVIDE ( [Key Passes] * 90, [Minutes Played] )</t>
  </si>
  <si>
    <t xml:space="preserve">Defensive Actions per 90</t>
  </si>
  <si>
    <t xml:space="preserve">DIVIDE ( [Defensive Actions] * 90, [Minutes Played] )</t>
  </si>
  <si>
    <t xml:space="preserve">Tackles + Interceptions per 90</t>
  </si>
  <si>
    <t xml:space="preserve">DIVIDE ( ( [Tackles] + [Interceptions] ) * 90, [Minutes Played] )</t>
  </si>
  <si>
    <t xml:space="preserve">Saves per 90</t>
  </si>
  <si>
    <t xml:space="preserve">DIVIDE ( [Saves] * 90, [Minutes Played] )</t>
  </si>
  <si>
    <t xml:space="preserve">Min Minutes Value</t>
  </si>
  <si>
    <t xml:space="preserve">Minimum minutes for per-90 rankings (slicer on Param_MinMinutes, default 900 = 10 full matches; every player has 472+ minutes, so lower values filter nothing).</t>
  </si>
  <si>
    <t xml:space="preserve">SELECTEDVALUE ( Param_MinMinutes[Min Minutes], 900 )</t>
  </si>
  <si>
    <t xml:space="preserve">Is Qualified</t>
  </si>
  <si>
    <t xml:space="preserve">1 if the player reached the minimum minutes. Use as a visual filter (Is Qualified = 1).</t>
  </si>
  <si>
    <t xml:space="preserve">IF ( [Minutes Played] &gt;= [Min Minutes Value] &amp;&amp; [Minutes Played] &gt; 0, 1, 0 )</t>
  </si>
  <si>
    <t xml:space="preserve">Qualified Players</t>
  </si>
  <si>
    <t xml:space="preserve">Players who reached the minimum minutes in the current selection.</t>
  </si>
  <si>
    <t xml:space="preserve">COUNTROWS ( FILTER ( VALUES ( Dim_Player[player_id] ), [Is Qualified] = 1 ) )</t>
  </si>
  <si>
    <t xml:space="preserve">6 Physical</t>
  </si>
  <si>
    <t xml:space="preserve">DIVIDE ( SUM ( Fact_PlayerMatch[distance_covered_km] ) * 90, [Minutes Played] )</t>
  </si>
  <si>
    <t xml:space="preserve">Avg Distance per Appearance (km)</t>
  </si>
  <si>
    <t xml:space="preserve">DIVIDE ( SUM ( Fact_PlayerMatch[distance_covered_km] ), [Appearances] )</t>
  </si>
  <si>
    <t xml:space="preserve">Sprint Distance per 90 (km)</t>
  </si>
  <si>
    <t xml:space="preserve">DIVIDE ( SUM ( Fact_PlayerMatch[sprint_distance_km] ) * 90, [Minutes Played] )</t>
  </si>
  <si>
    <t xml:space="preserve">Avg Top Speed (km/h)</t>
  </si>
  <si>
    <t xml:space="preserve">CALCULATE ( AVERAGE ( Fact_PlayerMatch[top_speed_kmh] ), Fact_PlayerMatch[is_appearance] = 1 )</t>
  </si>
  <si>
    <t xml:space="preserve">Max Top Speed (km/h)</t>
  </si>
  <si>
    <t xml:space="preserve">MAX ( Fact_PlayerMatch[top_speed_kmh] )</t>
  </si>
  <si>
    <t xml:space="preserve">Accelerations per 90</t>
  </si>
  <si>
    <t xml:space="preserve">DIVIDE ( SUM ( Fact_PlayerMatch[accelerations] ) * 90, [Minutes Played] )</t>
  </si>
  <si>
    <t xml:space="preserve">Decelerations per 90</t>
  </si>
  <si>
    <t xml:space="preserve">DIVIDE ( SUM ( Fact_PlayerMatch[decelerations] ) * 90, [Minutes Played] )</t>
  </si>
  <si>
    <t xml:space="preserve">Avg Stamina Score</t>
  </si>
  <si>
    <t xml:space="preserve">Appearances only (unused substitutes still carry a stamina score in the source).</t>
  </si>
  <si>
    <t xml:space="preserve">CALCULATE ( AVERAGE ( Fact_PlayerMatch[stamina_score] ), Fact_PlayerMatch[is_appearance] = 1 )</t>
  </si>
  <si>
    <t xml:space="preserve">7 Value</t>
  </si>
  <si>
    <t xml:space="preserve">Market Value (EUR M)</t>
  </si>
  <si>
    <t xml:space="preserve">Total market value (EUR millions) of the players in context. Works with team, match and player filters.</t>
  </si>
  <si>
    <t xml:space="preserve">DIVIDE (
    CALCULATE (
        SUM ( Dim_Player[market_value_eur] ),
        TREATAS ( VALUES ( Fact_PlayerMatch[player_id] ), Dim_Player[player_id] )
    ),
    1000000
)</t>
  </si>
  <si>
    <t xml:space="preserve">Avg Market Value (EUR M)</t>
  </si>
  <si>
    <t xml:space="preserve">DIVIDE (
    CALCULATE (
        AVERAGE ( Dim_Player[market_value_eur] ),
        TREATAS ( VALUES ( Fact_PlayerMatch[player_id] ), Dim_Player[player_id] )
    ),
    1000000
)</t>
  </si>
  <si>
    <t xml:space="preserve">Rating Percentile</t>
  </si>
  <si>
    <t xml:space="preserve">0%</t>
  </si>
  <si>
    <t xml:space="preserve">Share of qualified players (in the current selection) with a lower average rating. 100% = best.</t>
  </si>
  <si>
    <t xml:space="preserve">VAR MinMins = [Min Minutes Value]
VAR CurrentValue = [Avg Player Rating]
VAR Pool =
    CALCULATETABLE (
        FILTER (
            ADDCOLUMNS (
                VALUES ( Dim_Player[player_id] ),
                "@Value", [Avg Player Rating],
                "@Minutes", [Minutes Played]
            ),
            [@Minutes] &gt;= MinMins &amp;&amp; [@Minutes] &gt; 0
        ),
        ALLSELECTED ( Dim_Player )
    )
VAR PoolSize = COUNTROWS ( Pool )
VAR Below = COUNTROWS ( FILTER ( Pool, [@Value] &lt; CurrentValue ) )
RETURN
    IF (
        HASONEVALUE ( Dim_Player[player_id] ) &amp;&amp; [Is Qualified] = 1 &amp;&amp; PoolSize &gt; 1,
        DIVIDE ( Below, PoolSize - 1 )
    )</t>
  </si>
  <si>
    <t xml:space="preserve">Value Percentile</t>
  </si>
  <si>
    <t xml:space="preserve">Share of qualified players (in the current selection) with a lower market value. 100% = most expensive.</t>
  </si>
  <si>
    <t xml:space="preserve">VAR MinMins = [Min Minutes Value]
VAR CurrentValue = [Market Value (EUR M)]
VAR Pool =
    CALCULATETABLE (
        FILTER (
            ADDCOLUMNS (
                VALUES ( Dim_Player[player_id] ),
                "@Value", [Market Value (EUR M)],
                "@Minutes", [Minutes Played]
            ),
            [@Minutes] &gt;= MinMins &amp;&amp; [@Minutes] &gt; 0
        ),
        ALLSELECTED ( Dim_Player )
    )
VAR PoolSize = COUNTROWS ( Pool )
VAR Below = COUNTROWS ( FILTER ( Pool, [@Value] &lt; CurrentValue ) )
RETURN
    IF (
        HASONEVALUE ( Dim_Player[player_id] ) &amp;&amp; [Is Qualified] = 1 &amp;&amp; PoolSize &gt; 1,
        DIVIDE ( Below, PoolSize - 1 )
    )</t>
  </si>
  <si>
    <t xml:space="preserve">Bargain Gap</t>
  </si>
  <si>
    <t xml:space="preserve">+0%;-0%;0%</t>
  </si>
  <si>
    <t xml:space="preserve">Rating percentile minus value percentile. Positive = performs better than the price suggests (a bargain).</t>
  </si>
  <si>
    <t xml:space="preserve">[Rating Percentile] - [Value Percentile]</t>
  </si>
  <si>
    <t xml:space="preserve">Pearson correlation between market value and average rating across qualified players. Near 0 = price does not predict performance.</t>
  </si>
  <si>
    <t xml:space="preserve">VAR MinMins = [Min Minutes Value]
VAR Players =
    FILTER (
        ADDCOLUMNS (
            VALUES ( Fact_PlayerMatch[player_id] ),
            "@x", [Market Value (EUR M)],
            "@y", [Avg Player Rating],
            "@m", [Minutes Played]
        ),
        [@m] &gt;= MinMins &amp;&amp; [@m] &gt; 0 &amp;&amp; NOT ISBLANK ( [@y] )
    )
VAR PlayerCount = COUNTROWS ( Players )
VAR MeanX = AVERAGEX ( Players, [@x] )
VAR MeanY = AVERAGEX ( Players, [@y] )
VAR Covariance = SUMX ( Players, ( [@x] - MeanX ) * ( [@y] - MeanY ) )
VAR VarianceX = SUMX ( Players, ( [@x] - MeanX ) ^ 2 )
VAR VarianceY = SUMX ( Players, ( [@y] - MeanY ) ^ 2 )
RETURN
    IF ( PlayerCount &gt; 2, DIVIDE ( Covariance, SQRT ( VarianceX * VarianceY ) ) )</t>
  </si>
  <si>
    <t xml:space="preserve">Qualified Market Value (EUR M)</t>
  </si>
  <si>
    <t xml:space="preserve">Market value only for players above the minimum minutes (blank otherwise) - used as scatter X so small samples drop out.</t>
  </si>
  <si>
    <t xml:space="preserve">IF ( [Is Qualified] = 1, [Market Value (EUR M)] )</t>
  </si>
  <si>
    <t xml:space="preserve">Qualified Avg Rating</t>
  </si>
  <si>
    <t xml:space="preserve">Average rating only for players above the minimum minutes (blank otherwise) - used as scatter Y.</t>
  </si>
  <si>
    <t xml:space="preserve">IF ( [Is Qualified] = 1, [Avg Player Rating] )</t>
  </si>
  <si>
    <t xml:space="preserve">8 Comparison</t>
  </si>
  <si>
    <t xml:space="preserve">Metric Value</t>
  </si>
  <si>
    <t xml:space="preserve">dynamic: SELECTEDVALUE ( Comparison_Metrics[Format], "0.00" )</t>
  </si>
  <si>
    <t xml:space="preserve">Value of the metric selected from Comparison_Metrics, in the current filter context.</t>
  </si>
  <si>
    <t xml:space="preserve">SWITCH (
    SELECTEDVALUE ( Comparison_Metrics[Metric] ),
        "Appearances", [Appearances],
        "Minutes Played", [Minutes Played],
        "Avg Player Rating", [Avg Player Rating],
        "Market Value (EUR M)", [Market Value (EUR M)],
        "Goals", [Goals],
        "Assists", [Assists],
        "Goals per 90", [Goals per 90],
        "Assists per 90", [Assists per 90],
        "xG per 90", [xG per 90],
        "xA per 90", [xA per 90],
        "Shots per 90", [Shots per 90],
        "Shot Accuracy %", [Shot Accuracy %],
        "Conversion %", [Conversion %],
        "Key Passes per 90", [Key Passes per 90],
        "Pass Accuracy %", [Pass Accuracy %],
        "Dribble Success %", [Dribble Success %],
        "Defensive Actions per 90", [Defensive Actions per 90],
        "Tackles + Interceptions per 90", [Tackles + Interceptions per 90],
        "Aerial Duel Win %", [Aerial Duel Win %],
        "Distance per 90 (km)", [Distance per 90 (km)],
        "Avg Top Speed (km/h)", [Avg Top Speed (km/h)],
        "Avg Stamina Score", [Avg Stamina Score],
        "Saves per 90", [Saves per 90],
        "Save %", [Save %]
)</t>
  </si>
  <si>
    <t xml:space="preserve">Player A Value</t>
  </si>
  <si>
    <t xml:space="preserve">Metric value for the player picked in the Player A slicer.</t>
  </si>
  <si>
    <t xml:space="preserve">IF (
    HASONEVALUE ( Compare_Player_A[player_id] ),
    CALCULATE (
        [Metric Value],
        REMOVEFILTERS ( Dim_Player ),
        REMOVEFILTERS ( Dim_Team ),
        TREATAS ( VALUES ( Compare_Player_A[player_id] ), Dim_Player[player_id] )
    )
)</t>
  </si>
  <si>
    <t xml:space="preserve">Player A Display</t>
  </si>
  <si>
    <t xml:space="preserve">Formatted text version for tables.</t>
  </si>
  <si>
    <t xml:space="preserve">VAR v = [Player A Value]
RETURN
    IF ( NOT ISBLANK ( v ), FORMAT ( v, SELECTEDVALUE ( Comparison_Metrics[Format], "0.00" ) ) )</t>
  </si>
  <si>
    <t xml:space="preserve">Player A Name</t>
  </si>
  <si>
    <t xml:space="preserve">SELECTEDVALUE ( Compare_Player_A[Player A], "Select Player A" )</t>
  </si>
  <si>
    <t xml:space="preserve">Player B Value</t>
  </si>
  <si>
    <t xml:space="preserve">Metric value for the player picked in the Player B slicer.</t>
  </si>
  <si>
    <t xml:space="preserve">IF (
    HASONEVALUE ( Compare_Player_B[player_id] ),
    CALCULATE (
        [Metric Value],
        REMOVEFILTERS ( Dim_Player ),
        REMOVEFILTERS ( Dim_Team ),
        TREATAS ( VALUES ( Compare_Player_B[player_id] ), Dim_Player[player_id] )
    )
)</t>
  </si>
  <si>
    <t xml:space="preserve">Player B Display</t>
  </si>
  <si>
    <t xml:space="preserve">VAR v = [Player B Value]
RETURN
    IF ( NOT ISBLANK ( v ), FORMAT ( v, SELECTEDVALUE ( Comparison_Metrics[Format], "0.00" ) ) )</t>
  </si>
  <si>
    <t xml:space="preserve">Player B Name</t>
  </si>
  <si>
    <t xml:space="preserve">SELECTEDVALUE ( Compare_Player_B[Player B], "Select Player B" )</t>
  </si>
  <si>
    <t xml:space="preserve">Comparison Edge</t>
  </si>
  <si>
    <t xml:space="preserve">1 = Player A is better on this metric, -1 = Player B, 0 = equal. Use for conditional formatting.</t>
  </si>
  <si>
    <t xml:space="preserve">VAR Fmt = SELECTEDVALUE ( Comparison_Metrics[Format], "0.00" )
VAR Decimals =
    SWITCH ( Fmt, "#,0", 0, "0.0", 1, "#,0.0", 1, "0.00", 2, "0.0%", 3, 2 )
VAR a = ROUND ( [Player A Value], Decimals )
VAR b = ROUND ( [Player B Value], Decimals )
VAR HigherIsBetter = SELECTEDVALUE ( Comparison_Metrics[Higher Is Better], 1 )
RETURN
    IF (
        ISBLANK ( [Player A Value] ) || ISBLANK ( [Player B Value] ) || a = b,
        0,
        IF ( ( a &gt; b ) = ( HigherIsBetter = 1 ), 1, -1 )
    )</t>
  </si>
  <si>
    <t xml:space="preserve">Position Avg Value</t>
  </si>
  <si>
    <t xml:space="preserve">Benchmark for the Player Profile page: the same metric for all players in the selected player's position (rates pooled; totals averaged per player).</t>
  </si>
  <si>
    <t xml:space="preserve">VAR Pos = SELECTEDVALUE ( Dim_Player[position] )
VAR IsRate = SELECTEDVALUE ( Comparison_Metrics[Is Rate], 1 )
VAR PositionTotal =
    CALCULATE ( [Metric Value], REMOVEFILTERS ( Dim_Player ), REMOVEFILTERS ( Dim_Team ), Dim_Player[position] = Pos )
VAR PositionPlayers =
    CALCULATE ( [Players Used], REMOVEFILTERS ( Dim_Player ), REMOVEFILTERS ( Dim_Team ), Dim_Player[position] = Pos )
RETURN
    IF (
        NOT ISBLANK ( Pos ),
        IF ( IsRate = 1, PositionTotal, DIVIDE ( PositionTotal, PositionPlayers ) )
    )</t>
  </si>
  <si>
    <t xml:space="preserve">Vs Position Avg %</t>
  </si>
  <si>
    <t xml:space="preserve">How far the player is above (+) or below (-) the position benchmark.</t>
  </si>
  <si>
    <t xml:space="preserve">DIVIDE ( [Metric Value] - [Position Avg Value], [Position Avg Value] )</t>
  </si>
  <si>
    <t xml:space="preserve">Edge Label</t>
  </si>
  <si>
    <t xml:space="preserve">Arrow pointing to the better player on the selected metric (comparison table).</t>
  </si>
  <si>
    <t xml:space="preserve">SWITCH ( [Comparison Edge], 1, "A", -1, "B", "=" )</t>
  </si>
  <si>
    <t xml:space="preserve">Data model</t>
  </si>
  <si>
    <t xml:space="preserve">Star schema built in Power Query from one CSV (parameter CsvFilePath)</t>
  </si>
  <si>
    <t xml:space="preserve">Rows</t>
  </si>
  <si>
    <t xml:space="preserve">Grain / content</t>
  </si>
  <si>
    <t xml:space="preserve">Key column</t>
  </si>
  <si>
    <t xml:space="preserve">Fact_PlayerMatch</t>
  </si>
  <si>
    <t xml:space="preserve">Fact</t>
  </si>
  <si>
    <t xml:space="preserve">One player in one match: minutes, goals, passes, defending, physical, ratings; is_appearance flag</t>
  </si>
  <si>
    <t xml:space="preserve">player_id + match_id</t>
  </si>
  <si>
    <t xml:space="preserve">Fact_TeamMatch</t>
  </si>
  <si>
    <t xml:space="preserve">One team in one match: official score, result, points, team and opponent xG and shots (self-join)</t>
  </si>
  <si>
    <t xml:space="preserve">team + match_id</t>
  </si>
  <si>
    <t xml:space="preserve">Dim_Player</t>
  </si>
  <si>
    <t xml:space="preserve">Dimension</t>
  </si>
  <si>
    <t xml:space="preserve">Name, label, age, age group, position, club, height, foot, market value, value band</t>
  </si>
  <si>
    <t xml:space="preserve">player_id</t>
  </si>
  <si>
    <t xml:space="preserve">Dim_Team</t>
  </si>
  <si>
    <t xml:space="preserve">Team, FIFA code, confederation</t>
  </si>
  <si>
    <t xml:space="preserve">team</t>
  </si>
  <si>
    <t xml:space="preserve">Dim_Match</t>
  </si>
  <si>
    <t xml:space="preserve">Date, stadium, stage (with Stage Order), fixture, score label</t>
  </si>
  <si>
    <t xml:space="preserve">match_id</t>
  </si>
  <si>
    <t xml:space="preserve">Dim_Stadium</t>
  </si>
  <si>
    <t xml:space="preserve">City, country, latitude, longitude</t>
  </si>
  <si>
    <t xml:space="preserve">stadium</t>
  </si>
  <si>
    <t xml:space="preserve">Dim_Date</t>
  </si>
  <si>
    <t xml:space="preserve">Dimension (date table)</t>
  </si>
  <si>
    <t xml:space="preserve">Calendar 1 Jun – 31 Jul 2026</t>
  </si>
  <si>
    <t xml:space="preserve">Date</t>
  </si>
  <si>
    <t xml:space="preserve">Compare_Player_A / _B</t>
  </si>
  <si>
    <t xml:space="preserve">Helper (disconnected)</t>
  </si>
  <si>
    <t xml:space="preserve">Player lists for the two comparison slicers</t>
  </si>
  <si>
    <t xml:space="preserve">Comparison_Metrics</t>
  </si>
  <si>
    <t xml:space="preserve">Metric list with category, display format and direction</t>
  </si>
  <si>
    <t xml:space="preserve">Metric</t>
  </si>
  <si>
    <t xml:space="preserve">Param_MinMinutes</t>
  </si>
  <si>
    <t xml:space="preserve">Minimum-minutes values 0–3000 in steps of 150</t>
  </si>
  <si>
    <t xml:space="preserve">Min Minutes</t>
  </si>
  <si>
    <t xml:space="preserve">_Measures</t>
  </si>
  <si>
    <t xml:space="preserve">Measure table</t>
  </si>
  <si>
    <t xml:space="preserve">101 DAX measures</t>
  </si>
  <si>
    <t xml:space="preserve">Relationships (all many-to-one, single direction)</t>
  </si>
  <si>
    <t xml:space="preserve">From (many)</t>
  </si>
  <si>
    <t xml:space="preserve">To (one)</t>
  </si>
  <si>
    <t xml:space="preserve">Why</t>
  </si>
  <si>
    <t xml:space="preserve">Fact_PlayerMatch[player_id]</t>
  </si>
  <si>
    <t xml:space="preserve">Dim_Player[player_id]</t>
  </si>
  <si>
    <t xml:space="preserve">Player attributes</t>
  </si>
  <si>
    <t xml:space="preserve">Fact_PlayerMatch[team]</t>
  </si>
  <si>
    <t xml:space="preserve">Dim_Team[team]</t>
  </si>
  <si>
    <t xml:space="preserve">Team filters player rows directly</t>
  </si>
  <si>
    <t xml:space="preserve">Fact_PlayerMatch[match_id]</t>
  </si>
  <si>
    <t xml:space="preserve">Dim_Match[match_id]</t>
  </si>
  <si>
    <t xml:space="preserve">Stage and fixture</t>
  </si>
  <si>
    <t xml:space="preserve">Fact_PlayerMatch[match_date]</t>
  </si>
  <si>
    <t xml:space="preserve">Dim_Date[Date]</t>
  </si>
  <si>
    <t xml:space="preserve">Calendar</t>
  </si>
  <si>
    <t xml:space="preserve">Fact_PlayerMatch[stadium]</t>
  </si>
  <si>
    <t xml:space="preserve">Dim_Stadium[stadium]</t>
  </si>
  <si>
    <t xml:space="preserve">Venue</t>
  </si>
  <si>
    <t xml:space="preserve">Fact_TeamMatch[team]</t>
  </si>
  <si>
    <t xml:space="preserve">Fact_TeamMatch[match_id]</t>
  </si>
  <si>
    <t xml:space="preserve">Fact_TeamMatch[match_date]</t>
  </si>
  <si>
    <t xml:space="preserve">Fact_TeamMatch[stadium]</t>
  </si>
  <si>
    <t xml:space="preserve">Design notes</t>
  </si>
  <si>
    <t xml:space="preserve">• Two fact tables because results live at team-match grain; deriving them from player rows would repeat each score 26 times.</t>
  </si>
  <si>
    <t xml:space="preserve">• No relationship between Dim_Team and Dim_Player: it would create a second filter path from team to Fact_PlayerMatch (ambiguity).</t>
  </si>
  <si>
    <t xml:space="preserve">• Comparison tables are disconnected on purpose; measures apply the selection with TREATAS.</t>
  </si>
  <si>
    <t xml:space="preserve">• Auto date/time is off; all fact columns are hidden so users work with measures only.</t>
  </si>
  <si>
    <t xml:space="preserve">Data quality findings</t>
  </si>
  <si>
    <t xml:space="preserve">Profiled in Python before modelling. The file has no missing values, but these issues would have produced wrong numbers.</t>
  </si>
  <si>
    <t xml:space="preserve">Issue</t>
  </si>
  <si>
    <t xml:space="preserve">Evidence</t>
  </si>
  <si>
    <t xml:space="preserve">Decision in the model</t>
  </si>
  <si>
    <t xml:space="preserve">Unused substitutes in the data</t>
  </si>
  <si>
    <t xml:space="preserve">23,042 rows (42%) with 0 minutes; rating 0 but stamina still filled</t>
  </si>
  <si>
    <t xml:space="preserve">is_appearance flag; averages and appearances use players who played only</t>
  </si>
  <si>
    <t xml:space="preserve">Team score ≠ sum of player goals</t>
  </si>
  <si>
    <t xml:space="preserve">Match in 575 of 2,100 team-matches (27%); 3,024 player goals vs 2,794 match goals</t>
  </si>
  <si>
    <t xml:space="preserve">Team/tournament goals from the match score; player goals from player rows</t>
  </si>
  <si>
    <t xml:space="preserve">pass_accuracy inconsistent</t>
  </si>
  <si>
    <t xml:space="preserve">Equals successful/total passes in 22% of rows</t>
  </si>
  <si>
    <t xml:space="preserve">Dropped; Pass Accuracy % recalculated from summed passes</t>
  </si>
  <si>
    <t xml:space="preserve">save_percentage inconsistent</t>
  </si>
  <si>
    <t xml:space="preserve">Matches its formula in 6% of goalkeeper rows</t>
  </si>
  <si>
    <t xml:space="preserve">Dropped; Save % = saves / (saves + goals conceded)</t>
  </si>
  <si>
    <t xml:space="preserve">Tournament total columns unstable</t>
  </si>
  <si>
    <t xml:space="preserve">total_* and tournament_rating differ between rows of the same player (1,102 players); player_of_match_awards for 666 players</t>
  </si>
  <si>
    <t xml:space="preserve">Excluded; totals calculated in DAX</t>
  </si>
  <si>
    <t xml:space="preserve">xG on a different scale</t>
  </si>
  <si>
    <t xml:space="preserve">Goals = 3.18 × xG</t>
  </si>
  <si>
    <t xml:space="preserve">xG used for relative comparison only</t>
  </si>
  <si>
    <t xml:space="preserve">Uneven matches per team</t>
  </si>
  <si>
    <t xml:space="preserve">33 to 66 matches per team</t>
  </si>
  <si>
    <t xml:space="preserve">Teams compared with per-match rates</t>
  </si>
  <si>
    <t xml:space="preserve">Unrealistic tournament structure</t>
  </si>
  <si>
    <t xml:space="preserve">1,050 matches; Final dated 15 Jun–30 Jul; 119 knockout draws, no penalty data</t>
  </si>
  <si>
    <t xml:space="preserve">Shown as recorded; stages ordered by Stage Order; data labelled as simulated</t>
  </si>
  <si>
    <t xml:space="preserve">Duplicate names</t>
  </si>
  <si>
    <t xml:space="preserve">3 pairs of team-mates share a name</t>
  </si>
  <si>
    <t xml:space="preserve">Player Label adds the shirt number to duplicates</t>
  </si>
  <si>
    <t xml:space="preserve">Goalkeeper columns slightly off</t>
  </si>
  <si>
    <t xml:space="preserve">goals_conceded matches the score in 94.5%; clean_sheet in 98.4%</t>
  </si>
  <si>
    <t xml:space="preserve">Team clean sheets from the score; GK metrics from GK columns</t>
  </si>
  <si>
    <t xml:space="preserve">QA reconciliation</t>
  </si>
  <si>
    <t xml:space="preserve">Every number visible in the dashboard screenshots recalculated independently in Python (pandas)</t>
  </si>
  <si>
    <t xml:space="preserve">Checks passed</t>
  </si>
  <si>
    <t xml:space="preserve">Check</t>
  </si>
  <si>
    <t xml:space="preserve">Power BI (DAX)</t>
  </si>
  <si>
    <t xml:space="preserve">Python (pandas)</t>
  </si>
  <si>
    <t xml:space="preserve">Result</t>
  </si>
  <si>
    <t xml:space="preserve">1,050</t>
  </si>
  <si>
    <t xml:space="preserve">OK</t>
  </si>
  <si>
    <t xml:space="preserve">2,794</t>
  </si>
  <si>
    <t xml:space="preserve">2.66</t>
  </si>
  <si>
    <t xml:space="preserve">1,248</t>
  </si>
  <si>
    <t xml:space="preserve">6.29</t>
  </si>
  <si>
    <t xml:space="preserve">26.3%</t>
  </si>
  <si>
    <t xml:space="preserve">Goals per match - Group Stage</t>
  </si>
  <si>
    <t xml:space="preserve">Goals per match - Round of 32</t>
  </si>
  <si>
    <t xml:space="preserve">2.69</t>
  </si>
  <si>
    <t xml:space="preserve">Goals per match - Round of 16</t>
  </si>
  <si>
    <t xml:space="preserve">2.73</t>
  </si>
  <si>
    <t xml:space="preserve">Goals per match - Quarter Finals</t>
  </si>
  <si>
    <t xml:space="preserve">2.38</t>
  </si>
  <si>
    <t xml:space="preserve">Goals per match - Semi Finals</t>
  </si>
  <si>
    <t xml:space="preserve">3.00</t>
  </si>
  <si>
    <t xml:space="preserve">Goals per match - Third Place Match</t>
  </si>
  <si>
    <t xml:space="preserve">2.29</t>
  </si>
  <si>
    <t xml:space="preserve">Goals per match - Final</t>
  </si>
  <si>
    <t xml:space="preserve">Top 10 scorers (set)</t>
  </si>
  <si>
    <t xml:space="preserve">Dominik Kramaric 15, Eric Mba 14, Eric Rodriguez 15, Gianluigi Calafiori 13, Kasey Hector 16, Memphis Zerrouki 24, Mohannad Majeed 15, Randal Duarte 14, Saleh Al-Qahtani 13, Vinicius Nunes 15</t>
  </si>
  <si>
    <t xml:space="preserve">Matches - Philadelphia</t>
  </si>
  <si>
    <t xml:space="preserve">82</t>
  </si>
  <si>
    <t xml:space="preserve">Matches - Monterrey</t>
  </si>
  <si>
    <t xml:space="preserve">77</t>
  </si>
  <si>
    <t xml:space="preserve">Matches - Guadalajara</t>
  </si>
  <si>
    <t xml:space="preserve">73</t>
  </si>
  <si>
    <t xml:space="preserve">Matches - Vancouver</t>
  </si>
  <si>
    <t xml:space="preserve">72</t>
  </si>
  <si>
    <t xml:space="preserve">Matches - Atlanta</t>
  </si>
  <si>
    <t xml:space="preserve">71</t>
  </si>
  <si>
    <t xml:space="preserve">Matches - Kansas City</t>
  </si>
  <si>
    <t xml:space="preserve">69</t>
  </si>
  <si>
    <t xml:space="preserve">Matches - Houston</t>
  </si>
  <si>
    <t xml:space="preserve">68</t>
  </si>
  <si>
    <t xml:space="preserve">Matches - Dallas</t>
  </si>
  <si>
    <t xml:space="preserve">67</t>
  </si>
  <si>
    <t xml:space="preserve">Matches - Los Angeles</t>
  </si>
  <si>
    <t xml:space="preserve">66</t>
  </si>
  <si>
    <t xml:space="preserve">Matches - San Francisco</t>
  </si>
  <si>
    <t xml:space="preserve">Matches - Seattle</t>
  </si>
  <si>
    <t xml:space="preserve">61</t>
  </si>
  <si>
    <t xml:space="preserve">Matches - Toronto</t>
  </si>
  <si>
    <t xml:space="preserve">Matches - Miami</t>
  </si>
  <si>
    <t xml:space="preserve">60</t>
  </si>
  <si>
    <t xml:space="preserve">Matches - East Rutherford</t>
  </si>
  <si>
    <t xml:space="preserve">54</t>
  </si>
  <si>
    <t xml:space="preserve">Matches - Mexico City</t>
  </si>
  <si>
    <t xml:space="preserve">53</t>
  </si>
  <si>
    <t xml:space="preserve">Matches - Boston</t>
  </si>
  <si>
    <t xml:space="preserve">50</t>
  </si>
  <si>
    <t xml:space="preserve">Row - Nigeria (MP W D L Win% Pts/M GF/M GA/M GD xG/M)</t>
  </si>
  <si>
    <t xml:space="preserve">40 23 10 7 57.5% 1.98 1.70 1.05 +26 0.38</t>
  </si>
  <si>
    <t xml:space="preserve">Row - Colombia (MP W D L Win% Pts/M GF/M GA/M GD xG/M)</t>
  </si>
  <si>
    <t xml:space="preserve">46 24 4 18 52.2% 1.65 1.43 1.33 +5 0.41</t>
  </si>
  <si>
    <t xml:space="preserve">Row - Brazil (MP W D L Win% Pts/M GF/M GA/M GD xG/M)</t>
  </si>
  <si>
    <t xml:space="preserve">45 22 11 12 48.9% 1.71 1.62 1.18 +20 0.43</t>
  </si>
  <si>
    <t xml:space="preserve">Row - Portugal (MP W D L Win% Pts/M GF/M GA/M GD xG/M)</t>
  </si>
  <si>
    <t xml:space="preserve">43 21 9 13 48.8% 1.67 1.47 1.33 +6 0.39</t>
  </si>
  <si>
    <t xml:space="preserve">Row - Belgium (MP W D L Win% Pts/M GF/M GA/M GD xG/M)</t>
  </si>
  <si>
    <t xml:space="preserve">51 24 11 16 47.1% 1.63 1.55 1.37 +9 0.54</t>
  </si>
  <si>
    <t xml:space="preserve">Row - Algeria (MP W D L Win% Pts/M GF/M GA/M GD xG/M)</t>
  </si>
  <si>
    <t xml:space="preserve">41 19 7 15 46.3% 1.56 1.46 1.24 +9 0.42</t>
  </si>
  <si>
    <t xml:space="preserve">Row - Jamaica (MP W D L Win% Pts/M GF/M GA/M GD xG/M)</t>
  </si>
  <si>
    <t xml:space="preserve">59 27 9 23 45.8% 1.53 1.49 1.36 +8 0.35</t>
  </si>
  <si>
    <t xml:space="preserve">Row - Austria (MP W D L Win% Pts/M GF/M GA/M GD xG/M)</t>
  </si>
  <si>
    <t xml:space="preserve">33 13 12 8 39.4% 1.55 1.64 1.30 +11 0.49</t>
  </si>
  <si>
    <t xml:space="preserve">Win % - CONMEBOL</t>
  </si>
  <si>
    <t xml:space="preserve">38.4%</t>
  </si>
  <si>
    <t xml:space="preserve">Win % - UEFA</t>
  </si>
  <si>
    <t xml:space="preserve">37.3%</t>
  </si>
  <si>
    <t xml:space="preserve">Win % - CAF</t>
  </si>
  <si>
    <t xml:space="preserve">36.9%</t>
  </si>
  <si>
    <t xml:space="preserve">Win % - CONCACAF</t>
  </si>
  <si>
    <t xml:space="preserve">36.7%</t>
  </si>
  <si>
    <t xml:space="preserve">Win % - AFC</t>
  </si>
  <si>
    <t xml:space="preserve">34.6%</t>
  </si>
  <si>
    <t xml:space="preserve">Value vs rating correlation (900+ min)</t>
  </si>
  <si>
    <t xml:space="preserve">0.73</t>
  </si>
  <si>
    <t xml:space="preserve">Best value - Marcus Mount (EUR M, rating, rating pct, value pct, gap)</t>
  </si>
  <si>
    <t xml:space="preserve">1.0 6.27 57% 1% +56%</t>
  </si>
  <si>
    <t xml:space="preserve">Best value - Themba Xoki (EUR M, rating, rating pct, value pct, gap)</t>
  </si>
  <si>
    <t xml:space="preserve">7.9 6.95 91% 41% +50%</t>
  </si>
  <si>
    <t xml:space="preserve">Best value - Cengiz Gonul (EUR M, rating, rating pct, value pct, gap)</t>
  </si>
  <si>
    <t xml:space="preserve">5.4 6.57 78% 30% +49%</t>
  </si>
  <si>
    <t xml:space="preserve">Best value - Victor Ajayi (EUR M, rating, rating pct, value pct, gap)</t>
  </si>
  <si>
    <t xml:space="preserve">5.3 6.53 77% 29% +48%</t>
  </si>
  <si>
    <t xml:space="preserve">Best value - Nabil Bennacer (EUR M, rating, rating pct, value pct, gap)</t>
  </si>
  <si>
    <t xml:space="preserve">1.8 6.21 51% 4% +47%</t>
  </si>
  <si>
    <t xml:space="preserve">Best value - Xherdan Mvogo (EUR M, rating, rating pct, value pct, gap)</t>
  </si>
  <si>
    <t xml:space="preserve">1.7 6.19 49% 3% +46%</t>
  </si>
  <si>
    <t xml:space="preserve">Best value - Leandro Pezzella (EUR M, rating, rating pct, value pct, gap)</t>
  </si>
  <si>
    <t xml:space="preserve">2.1 6.21 50% 6% +45%</t>
  </si>
  <si>
    <t xml:space="preserve">Best value - Ao Mori (EUR M, rating, rating pct, value pct, gap)</t>
  </si>
  <si>
    <t xml:space="preserve">2.7 6.25 55% 10% +44%</t>
  </si>
  <si>
    <t xml:space="preserve">Best value - Christian Robinson (EUR M, rating, rating pct, value pct, gap)</t>
  </si>
  <si>
    <t xml:space="preserve">1.4 6.14 45% 2% +43%</t>
  </si>
  <si>
    <t xml:space="preserve">Best value - top 9 order</t>
  </si>
  <si>
    <t xml:space="preserve">Mount, Xoki, Gonul, Ajayi, Bennacer, Mvogo, Pezzella, Mori, Robinson</t>
  </si>
  <si>
    <t xml:space="preserve">Position profile - Goalkeeper</t>
  </si>
  <si>
    <t xml:space="preserve">144 6.21 0.03 0.32 1.95 70.0%</t>
  </si>
  <si>
    <t xml:space="preserve">Position profile - Defender</t>
  </si>
  <si>
    <t xml:space="preserve">432 6.24 0.10 0.55 10.90 80.6%</t>
  </si>
  <si>
    <t xml:space="preserve">Position profile - Midfielder</t>
  </si>
  <si>
    <t xml:space="preserve">384 6.31 0.32 1.91 5.17 83.7%</t>
  </si>
  <si>
    <t xml:space="preserve">Position profile - Forward</t>
  </si>
  <si>
    <t xml:space="preserve">288 6.36 0.53 1.42 1.70 75.9%</t>
  </si>
  <si>
    <t xml:space="preserve">9.9</t>
  </si>
  <si>
    <t xml:space="preserve">Sprint distance per 90 (km)</t>
  </si>
  <si>
    <t xml:space="preserve">1.15</t>
  </si>
  <si>
    <t xml:space="preserve">Avg top speed (km/h)</t>
  </si>
  <si>
    <t xml:space="preserve">32.3</t>
  </si>
  <si>
    <t xml:space="preserve">Max top speed (km/h)</t>
  </si>
  <si>
    <t xml:space="preserve">37.0</t>
  </si>
  <si>
    <t xml:space="preserve">Avg stamina score</t>
  </si>
  <si>
    <t xml:space="preserve">87.0</t>
  </si>
  <si>
    <t xml:space="preserve">Goalkeeper: distance/90, sprint/90, top speed</t>
  </si>
  <si>
    <t xml:space="preserve">8.5 0.97 29.0</t>
  </si>
  <si>
    <t xml:space="preserve">Defender: distance/90, sprint/90, top speed</t>
  </si>
  <si>
    <t xml:space="preserve">9.6 1.11 32.5</t>
  </si>
  <si>
    <t xml:space="preserve">Midfielder: distance/90, sprint/90, top speed</t>
  </si>
  <si>
    <t xml:space="preserve">10.8 1.24 32.5</t>
  </si>
  <si>
    <t xml:space="preserve">Forward: distance/90, sprint/90, top speed</t>
  </si>
  <si>
    <t xml:space="preserve">9.9 1.15 32.5</t>
  </si>
  <si>
    <t xml:space="preserve">Appearances (Zerrouki | Majeed)</t>
  </si>
  <si>
    <t xml:space="preserve">33 | 23</t>
  </si>
  <si>
    <t xml:space="preserve">Minutes Played (Zerrouki | Majeed)</t>
  </si>
  <si>
    <t xml:space="preserve">2,235 | 1,396</t>
  </si>
  <si>
    <t xml:space="preserve">Avg Player Rating (Zerrouki | Majeed)</t>
  </si>
  <si>
    <t xml:space="preserve">7.54 | 7.61</t>
  </si>
  <si>
    <t xml:space="preserve">Market Value (EUR M) (Zerrouki | Majeed)</t>
  </si>
  <si>
    <t xml:space="preserve">154.4 | 71.7</t>
  </si>
  <si>
    <t xml:space="preserve">Goals (Zerrouki | Majeed)</t>
  </si>
  <si>
    <t xml:space="preserve">24 | 15</t>
  </si>
  <si>
    <t xml:space="preserve">Assists (Zerrouki | Majeed)</t>
  </si>
  <si>
    <t xml:space="preserve">9 | 10</t>
  </si>
  <si>
    <t xml:space="preserve">Goals per 90 (Zerrouki | Majeed)</t>
  </si>
  <si>
    <t xml:space="preserve">0.97 | 0.97</t>
  </si>
  <si>
    <t xml:space="preserve">Assists per 90 (Zerrouki | Majeed)</t>
  </si>
  <si>
    <t xml:space="preserve">0.36 | 0.64</t>
  </si>
  <si>
    <t xml:space="preserve">xG per 90 (Zerrouki | Majeed)</t>
  </si>
  <si>
    <t xml:space="preserve">0.13 | 0.14</t>
  </si>
  <si>
    <t xml:space="preserve">xA per 90 (Zerrouki | Majeed)</t>
  </si>
  <si>
    <t xml:space="preserve">0.06 | 0.11</t>
  </si>
  <si>
    <t xml:space="preserve">Shots per 90 (Zerrouki | Majeed)</t>
  </si>
  <si>
    <t xml:space="preserve">3.30 | 3.42</t>
  </si>
  <si>
    <t xml:space="preserve">Shot Accuracy % (Zerrouki | Majeed)</t>
  </si>
  <si>
    <t xml:space="preserve">20.7% | 17.0%</t>
  </si>
  <si>
    <t xml:space="preserve">Conversion % (Zerrouki | Majeed)</t>
  </si>
  <si>
    <t xml:space="preserve">29.3% | 28.3%</t>
  </si>
  <si>
    <t xml:space="preserve">Key Passes per 90 (Zerrouki | Majeed)</t>
  </si>
  <si>
    <t xml:space="preserve">2.62 | 2.39</t>
  </si>
  <si>
    <t xml:space="preserve">Pass Accuracy % (Zerrouki | Majeed)</t>
  </si>
  <si>
    <t xml:space="preserve">78.2% | 75.6%</t>
  </si>
  <si>
    <t xml:space="preserve">Appearances (Aaron Wright | Forward avg | diff)</t>
  </si>
  <si>
    <t xml:space="preserve">35 | 27 | +31%</t>
  </si>
  <si>
    <t xml:space="preserve">Minutes Played (Aaron Wright | Forward avg | diff)</t>
  </si>
  <si>
    <t xml:space="preserve">1,842 | 1,647 | +12%</t>
  </si>
  <si>
    <t xml:space="preserve">Avg Player Rating (Aaron Wright | Forward avg | diff)</t>
  </si>
  <si>
    <t xml:space="preserve">6.08 | 6.36 | -4%</t>
  </si>
  <si>
    <t xml:space="preserve">Market Value (EUR M) (Aaron Wright | Forward avg | diff)</t>
  </si>
  <si>
    <t xml:space="preserve">13.0 | 26.4 | -51%</t>
  </si>
  <si>
    <t xml:space="preserve">Goals (Aaron Wright | Forward avg | diff)</t>
  </si>
  <si>
    <t xml:space="preserve">9 | 6 | +44%</t>
  </si>
  <si>
    <t xml:space="preserve">Assists (Aaron Wright | Forward avg | diff)</t>
  </si>
  <si>
    <t xml:space="preserve">5 | 3 | +46%</t>
  </si>
  <si>
    <t xml:space="preserve">Goals per 90 (Aaron Wright | Forward avg | diff)</t>
  </si>
  <si>
    <t xml:space="preserve">0.44 | 0.34 | +28%</t>
  </si>
  <si>
    <t xml:space="preserve">Assists per 90 (Aaron Wright | Forward avg | diff)</t>
  </si>
  <si>
    <t xml:space="preserve">0.24 | 0.19 | +30%</t>
  </si>
  <si>
    <t xml:space="preserve">xG per 90 (Aaron Wright | Forward avg | diff)</t>
  </si>
  <si>
    <t xml:space="preserve">0.06 | 0.11 | -46%</t>
  </si>
  <si>
    <t xml:space="preserve">xA per 90 (Aaron Wright | Forward avg | diff)</t>
  </si>
  <si>
    <t xml:space="preserve">0.02 | 0.06 | -68%</t>
  </si>
  <si>
    <t xml:space="preserve">Shots per 90 (Aaron Wright | Forward avg | diff)</t>
  </si>
  <si>
    <t xml:space="preserve">1.71 | 2.35 | -27%</t>
  </si>
  <si>
    <t xml:space="preserve">Shot Accuracy % (Aaron Wright | Forward avg | diff)</t>
  </si>
  <si>
    <t xml:space="preserve">14.3% | 16.2% | -12%</t>
  </si>
  <si>
    <t xml:space="preserve">Conversion % (Aaron Wright | Forward avg | diff)</t>
  </si>
  <si>
    <t xml:space="preserve">25.7% | 14.6% | +77%</t>
  </si>
  <si>
    <t xml:space="preserve">Key Passes per 90 (Aaron Wright | Forward avg | diff)</t>
  </si>
  <si>
    <t xml:space="preserve">1.03 | 1.42 | -28%</t>
  </si>
  <si>
    <t xml:space="preserve">Info line</t>
  </si>
  <si>
    <t xml:space="preserve">Australia | Forward | Age 23 | Ulsan HD | 185 cm | Right foot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</si>
</sst>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"/>
    <numFmt numFmtId="167" formatCode="0.0%"/>
    <numFmt numFmtId="168" formatCode="\+0;\-0;0"/>
    <numFmt numFmtId="169" formatCode="0%"/>
    <numFmt numFmtId="170" formatCode="#,##0.0"/>
    <numFmt numFmtId="171" formatCode="\+0%;\-0%;0%"/>
    <numFmt numFmtId="172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426"/>
      <name val="Arial"/>
      <family val="0"/>
      <charset val="1"/>
    </font>
    <font>
      <i val="true"/>
      <sz val="10"/>
      <color rgb="FF5A64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F5FBF"/>
      <name val="Arial"/>
      <family val="0"/>
      <charset val="1"/>
    </font>
    <font>
      <b val="true"/>
      <sz val="12"/>
      <color rgb="FF0B1426"/>
      <name val="Arial"/>
      <family val="0"/>
      <charset val="1"/>
    </font>
    <font>
      <b val="true"/>
      <sz val="10"/>
      <color rgb="FFD4AF37"/>
      <name val="Arial"/>
      <family val="0"/>
      <charset val="1"/>
    </font>
    <font>
      <b val="true"/>
      <sz val="11"/>
      <color rgb="FF0B142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Calibri"/>
      <family val="2"/>
    </font>
    <font>
      <sz val="9"/>
      <name val="Consolas"/>
      <family val="0"/>
      <charset val="1"/>
    </font>
    <font>
      <b val="true"/>
      <sz val="11"/>
      <color rgb="FF0A7A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426"/>
        <bgColor rgb="FF0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A7A33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1F5FBF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5A6478"/>
      <rgbColor rgb="FF969696"/>
      <rgbColor rgb="FF003366"/>
      <rgbColor rgb="FF339966"/>
      <rgbColor rgb="FF0B14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% – top 10 teams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Teams!J4</c:f>
              <c:strCache>
                <c:ptCount val="1"/>
                <c:pt idx="0">
                  <c:v>Win %</c:v>
                </c:pt>
              </c:strCache>
            </c:strRef>
          </c:tx>
          <c:spPr>
            <a:solidFill>
              <a:srgbClr val="d4af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Teams!$A$5:$A$14</c:f>
              <c:strCache>
                <c:ptCount val="10"/>
                <c:pt idx="0">
                  <c:v>Nigeria</c:v>
                </c:pt>
                <c:pt idx="1">
                  <c:v>Colombia</c:v>
                </c:pt>
                <c:pt idx="2">
                  <c:v>Brazil</c:v>
                </c:pt>
                <c:pt idx="3">
                  <c:v>Portugal</c:v>
                </c:pt>
                <c:pt idx="4">
                  <c:v>Belgium</c:v>
                </c:pt>
                <c:pt idx="5">
                  <c:v>Algeria</c:v>
                </c:pt>
                <c:pt idx="6">
                  <c:v>Jamaica</c:v>
                </c:pt>
                <c:pt idx="7">
                  <c:v>England</c:v>
                </c:pt>
                <c:pt idx="8">
                  <c:v>Japan</c:v>
                </c:pt>
                <c:pt idx="9">
                  <c:v>Morocco</c:v>
                </c:pt>
              </c:strCache>
            </c:strRef>
          </c:cat>
          <c:val>
            <c:numRef>
              <c:f>Teams!$J$5:$J$14</c:f>
              <c:numCache>
                <c:formatCode>0.0%</c:formatCode>
                <c:ptCount val="10"/>
                <c:pt idx="0">
                  <c:v>0.575</c:v>
                </c:pt>
                <c:pt idx="1">
                  <c:v>0.521739130434783</c:v>
                </c:pt>
                <c:pt idx="2">
                  <c:v>0.488888888888889</c:v>
                </c:pt>
                <c:pt idx="3">
                  <c:v>0.488372093023256</c:v>
                </c:pt>
                <c:pt idx="4">
                  <c:v>0.470588235294118</c:v>
                </c:pt>
                <c:pt idx="5">
                  <c:v>0.463414634146342</c:v>
                </c:pt>
                <c:pt idx="6">
                  <c:v>0.457627118644068</c:v>
                </c:pt>
                <c:pt idx="7">
                  <c:v>0.454545454545455</c:v>
                </c:pt>
                <c:pt idx="8">
                  <c:v>0.444444444444444</c:v>
                </c:pt>
                <c:pt idx="9">
                  <c:v>0.436363636363636</c:v>
                </c:pt>
              </c:numCache>
            </c:numRef>
          </c:val>
        </c:ser>
        <c:gapWidth val="150"/>
        <c:overlap val="0"/>
        <c:axId val="56526668"/>
        <c:axId val="991548"/>
      </c:barChart>
      <c:catAx>
        <c:axId val="565266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548"/>
        <c:crosses val="autoZero"/>
        <c:auto val="1"/>
        <c:lblAlgn val="ctr"/>
        <c:lblOffset val="100"/>
        <c:noMultiLvlLbl val="0"/>
      </c:catAx>
      <c:valAx>
        <c:axId val="991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266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value vs average rating (qualified)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"Players"</c:f>
              <c:strCache>
                <c:ptCount val="1"/>
                <c:pt idx="0">
                  <c:v>Players</c:v>
                </c:pt>
              </c:strCache>
            </c:strRef>
          </c:tx>
          <c:spPr>
            <a:solidFill>
              <a:srgbClr val="d4af37"/>
            </a:solidFill>
            <a:ln w="47520">
              <a:noFill/>
            </a:ln>
          </c:spPr>
          <c:marker>
            <c:symbol val="circle"/>
            <c:size val="4"/>
            <c:spPr>
              <a:solidFill>
                <a:srgbClr val="d4af3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Players!$O$5:$O$1252</c:f>
              <c:numCache>
                <c:formatCode>#,##0.0</c:formatCode>
                <c:ptCount val="1248"/>
                <c:pt idx="0">
                  <c:v>1.029642</c:v>
                </c:pt>
                <c:pt idx="1">
                  <c:v>7.907726</c:v>
                </c:pt>
                <c:pt idx="2">
                  <c:v>5.395874</c:v>
                </c:pt>
                <c:pt idx="3">
                  <c:v>5.257395</c:v>
                </c:pt>
                <c:pt idx="4">
                  <c:v>1.834275</c:v>
                </c:pt>
                <c:pt idx="5">
                  <c:v>1.720821</c:v>
                </c:pt>
                <c:pt idx="6">
                  <c:v>2.073221</c:v>
                </c:pt>
                <c:pt idx="7">
                  <c:v>2.700538</c:v>
                </c:pt>
                <c:pt idx="8">
                  <c:v>1.383177</c:v>
                </c:pt>
                <c:pt idx="9">
                  <c:v>1.867106</c:v>
                </c:pt>
                <c:pt idx="10">
                  <c:v>5.548705</c:v>
                </c:pt>
                <c:pt idx="11">
                  <c:v>2.186215</c:v>
                </c:pt>
                <c:pt idx="12">
                  <c:v>6.791595</c:v>
                </c:pt>
                <c:pt idx="13">
                  <c:v>1.57303</c:v>
                </c:pt>
                <c:pt idx="14">
                  <c:v>5.576206</c:v>
                </c:pt>
                <c:pt idx="15">
                  <c:v>6.694892</c:v>
                </c:pt>
                <c:pt idx="16">
                  <c:v>2.903455</c:v>
                </c:pt>
                <c:pt idx="17">
                  <c:v>3.05845</c:v>
                </c:pt>
                <c:pt idx="18">
                  <c:v>0.907348</c:v>
                </c:pt>
                <c:pt idx="19">
                  <c:v>2.217869</c:v>
                </c:pt>
                <c:pt idx="20">
                  <c:v>1.801789</c:v>
                </c:pt>
                <c:pt idx="21">
                  <c:v>1.34328</c:v>
                </c:pt>
                <c:pt idx="22">
                  <c:v>1.555212</c:v>
                </c:pt>
                <c:pt idx="23">
                  <c:v>11.530262</c:v>
                </c:pt>
                <c:pt idx="24">
                  <c:v>6.794162</c:v>
                </c:pt>
                <c:pt idx="25">
                  <c:v>1.301709</c:v>
                </c:pt>
                <c:pt idx="26">
                  <c:v>2.038987</c:v>
                </c:pt>
                <c:pt idx="27">
                  <c:v>7.243042</c:v>
                </c:pt>
                <c:pt idx="28">
                  <c:v>6.736049</c:v>
                </c:pt>
                <c:pt idx="29">
                  <c:v>3.020416</c:v>
                </c:pt>
                <c:pt idx="30">
                  <c:v>5.255451</c:v>
                </c:pt>
                <c:pt idx="31">
                  <c:v>3.164074</c:v>
                </c:pt>
                <c:pt idx="32">
                  <c:v>5.186589</c:v>
                </c:pt>
                <c:pt idx="33">
                  <c:v>2.3396</c:v>
                </c:pt>
                <c:pt idx="34">
                  <c:v>2.318361</c:v>
                </c:pt>
                <c:pt idx="35">
                  <c:v>1.478667</c:v>
                </c:pt>
                <c:pt idx="36">
                  <c:v>1.641172</c:v>
                </c:pt>
                <c:pt idx="37">
                  <c:v>3.167699</c:v>
                </c:pt>
                <c:pt idx="38">
                  <c:v>1.861876</c:v>
                </c:pt>
                <c:pt idx="39">
                  <c:v>10.509185</c:v>
                </c:pt>
                <c:pt idx="40">
                  <c:v>3.636712</c:v>
                </c:pt>
                <c:pt idx="41">
                  <c:v>2.213941</c:v>
                </c:pt>
                <c:pt idx="42">
                  <c:v>6.179874</c:v>
                </c:pt>
                <c:pt idx="43">
                  <c:v>6.73822</c:v>
                </c:pt>
                <c:pt idx="44">
                  <c:v>6.817252</c:v>
                </c:pt>
                <c:pt idx="45">
                  <c:v>7.343287</c:v>
                </c:pt>
                <c:pt idx="46">
                  <c:v>1.771637</c:v>
                </c:pt>
                <c:pt idx="47">
                  <c:v>2.027069</c:v>
                </c:pt>
                <c:pt idx="48">
                  <c:v>2.779126</c:v>
                </c:pt>
                <c:pt idx="49">
                  <c:v>1.185011</c:v>
                </c:pt>
                <c:pt idx="50">
                  <c:v>4.185079</c:v>
                </c:pt>
                <c:pt idx="51">
                  <c:v>8.118573</c:v>
                </c:pt>
                <c:pt idx="52">
                  <c:v>1.956077</c:v>
                </c:pt>
                <c:pt idx="53">
                  <c:v>2.038054</c:v>
                </c:pt>
                <c:pt idx="54">
                  <c:v>6.510779</c:v>
                </c:pt>
                <c:pt idx="55">
                  <c:v>13.40547</c:v>
                </c:pt>
                <c:pt idx="56">
                  <c:v>0.836742</c:v>
                </c:pt>
                <c:pt idx="57">
                  <c:v>4.935397</c:v>
                </c:pt>
                <c:pt idx="58">
                  <c:v>2.092367</c:v>
                </c:pt>
                <c:pt idx="59">
                  <c:v>4.223291</c:v>
                </c:pt>
                <c:pt idx="60">
                  <c:v>12.812523</c:v>
                </c:pt>
                <c:pt idx="61">
                  <c:v>3.240864</c:v>
                </c:pt>
                <c:pt idx="62">
                  <c:v>8.116418</c:v>
                </c:pt>
                <c:pt idx="63">
                  <c:v>6.764595</c:v>
                </c:pt>
                <c:pt idx="64">
                  <c:v>2.890294</c:v>
                </c:pt>
                <c:pt idx="65">
                  <c:v>2.791716</c:v>
                </c:pt>
                <c:pt idx="66">
                  <c:v>1.098385</c:v>
                </c:pt>
                <c:pt idx="67">
                  <c:v>3.233609</c:v>
                </c:pt>
                <c:pt idx="68">
                  <c:v>13.038313</c:v>
                </c:pt>
                <c:pt idx="69">
                  <c:v>0.528822</c:v>
                </c:pt>
                <c:pt idx="70">
                  <c:v>3.128482</c:v>
                </c:pt>
                <c:pt idx="71">
                  <c:v>7.1055</c:v>
                </c:pt>
                <c:pt idx="72">
                  <c:v>2.163073</c:v>
                </c:pt>
                <c:pt idx="73">
                  <c:v>5.777023</c:v>
                </c:pt>
                <c:pt idx="74">
                  <c:v>14.474979</c:v>
                </c:pt>
                <c:pt idx="75">
                  <c:v>3.511456</c:v>
                </c:pt>
                <c:pt idx="76">
                  <c:v>12.280463</c:v>
                </c:pt>
                <c:pt idx="77">
                  <c:v>9.204134</c:v>
                </c:pt>
                <c:pt idx="78">
                  <c:v>5.845796</c:v>
                </c:pt>
                <c:pt idx="79">
                  <c:v>5.776478</c:v>
                </c:pt>
                <c:pt idx="80">
                  <c:v>5.651167</c:v>
                </c:pt>
                <c:pt idx="81">
                  <c:v>9.390513</c:v>
                </c:pt>
                <c:pt idx="82">
                  <c:v>10.100657</c:v>
                </c:pt>
                <c:pt idx="83">
                  <c:v>5.761189</c:v>
                </c:pt>
                <c:pt idx="84">
                  <c:v>2.948449</c:v>
                </c:pt>
                <c:pt idx="85">
                  <c:v>7.38182</c:v>
                </c:pt>
                <c:pt idx="86">
                  <c:v>8.228535</c:v>
                </c:pt>
                <c:pt idx="87">
                  <c:v>2.199411</c:v>
                </c:pt>
                <c:pt idx="88">
                  <c:v>9.111599</c:v>
                </c:pt>
                <c:pt idx="89">
                  <c:v>1.710606</c:v>
                </c:pt>
                <c:pt idx="90">
                  <c:v>6.526379</c:v>
                </c:pt>
                <c:pt idx="91">
                  <c:v>9.410136</c:v>
                </c:pt>
                <c:pt idx="92">
                  <c:v>2.354129</c:v>
                </c:pt>
                <c:pt idx="93">
                  <c:v>2.523097</c:v>
                </c:pt>
                <c:pt idx="94">
                  <c:v>8.190457</c:v>
                </c:pt>
                <c:pt idx="95">
                  <c:v>1.342676</c:v>
                </c:pt>
                <c:pt idx="96">
                  <c:v>15.651016</c:v>
                </c:pt>
                <c:pt idx="97">
                  <c:v>15.983743</c:v>
                </c:pt>
                <c:pt idx="98">
                  <c:v>5.410461</c:v>
                </c:pt>
                <c:pt idx="99">
                  <c:v>7.30623</c:v>
                </c:pt>
                <c:pt idx="100">
                  <c:v>9.734343</c:v>
                </c:pt>
                <c:pt idx="101">
                  <c:v>2.132342</c:v>
                </c:pt>
                <c:pt idx="102">
                  <c:v>3.491803</c:v>
                </c:pt>
                <c:pt idx="103">
                  <c:v>1.70533</c:v>
                </c:pt>
                <c:pt idx="104">
                  <c:v>2.299362</c:v>
                </c:pt>
                <c:pt idx="105">
                  <c:v>22.487898</c:v>
                </c:pt>
                <c:pt idx="106">
                  <c:v>8.358117</c:v>
                </c:pt>
                <c:pt idx="107">
                  <c:v>1.744205</c:v>
                </c:pt>
                <c:pt idx="108">
                  <c:v>1.502996</c:v>
                </c:pt>
                <c:pt idx="109">
                  <c:v>3.261743</c:v>
                </c:pt>
                <c:pt idx="110">
                  <c:v>3.113021</c:v>
                </c:pt>
                <c:pt idx="111">
                  <c:v>2.621838</c:v>
                </c:pt>
                <c:pt idx="112">
                  <c:v>1.190477</c:v>
                </c:pt>
                <c:pt idx="113">
                  <c:v>6.360926</c:v>
                </c:pt>
                <c:pt idx="114">
                  <c:v>1.940925</c:v>
                </c:pt>
                <c:pt idx="115">
                  <c:v>11.638963</c:v>
                </c:pt>
                <c:pt idx="116">
                  <c:v>11.207976</c:v>
                </c:pt>
                <c:pt idx="117">
                  <c:v>11.619579</c:v>
                </c:pt>
                <c:pt idx="118">
                  <c:v>10.272165</c:v>
                </c:pt>
                <c:pt idx="119">
                  <c:v>10.590476</c:v>
                </c:pt>
                <c:pt idx="120">
                  <c:v>6.227584</c:v>
                </c:pt>
                <c:pt idx="121">
                  <c:v>3.059652</c:v>
                </c:pt>
                <c:pt idx="122">
                  <c:v>11.044417</c:v>
                </c:pt>
                <c:pt idx="123">
                  <c:v>10.030773</c:v>
                </c:pt>
                <c:pt idx="124">
                  <c:v>3.444232</c:v>
                </c:pt>
                <c:pt idx="125">
                  <c:v>2.664505</c:v>
                </c:pt>
                <c:pt idx="126">
                  <c:v>6.117109</c:v>
                </c:pt>
                <c:pt idx="127">
                  <c:v>3.386537</c:v>
                </c:pt>
                <c:pt idx="128">
                  <c:v>8.7136</c:v>
                </c:pt>
                <c:pt idx="129">
                  <c:v>2.464692</c:v>
                </c:pt>
                <c:pt idx="130">
                  <c:v>3.589408</c:v>
                </c:pt>
                <c:pt idx="131">
                  <c:v>8.287931</c:v>
                </c:pt>
                <c:pt idx="132">
                  <c:v>1.383066</c:v>
                </c:pt>
                <c:pt idx="133">
                  <c:v>19.607318</c:v>
                </c:pt>
                <c:pt idx="134">
                  <c:v>3.3937</c:v>
                </c:pt>
                <c:pt idx="135">
                  <c:v>14.916212</c:v>
                </c:pt>
                <c:pt idx="136">
                  <c:v>16.141143</c:v>
                </c:pt>
                <c:pt idx="137">
                  <c:v>5.930635</c:v>
                </c:pt>
                <c:pt idx="138">
                  <c:v>3.578151</c:v>
                </c:pt>
                <c:pt idx="139">
                  <c:v>2.970061</c:v>
                </c:pt>
                <c:pt idx="140">
                  <c:v>7.29529</c:v>
                </c:pt>
                <c:pt idx="141">
                  <c:v>10.682047</c:v>
                </c:pt>
                <c:pt idx="142">
                  <c:v>18.887406</c:v>
                </c:pt>
                <c:pt idx="143">
                  <c:v>4.020522</c:v>
                </c:pt>
                <c:pt idx="144">
                  <c:v>5.48149</c:v>
                </c:pt>
                <c:pt idx="145">
                  <c:v>17.926924</c:v>
                </c:pt>
                <c:pt idx="146">
                  <c:v>9.16213</c:v>
                </c:pt>
                <c:pt idx="147">
                  <c:v>8.704056</c:v>
                </c:pt>
                <c:pt idx="148">
                  <c:v>3.022793</c:v>
                </c:pt>
                <c:pt idx="149">
                  <c:v>17.050213</c:v>
                </c:pt>
                <c:pt idx="150">
                  <c:v>1.33487</c:v>
                </c:pt>
                <c:pt idx="151">
                  <c:v>7.606996</c:v>
                </c:pt>
                <c:pt idx="152">
                  <c:v>11.061458</c:v>
                </c:pt>
                <c:pt idx="153">
                  <c:v>22.761395</c:v>
                </c:pt>
                <c:pt idx="154">
                  <c:v>7.179235</c:v>
                </c:pt>
                <c:pt idx="155">
                  <c:v>11.420312</c:v>
                </c:pt>
                <c:pt idx="156">
                  <c:v>8.835044</c:v>
                </c:pt>
                <c:pt idx="157">
                  <c:v>24.464325</c:v>
                </c:pt>
                <c:pt idx="158">
                  <c:v>17.444103</c:v>
                </c:pt>
                <c:pt idx="159">
                  <c:v>10.81826</c:v>
                </c:pt>
                <c:pt idx="160">
                  <c:v>2.861183</c:v>
                </c:pt>
                <c:pt idx="161">
                  <c:v>3.323339</c:v>
                </c:pt>
                <c:pt idx="162">
                  <c:v>2.752104</c:v>
                </c:pt>
                <c:pt idx="163">
                  <c:v>10.428093</c:v>
                </c:pt>
                <c:pt idx="164">
                  <c:v>13.34056</c:v>
                </c:pt>
                <c:pt idx="165">
                  <c:v>13.90535</c:v>
                </c:pt>
                <c:pt idx="166">
                  <c:v>2.280387</c:v>
                </c:pt>
                <c:pt idx="167">
                  <c:v>2.83265</c:v>
                </c:pt>
                <c:pt idx="168">
                  <c:v>15.84877</c:v>
                </c:pt>
                <c:pt idx="169">
                  <c:v>9.528081</c:v>
                </c:pt>
                <c:pt idx="170">
                  <c:v>2.600472</c:v>
                </c:pt>
                <c:pt idx="171">
                  <c:v>2.921182</c:v>
                </c:pt>
                <c:pt idx="172">
                  <c:v>3.333626</c:v>
                </c:pt>
                <c:pt idx="173">
                  <c:v>20.831598</c:v>
                </c:pt>
                <c:pt idx="174">
                  <c:v>2.159322</c:v>
                </c:pt>
                <c:pt idx="175">
                  <c:v>11.192687</c:v>
                </c:pt>
                <c:pt idx="176">
                  <c:v>24.863794</c:v>
                </c:pt>
                <c:pt idx="177">
                  <c:v>8.87853</c:v>
                </c:pt>
                <c:pt idx="178">
                  <c:v>15.278138</c:v>
                </c:pt>
                <c:pt idx="179">
                  <c:v>2.064213</c:v>
                </c:pt>
                <c:pt idx="180">
                  <c:v>5.61956</c:v>
                </c:pt>
                <c:pt idx="181">
                  <c:v>21.193087</c:v>
                </c:pt>
                <c:pt idx="182">
                  <c:v>11.207709</c:v>
                </c:pt>
                <c:pt idx="183">
                  <c:v>5.410952</c:v>
                </c:pt>
                <c:pt idx="184">
                  <c:v>28.344304</c:v>
                </c:pt>
                <c:pt idx="185">
                  <c:v>2.699796</c:v>
                </c:pt>
                <c:pt idx="186">
                  <c:v>4.758016</c:v>
                </c:pt>
                <c:pt idx="187">
                  <c:v>1.745271</c:v>
                </c:pt>
                <c:pt idx="188">
                  <c:v>14.047337</c:v>
                </c:pt>
                <c:pt idx="189">
                  <c:v>10.597938</c:v>
                </c:pt>
                <c:pt idx="190">
                  <c:v>11.171377</c:v>
                </c:pt>
                <c:pt idx="191">
                  <c:v>6.801724</c:v>
                </c:pt>
                <c:pt idx="192">
                  <c:v>19.794234</c:v>
                </c:pt>
                <c:pt idx="193">
                  <c:v>3.323569</c:v>
                </c:pt>
                <c:pt idx="194">
                  <c:v>19.90495</c:v>
                </c:pt>
                <c:pt idx="195">
                  <c:v>5.736751</c:v>
                </c:pt>
                <c:pt idx="196">
                  <c:v>7.989146</c:v>
                </c:pt>
                <c:pt idx="197">
                  <c:v>3.575619</c:v>
                </c:pt>
                <c:pt idx="198">
                  <c:v>21.832889</c:v>
                </c:pt>
                <c:pt idx="199">
                  <c:v>1.57901</c:v>
                </c:pt>
                <c:pt idx="200">
                  <c:v>4.081032</c:v>
                </c:pt>
                <c:pt idx="201">
                  <c:v>27.467875</c:v>
                </c:pt>
                <c:pt idx="202">
                  <c:v>4.686013</c:v>
                </c:pt>
                <c:pt idx="203">
                  <c:v>13.435801</c:v>
                </c:pt>
                <c:pt idx="204">
                  <c:v>26.911549</c:v>
                </c:pt>
                <c:pt idx="205">
                  <c:v>2.622278</c:v>
                </c:pt>
                <c:pt idx="206">
                  <c:v>2.663776</c:v>
                </c:pt>
                <c:pt idx="207">
                  <c:v>2.89717</c:v>
                </c:pt>
                <c:pt idx="208">
                  <c:v>22.108266</c:v>
                </c:pt>
                <c:pt idx="209">
                  <c:v>2.124773</c:v>
                </c:pt>
                <c:pt idx="210">
                  <c:v>13.869319</c:v>
                </c:pt>
                <c:pt idx="211">
                  <c:v>1.950847</c:v>
                </c:pt>
                <c:pt idx="212">
                  <c:v>3.565779</c:v>
                </c:pt>
                <c:pt idx="213">
                  <c:v>10.191506</c:v>
                </c:pt>
                <c:pt idx="214">
                  <c:v>10.169896</c:v>
                </c:pt>
                <c:pt idx="215">
                  <c:v>1.361966</c:v>
                </c:pt>
                <c:pt idx="216">
                  <c:v>2.164693</c:v>
                </c:pt>
                <c:pt idx="217">
                  <c:v>29.312349</c:v>
                </c:pt>
                <c:pt idx="218">
                  <c:v>31.827715</c:v>
                </c:pt>
                <c:pt idx="219">
                  <c:v>6.535074</c:v>
                </c:pt>
                <c:pt idx="220">
                  <c:v>11.418648</c:v>
                </c:pt>
                <c:pt idx="221">
                  <c:v>5.746296</c:v>
                </c:pt>
                <c:pt idx="222">
                  <c:v>18.357445</c:v>
                </c:pt>
                <c:pt idx="223">
                  <c:v>31.261966</c:v>
                </c:pt>
                <c:pt idx="224">
                  <c:v>1.40435</c:v>
                </c:pt>
                <c:pt idx="225">
                  <c:v>2.298457</c:v>
                </c:pt>
                <c:pt idx="226">
                  <c:v>3.230524</c:v>
                </c:pt>
                <c:pt idx="227">
                  <c:v>8.425949</c:v>
                </c:pt>
                <c:pt idx="228">
                  <c:v>2.843803</c:v>
                </c:pt>
                <c:pt idx="229">
                  <c:v>13.496935</c:v>
                </c:pt>
                <c:pt idx="230">
                  <c:v>3.137889</c:v>
                </c:pt>
                <c:pt idx="231">
                  <c:v>14.730715</c:v>
                </c:pt>
                <c:pt idx="232">
                  <c:v>13.914095</c:v>
                </c:pt>
                <c:pt idx="233">
                  <c:v>4.923166</c:v>
                </c:pt>
                <c:pt idx="234">
                  <c:v>7.133353</c:v>
                </c:pt>
                <c:pt idx="235">
                  <c:v>1.12236</c:v>
                </c:pt>
                <c:pt idx="236">
                  <c:v>13.971867</c:v>
                </c:pt>
                <c:pt idx="237">
                  <c:v>23.882475</c:v>
                </c:pt>
                <c:pt idx="238">
                  <c:v>3.359673</c:v>
                </c:pt>
                <c:pt idx="239">
                  <c:v>7.58151</c:v>
                </c:pt>
                <c:pt idx="240">
                  <c:v>12.894686</c:v>
                </c:pt>
                <c:pt idx="241">
                  <c:v>1.023583</c:v>
                </c:pt>
                <c:pt idx="242">
                  <c:v>3.320547</c:v>
                </c:pt>
                <c:pt idx="243">
                  <c:v>1.45759</c:v>
                </c:pt>
                <c:pt idx="244">
                  <c:v>24.120847</c:v>
                </c:pt>
                <c:pt idx="245">
                  <c:v>25.621571</c:v>
                </c:pt>
                <c:pt idx="246">
                  <c:v>9.884882</c:v>
                </c:pt>
                <c:pt idx="247">
                  <c:v>2.650518</c:v>
                </c:pt>
                <c:pt idx="248">
                  <c:v>3.231483</c:v>
                </c:pt>
                <c:pt idx="249">
                  <c:v>27.321405</c:v>
                </c:pt>
                <c:pt idx="250">
                  <c:v>11.958617</c:v>
                </c:pt>
                <c:pt idx="251">
                  <c:v>11.558415</c:v>
                </c:pt>
                <c:pt idx="252">
                  <c:v>2.030836</c:v>
                </c:pt>
                <c:pt idx="253">
                  <c:v>1.435281</c:v>
                </c:pt>
                <c:pt idx="254">
                  <c:v>21.194147</c:v>
                </c:pt>
                <c:pt idx="255">
                  <c:v>1.169641</c:v>
                </c:pt>
                <c:pt idx="256">
                  <c:v>26.979878</c:v>
                </c:pt>
                <c:pt idx="257">
                  <c:v>2.99506</c:v>
                </c:pt>
                <c:pt idx="258">
                  <c:v>11.060197</c:v>
                </c:pt>
                <c:pt idx="259">
                  <c:v>5.318816</c:v>
                </c:pt>
                <c:pt idx="260">
                  <c:v>3.326762</c:v>
                </c:pt>
                <c:pt idx="261">
                  <c:v>2.805605</c:v>
                </c:pt>
                <c:pt idx="262">
                  <c:v>15.104348</c:v>
                </c:pt>
                <c:pt idx="263">
                  <c:v>13.429232</c:v>
                </c:pt>
                <c:pt idx="264">
                  <c:v>3.184675</c:v>
                </c:pt>
                <c:pt idx="265">
                  <c:v>12.135137</c:v>
                </c:pt>
                <c:pt idx="266">
                  <c:v>3.188401</c:v>
                </c:pt>
                <c:pt idx="267">
                  <c:v>4.51669</c:v>
                </c:pt>
                <c:pt idx="268">
                  <c:v>0.753176</c:v>
                </c:pt>
                <c:pt idx="269">
                  <c:v>2.234659</c:v>
                </c:pt>
                <c:pt idx="270">
                  <c:v>12.572175</c:v>
                </c:pt>
                <c:pt idx="271">
                  <c:v>9.028015</c:v>
                </c:pt>
                <c:pt idx="272">
                  <c:v>3.398957</c:v>
                </c:pt>
                <c:pt idx="273">
                  <c:v>10.80772</c:v>
                </c:pt>
                <c:pt idx="274">
                  <c:v>11.610416</c:v>
                </c:pt>
                <c:pt idx="275">
                  <c:v>2.957986</c:v>
                </c:pt>
                <c:pt idx="276">
                  <c:v>22.482687</c:v>
                </c:pt>
                <c:pt idx="277">
                  <c:v>14.05527</c:v>
                </c:pt>
                <c:pt idx="278">
                  <c:v>10.34084</c:v>
                </c:pt>
                <c:pt idx="279">
                  <c:v>8.564613</c:v>
                </c:pt>
                <c:pt idx="280">
                  <c:v>9.656375</c:v>
                </c:pt>
                <c:pt idx="281">
                  <c:v>39.256189</c:v>
                </c:pt>
                <c:pt idx="282">
                  <c:v>28.754254</c:v>
                </c:pt>
                <c:pt idx="283">
                  <c:v>15.931408</c:v>
                </c:pt>
                <c:pt idx="284">
                  <c:v>23.723229</c:v>
                </c:pt>
                <c:pt idx="285">
                  <c:v>2.942422</c:v>
                </c:pt>
                <c:pt idx="286">
                  <c:v>16.406662</c:v>
                </c:pt>
                <c:pt idx="287">
                  <c:v>2.666185</c:v>
                </c:pt>
                <c:pt idx="288">
                  <c:v>31.138172</c:v>
                </c:pt>
                <c:pt idx="289">
                  <c:v>1.767995</c:v>
                </c:pt>
                <c:pt idx="290">
                  <c:v>13.636084</c:v>
                </c:pt>
                <c:pt idx="291">
                  <c:v>2.480872</c:v>
                </c:pt>
                <c:pt idx="292">
                  <c:v>23.832643</c:v>
                </c:pt>
                <c:pt idx="293">
                  <c:v>11.722842</c:v>
                </c:pt>
                <c:pt idx="294">
                  <c:v>3.938028</c:v>
                </c:pt>
                <c:pt idx="295">
                  <c:v>27.469713</c:v>
                </c:pt>
                <c:pt idx="296">
                  <c:v>4.399784</c:v>
                </c:pt>
                <c:pt idx="297">
                  <c:v>15.427962</c:v>
                </c:pt>
                <c:pt idx="298">
                  <c:v>11.869878</c:v>
                </c:pt>
                <c:pt idx="299">
                  <c:v>3.285521</c:v>
                </c:pt>
                <c:pt idx="300">
                  <c:v>3.408608</c:v>
                </c:pt>
                <c:pt idx="301">
                  <c:v>29.198612</c:v>
                </c:pt>
                <c:pt idx="302">
                  <c:v>8.623499</c:v>
                </c:pt>
                <c:pt idx="303">
                  <c:v>2.223129</c:v>
                </c:pt>
                <c:pt idx="304">
                  <c:v>4.300161</c:v>
                </c:pt>
                <c:pt idx="305">
                  <c:v>44.198676</c:v>
                </c:pt>
                <c:pt idx="306">
                  <c:v>8.146955</c:v>
                </c:pt>
                <c:pt idx="307">
                  <c:v>3.080894</c:v>
                </c:pt>
                <c:pt idx="308">
                  <c:v>1.46514</c:v>
                </c:pt>
                <c:pt idx="309">
                  <c:v>9.234179</c:v>
                </c:pt>
                <c:pt idx="310">
                  <c:v>10.904101</c:v>
                </c:pt>
                <c:pt idx="311">
                  <c:v>8.807034</c:v>
                </c:pt>
                <c:pt idx="312">
                  <c:v>15.147546</c:v>
                </c:pt>
                <c:pt idx="313">
                  <c:v>19.613882</c:v>
                </c:pt>
                <c:pt idx="314">
                  <c:v>4.815712</c:v>
                </c:pt>
                <c:pt idx="315">
                  <c:v>2.674701</c:v>
                </c:pt>
                <c:pt idx="316">
                  <c:v>31.81179</c:v>
                </c:pt>
                <c:pt idx="317">
                  <c:v>36.046905</c:v>
                </c:pt>
                <c:pt idx="318">
                  <c:v>30.840644</c:v>
                </c:pt>
                <c:pt idx="319">
                  <c:v>6.807322</c:v>
                </c:pt>
                <c:pt idx="320">
                  <c:v>3.1821</c:v>
                </c:pt>
                <c:pt idx="321">
                  <c:v>1.103256</c:v>
                </c:pt>
                <c:pt idx="322">
                  <c:v>15.572962</c:v>
                </c:pt>
                <c:pt idx="323">
                  <c:v>35.972213</c:v>
                </c:pt>
                <c:pt idx="324">
                  <c:v>18.320744</c:v>
                </c:pt>
                <c:pt idx="325">
                  <c:v>3.256459</c:v>
                </c:pt>
                <c:pt idx="326">
                  <c:v>3.795812</c:v>
                </c:pt>
                <c:pt idx="327">
                  <c:v>6.639159</c:v>
                </c:pt>
                <c:pt idx="328">
                  <c:v>5.20835</c:v>
                </c:pt>
                <c:pt idx="329">
                  <c:v>12.427351</c:v>
                </c:pt>
                <c:pt idx="330">
                  <c:v>4.80281</c:v>
                </c:pt>
                <c:pt idx="331">
                  <c:v>14.830801</c:v>
                </c:pt>
                <c:pt idx="332">
                  <c:v>5.122912</c:v>
                </c:pt>
                <c:pt idx="333">
                  <c:v>5.063245</c:v>
                </c:pt>
                <c:pt idx="334">
                  <c:v>14.740971</c:v>
                </c:pt>
                <c:pt idx="335">
                  <c:v>4.740758</c:v>
                </c:pt>
                <c:pt idx="336">
                  <c:v>47.57531</c:v>
                </c:pt>
                <c:pt idx="337">
                  <c:v>25.300729</c:v>
                </c:pt>
                <c:pt idx="338">
                  <c:v>5.831</c:v>
                </c:pt>
                <c:pt idx="339">
                  <c:v>11.543243</c:v>
                </c:pt>
                <c:pt idx="340">
                  <c:v>2.584749</c:v>
                </c:pt>
                <c:pt idx="341">
                  <c:v>13.832244</c:v>
                </c:pt>
                <c:pt idx="342">
                  <c:v>16.80832</c:v>
                </c:pt>
                <c:pt idx="343">
                  <c:v>34.952894</c:v>
                </c:pt>
                <c:pt idx="344">
                  <c:v>23.45881</c:v>
                </c:pt>
                <c:pt idx="345">
                  <c:v>16.431011</c:v>
                </c:pt>
                <c:pt idx="346">
                  <c:v>17.399028</c:v>
                </c:pt>
                <c:pt idx="347">
                  <c:v>5.584113</c:v>
                </c:pt>
                <c:pt idx="348">
                  <c:v>39.89264</c:v>
                </c:pt>
                <c:pt idx="349">
                  <c:v>3.603664</c:v>
                </c:pt>
                <c:pt idx="350">
                  <c:v>2.248717</c:v>
                </c:pt>
                <c:pt idx="351">
                  <c:v>1.325273</c:v>
                </c:pt>
                <c:pt idx="352">
                  <c:v>0.843885</c:v>
                </c:pt>
                <c:pt idx="353">
                  <c:v>9.808239</c:v>
                </c:pt>
                <c:pt idx="354">
                  <c:v>9.583419</c:v>
                </c:pt>
                <c:pt idx="355">
                  <c:v>5.750956</c:v>
                </c:pt>
                <c:pt idx="356">
                  <c:v>2.617484</c:v>
                </c:pt>
                <c:pt idx="357">
                  <c:v>13.284346</c:v>
                </c:pt>
                <c:pt idx="358">
                  <c:v>5.105484</c:v>
                </c:pt>
                <c:pt idx="359">
                  <c:v>47.033556</c:v>
                </c:pt>
                <c:pt idx="360">
                  <c:v>8.239354</c:v>
                </c:pt>
                <c:pt idx="361">
                  <c:v>14.084725</c:v>
                </c:pt>
                <c:pt idx="362">
                  <c:v>13.856929</c:v>
                </c:pt>
                <c:pt idx="363">
                  <c:v>2.88488</c:v>
                </c:pt>
                <c:pt idx="364">
                  <c:v>2.373393</c:v>
                </c:pt>
                <c:pt idx="365">
                  <c:v>2.6465</c:v>
                </c:pt>
                <c:pt idx="366">
                  <c:v>7.351828</c:v>
                </c:pt>
                <c:pt idx="367">
                  <c:v>10.590344</c:v>
                </c:pt>
                <c:pt idx="368">
                  <c:v>11.132195</c:v>
                </c:pt>
                <c:pt idx="369">
                  <c:v>19.080234</c:v>
                </c:pt>
                <c:pt idx="370">
                  <c:v>8.659602</c:v>
                </c:pt>
                <c:pt idx="371">
                  <c:v>7.619101</c:v>
                </c:pt>
                <c:pt idx="372">
                  <c:v>2.692654</c:v>
                </c:pt>
                <c:pt idx="373">
                  <c:v>30.67491</c:v>
                </c:pt>
                <c:pt idx="374">
                  <c:v>17.025722</c:v>
                </c:pt>
                <c:pt idx="375">
                  <c:v>7.91592</c:v>
                </c:pt>
                <c:pt idx="376">
                  <c:v>50.51565</c:v>
                </c:pt>
                <c:pt idx="377">
                  <c:v>6.394802</c:v>
                </c:pt>
                <c:pt idx="378">
                  <c:v>13.564091</c:v>
                </c:pt>
                <c:pt idx="379">
                  <c:v>28.513657</c:v>
                </c:pt>
                <c:pt idx="380">
                  <c:v>3.209598</c:v>
                </c:pt>
                <c:pt idx="381">
                  <c:v>3.427516</c:v>
                </c:pt>
                <c:pt idx="382">
                  <c:v>8.887392</c:v>
                </c:pt>
                <c:pt idx="383">
                  <c:v>15.799908</c:v>
                </c:pt>
                <c:pt idx="384">
                  <c:v>8.947001</c:v>
                </c:pt>
                <c:pt idx="385">
                  <c:v>58.151286</c:v>
                </c:pt>
                <c:pt idx="386">
                  <c:v>36.508991</c:v>
                </c:pt>
                <c:pt idx="387">
                  <c:v>23.5511</c:v>
                </c:pt>
                <c:pt idx="388">
                  <c:v>6.875054</c:v>
                </c:pt>
                <c:pt idx="389">
                  <c:v>2.565981</c:v>
                </c:pt>
                <c:pt idx="390">
                  <c:v>4.329214</c:v>
                </c:pt>
                <c:pt idx="391">
                  <c:v>15.367273</c:v>
                </c:pt>
                <c:pt idx="392">
                  <c:v>9.398526</c:v>
                </c:pt>
                <c:pt idx="393">
                  <c:v>11.278232</c:v>
                </c:pt>
                <c:pt idx="394">
                  <c:v>36.51032</c:v>
                </c:pt>
                <c:pt idx="395">
                  <c:v>4.028721</c:v>
                </c:pt>
                <c:pt idx="396">
                  <c:v>16.6609</c:v>
                </c:pt>
                <c:pt idx="397">
                  <c:v>6.709983</c:v>
                </c:pt>
                <c:pt idx="398">
                  <c:v>4.640198</c:v>
                </c:pt>
                <c:pt idx="399">
                  <c:v>5.068248</c:v>
                </c:pt>
                <c:pt idx="400">
                  <c:v>29.952234</c:v>
                </c:pt>
                <c:pt idx="401">
                  <c:v>21.091317</c:v>
                </c:pt>
                <c:pt idx="402">
                  <c:v>3.600924</c:v>
                </c:pt>
                <c:pt idx="403">
                  <c:v>19.119764</c:v>
                </c:pt>
                <c:pt idx="404">
                  <c:v>7.97827</c:v>
                </c:pt>
                <c:pt idx="405">
                  <c:v>3.296454</c:v>
                </c:pt>
                <c:pt idx="406">
                  <c:v>42.246372</c:v>
                </c:pt>
                <c:pt idx="407">
                  <c:v>3.633424</c:v>
                </c:pt>
                <c:pt idx="408">
                  <c:v>24.568771</c:v>
                </c:pt>
                <c:pt idx="409">
                  <c:v>2.896502</c:v>
                </c:pt>
                <c:pt idx="410">
                  <c:v>43.439068</c:v>
                </c:pt>
                <c:pt idx="411">
                  <c:v>3.648979</c:v>
                </c:pt>
                <c:pt idx="412">
                  <c:v>5.994715</c:v>
                </c:pt>
                <c:pt idx="413">
                  <c:v>13.994073</c:v>
                </c:pt>
                <c:pt idx="414">
                  <c:v>4.560327</c:v>
                </c:pt>
                <c:pt idx="415">
                  <c:v>37.583779</c:v>
                </c:pt>
                <c:pt idx="416">
                  <c:v>12.462735</c:v>
                </c:pt>
                <c:pt idx="417">
                  <c:v>37.433741</c:v>
                </c:pt>
                <c:pt idx="418">
                  <c:v>4.298185</c:v>
                </c:pt>
                <c:pt idx="419">
                  <c:v>7.115418</c:v>
                </c:pt>
                <c:pt idx="420">
                  <c:v>2.85522</c:v>
                </c:pt>
                <c:pt idx="421">
                  <c:v>3.207696</c:v>
                </c:pt>
                <c:pt idx="422">
                  <c:v>5.466016</c:v>
                </c:pt>
                <c:pt idx="423">
                  <c:v>1.792743</c:v>
                </c:pt>
                <c:pt idx="424">
                  <c:v>5.209601</c:v>
                </c:pt>
                <c:pt idx="425">
                  <c:v>46.910153</c:v>
                </c:pt>
                <c:pt idx="426">
                  <c:v>61.680994</c:v>
                </c:pt>
                <c:pt idx="427">
                  <c:v>71.687038</c:v>
                </c:pt>
                <c:pt idx="428">
                  <c:v>13.160802</c:v>
                </c:pt>
                <c:pt idx="429">
                  <c:v>3.768485</c:v>
                </c:pt>
                <c:pt idx="430">
                  <c:v>6.877224</c:v>
                </c:pt>
                <c:pt idx="431">
                  <c:v>3.362502</c:v>
                </c:pt>
                <c:pt idx="432">
                  <c:v>6.86282</c:v>
                </c:pt>
                <c:pt idx="433">
                  <c:v>30.125913</c:v>
                </c:pt>
                <c:pt idx="434">
                  <c:v>1.406618</c:v>
                </c:pt>
                <c:pt idx="435">
                  <c:v>4.918927</c:v>
                </c:pt>
                <c:pt idx="436">
                  <c:v>3.545812</c:v>
                </c:pt>
                <c:pt idx="437">
                  <c:v>3.656412</c:v>
                </c:pt>
                <c:pt idx="438">
                  <c:v>26.691238</c:v>
                </c:pt>
                <c:pt idx="439">
                  <c:v>4.597115</c:v>
                </c:pt>
                <c:pt idx="440">
                  <c:v>3.313516</c:v>
                </c:pt>
                <c:pt idx="441">
                  <c:v>9.99373</c:v>
                </c:pt>
                <c:pt idx="442">
                  <c:v>2.233688</c:v>
                </c:pt>
                <c:pt idx="443">
                  <c:v>7.568023</c:v>
                </c:pt>
                <c:pt idx="444">
                  <c:v>71.236832</c:v>
                </c:pt>
                <c:pt idx="445">
                  <c:v>5.076077</c:v>
                </c:pt>
                <c:pt idx="446">
                  <c:v>5.080142</c:v>
                </c:pt>
                <c:pt idx="447">
                  <c:v>45.509303</c:v>
                </c:pt>
                <c:pt idx="448">
                  <c:v>35.025737</c:v>
                </c:pt>
                <c:pt idx="449">
                  <c:v>21.422249</c:v>
                </c:pt>
                <c:pt idx="450">
                  <c:v>12.927808</c:v>
                </c:pt>
                <c:pt idx="451">
                  <c:v>6.791168</c:v>
                </c:pt>
                <c:pt idx="452">
                  <c:v>65.166284</c:v>
                </c:pt>
                <c:pt idx="453">
                  <c:v>5.416795</c:v>
                </c:pt>
                <c:pt idx="454">
                  <c:v>5.498972</c:v>
                </c:pt>
                <c:pt idx="455">
                  <c:v>13.417261</c:v>
                </c:pt>
                <c:pt idx="456">
                  <c:v>67.565642</c:v>
                </c:pt>
                <c:pt idx="457">
                  <c:v>53.746991</c:v>
                </c:pt>
                <c:pt idx="458">
                  <c:v>39.029914</c:v>
                </c:pt>
                <c:pt idx="459">
                  <c:v>36.791444</c:v>
                </c:pt>
                <c:pt idx="460">
                  <c:v>12.21538</c:v>
                </c:pt>
                <c:pt idx="461">
                  <c:v>3.837321</c:v>
                </c:pt>
                <c:pt idx="462">
                  <c:v>15.469796</c:v>
                </c:pt>
                <c:pt idx="463">
                  <c:v>39.061788</c:v>
                </c:pt>
                <c:pt idx="464">
                  <c:v>16.376317</c:v>
                </c:pt>
                <c:pt idx="465">
                  <c:v>25.538402</c:v>
                </c:pt>
                <c:pt idx="466">
                  <c:v>7.821685</c:v>
                </c:pt>
                <c:pt idx="467">
                  <c:v>43.960854</c:v>
                </c:pt>
                <c:pt idx="468">
                  <c:v>62.184343</c:v>
                </c:pt>
                <c:pt idx="469">
                  <c:v>47.74786</c:v>
                </c:pt>
                <c:pt idx="470">
                  <c:v>17.633458</c:v>
                </c:pt>
                <c:pt idx="471">
                  <c:v>57.64698</c:v>
                </c:pt>
                <c:pt idx="472">
                  <c:v>3.689239</c:v>
                </c:pt>
                <c:pt idx="473">
                  <c:v>16.623778</c:v>
                </c:pt>
                <c:pt idx="474">
                  <c:v>25.276368</c:v>
                </c:pt>
                <c:pt idx="475">
                  <c:v>28.351276</c:v>
                </c:pt>
                <c:pt idx="476">
                  <c:v>6.919469</c:v>
                </c:pt>
                <c:pt idx="477">
                  <c:v>80.331857</c:v>
                </c:pt>
                <c:pt idx="478">
                  <c:v>30.647464</c:v>
                </c:pt>
                <c:pt idx="479">
                  <c:v>17.41704</c:v>
                </c:pt>
                <c:pt idx="480">
                  <c:v>14.987372</c:v>
                </c:pt>
                <c:pt idx="481">
                  <c:v>13.105101</c:v>
                </c:pt>
                <c:pt idx="482">
                  <c:v>8.417685</c:v>
                </c:pt>
                <c:pt idx="483">
                  <c:v>12.635953</c:v>
                </c:pt>
                <c:pt idx="484">
                  <c:v>27.397336</c:v>
                </c:pt>
                <c:pt idx="485">
                  <c:v>1.484206</c:v>
                </c:pt>
                <c:pt idx="486">
                  <c:v>10.120177</c:v>
                </c:pt>
                <c:pt idx="487">
                  <c:v>74.193816</c:v>
                </c:pt>
                <c:pt idx="488">
                  <c:v>2.156079</c:v>
                </c:pt>
                <c:pt idx="489">
                  <c:v>3.518278</c:v>
                </c:pt>
                <c:pt idx="490">
                  <c:v>19.914626</c:v>
                </c:pt>
                <c:pt idx="491">
                  <c:v>21.875188</c:v>
                </c:pt>
                <c:pt idx="492">
                  <c:v>68.271723</c:v>
                </c:pt>
                <c:pt idx="493">
                  <c:v>7.661606</c:v>
                </c:pt>
                <c:pt idx="494">
                  <c:v>9.696289</c:v>
                </c:pt>
                <c:pt idx="495">
                  <c:v>4.469531</c:v>
                </c:pt>
                <c:pt idx="496">
                  <c:v>4.02206</c:v>
                </c:pt>
                <c:pt idx="497">
                  <c:v>23.381618</c:v>
                </c:pt>
                <c:pt idx="498">
                  <c:v>25.815367</c:v>
                </c:pt>
                <c:pt idx="499">
                  <c:v>2.301959</c:v>
                </c:pt>
                <c:pt idx="500">
                  <c:v>54.663861</c:v>
                </c:pt>
                <c:pt idx="501">
                  <c:v>18.402631</c:v>
                </c:pt>
                <c:pt idx="502">
                  <c:v>7.683864</c:v>
                </c:pt>
                <c:pt idx="503">
                  <c:v>4.384884</c:v>
                </c:pt>
                <c:pt idx="504">
                  <c:v>27.335926</c:v>
                </c:pt>
                <c:pt idx="505">
                  <c:v>5.858673</c:v>
                </c:pt>
                <c:pt idx="506">
                  <c:v>2.656619</c:v>
                </c:pt>
                <c:pt idx="507">
                  <c:v>1.736891</c:v>
                </c:pt>
                <c:pt idx="508">
                  <c:v>74.850274</c:v>
                </c:pt>
                <c:pt idx="509">
                  <c:v>78.507696</c:v>
                </c:pt>
                <c:pt idx="510">
                  <c:v>65.029453</c:v>
                </c:pt>
                <c:pt idx="511">
                  <c:v>6.573781</c:v>
                </c:pt>
                <c:pt idx="512">
                  <c:v>20.874115</c:v>
                </c:pt>
                <c:pt idx="513">
                  <c:v>1.772808</c:v>
                </c:pt>
                <c:pt idx="514">
                  <c:v>74.339222</c:v>
                </c:pt>
                <c:pt idx="515">
                  <c:v>7.191033</c:v>
                </c:pt>
                <c:pt idx="516">
                  <c:v>18.303109</c:v>
                </c:pt>
                <c:pt idx="517">
                  <c:v>3.743038</c:v>
                </c:pt>
                <c:pt idx="518">
                  <c:v>2.084203</c:v>
                </c:pt>
                <c:pt idx="519">
                  <c:v>4.761638</c:v>
                </c:pt>
                <c:pt idx="520">
                  <c:v>14.358277</c:v>
                </c:pt>
                <c:pt idx="521">
                  <c:v>13.869063</c:v>
                </c:pt>
                <c:pt idx="522">
                  <c:v>57.440247</c:v>
                </c:pt>
                <c:pt idx="523">
                  <c:v>5.781531</c:v>
                </c:pt>
                <c:pt idx="524">
                  <c:v>15.433298</c:v>
                </c:pt>
                <c:pt idx="525">
                  <c:v>1.872776</c:v>
                </c:pt>
                <c:pt idx="526">
                  <c:v>79.514063</c:v>
                </c:pt>
                <c:pt idx="527">
                  <c:v>5.729437</c:v>
                </c:pt>
                <c:pt idx="528">
                  <c:v>73.476489</c:v>
                </c:pt>
                <c:pt idx="529">
                  <c:v>4.71116</c:v>
                </c:pt>
                <c:pt idx="530">
                  <c:v>11.936472</c:v>
                </c:pt>
                <c:pt idx="531">
                  <c:v>82.951403</c:v>
                </c:pt>
                <c:pt idx="532">
                  <c:v>16.588527</c:v>
                </c:pt>
                <c:pt idx="533">
                  <c:v>8.214628</c:v>
                </c:pt>
                <c:pt idx="534">
                  <c:v>40.640708</c:v>
                </c:pt>
                <c:pt idx="535">
                  <c:v>9.885072</c:v>
                </c:pt>
                <c:pt idx="536">
                  <c:v>6.0486</c:v>
                </c:pt>
                <c:pt idx="537">
                  <c:v>34.162856</c:v>
                </c:pt>
                <c:pt idx="538">
                  <c:v>40.274135</c:v>
                </c:pt>
                <c:pt idx="539">
                  <c:v>11.730967</c:v>
                </c:pt>
                <c:pt idx="540">
                  <c:v>48.024333</c:v>
                </c:pt>
                <c:pt idx="541">
                  <c:v>27.227082</c:v>
                </c:pt>
                <c:pt idx="542">
                  <c:v>96.310144</c:v>
                </c:pt>
                <c:pt idx="543">
                  <c:v>2.354428</c:v>
                </c:pt>
                <c:pt idx="544">
                  <c:v>2.891939</c:v>
                </c:pt>
                <c:pt idx="545">
                  <c:v>3.959383</c:v>
                </c:pt>
                <c:pt idx="546">
                  <c:v>24.328544</c:v>
                </c:pt>
                <c:pt idx="547">
                  <c:v>14.312208</c:v>
                </c:pt>
                <c:pt idx="548">
                  <c:v>16.24715</c:v>
                </c:pt>
                <c:pt idx="549">
                  <c:v>17.989095</c:v>
                </c:pt>
                <c:pt idx="550">
                  <c:v>8.806216</c:v>
                </c:pt>
                <c:pt idx="551">
                  <c:v>25.352417</c:v>
                </c:pt>
                <c:pt idx="552">
                  <c:v>77.319536</c:v>
                </c:pt>
                <c:pt idx="553">
                  <c:v>3.321972</c:v>
                </c:pt>
                <c:pt idx="554">
                  <c:v>3.056356</c:v>
                </c:pt>
                <c:pt idx="555">
                  <c:v>48.977955</c:v>
                </c:pt>
                <c:pt idx="556">
                  <c:v>13.255088</c:v>
                </c:pt>
                <c:pt idx="557">
                  <c:v>13.518441</c:v>
                </c:pt>
                <c:pt idx="558">
                  <c:v>1.505463</c:v>
                </c:pt>
                <c:pt idx="559">
                  <c:v>23.212847</c:v>
                </c:pt>
                <c:pt idx="560">
                  <c:v>19.983488</c:v>
                </c:pt>
                <c:pt idx="561">
                  <c:v>3.161289</c:v>
                </c:pt>
                <c:pt idx="562">
                  <c:v>79.966073</c:v>
                </c:pt>
                <c:pt idx="563">
                  <c:v>13.160708</c:v>
                </c:pt>
                <c:pt idx="564">
                  <c:v>14.302217</c:v>
                </c:pt>
                <c:pt idx="565">
                  <c:v>35.232276</c:v>
                </c:pt>
                <c:pt idx="566">
                  <c:v>113.249866</c:v>
                </c:pt>
                <c:pt idx="567">
                  <c:v>2.045241</c:v>
                </c:pt>
                <c:pt idx="568">
                  <c:v>2.974201</c:v>
                </c:pt>
                <c:pt idx="569">
                  <c:v>35.461236</c:v>
                </c:pt>
                <c:pt idx="570">
                  <c:v>5.207627</c:v>
                </c:pt>
                <c:pt idx="571">
                  <c:v>6.863884</c:v>
                </c:pt>
                <c:pt idx="572">
                  <c:v>21.706061</c:v>
                </c:pt>
                <c:pt idx="573">
                  <c:v>16.541745</c:v>
                </c:pt>
                <c:pt idx="574">
                  <c:v>2.782419</c:v>
                </c:pt>
                <c:pt idx="575">
                  <c:v>5.305677</c:v>
                </c:pt>
                <c:pt idx="576">
                  <c:v>12.097116</c:v>
                </c:pt>
                <c:pt idx="577">
                  <c:v>11.797911</c:v>
                </c:pt>
                <c:pt idx="578">
                  <c:v>3.260134</c:v>
                </c:pt>
                <c:pt idx="579">
                  <c:v>13.781172</c:v>
                </c:pt>
                <c:pt idx="580">
                  <c:v>3.473792</c:v>
                </c:pt>
                <c:pt idx="581">
                  <c:v>103.774107</c:v>
                </c:pt>
                <c:pt idx="582">
                  <c:v>81.570317</c:v>
                </c:pt>
                <c:pt idx="583">
                  <c:v>25.861649</c:v>
                </c:pt>
                <c:pt idx="584">
                  <c:v>24.026785</c:v>
                </c:pt>
                <c:pt idx="585">
                  <c:v>34.801587</c:v>
                </c:pt>
                <c:pt idx="586">
                  <c:v>75.848303</c:v>
                </c:pt>
                <c:pt idx="587">
                  <c:v>18.257949</c:v>
                </c:pt>
                <c:pt idx="588">
                  <c:v>3.059605</c:v>
                </c:pt>
                <c:pt idx="589">
                  <c:v>12.920911</c:v>
                </c:pt>
                <c:pt idx="590">
                  <c:v>7.035379</c:v>
                </c:pt>
                <c:pt idx="591">
                  <c:v>3.030475</c:v>
                </c:pt>
                <c:pt idx="592">
                  <c:v>2.781845</c:v>
                </c:pt>
                <c:pt idx="593">
                  <c:v>10.022711</c:v>
                </c:pt>
                <c:pt idx="594">
                  <c:v>2.923477</c:v>
                </c:pt>
                <c:pt idx="595">
                  <c:v>7.537732</c:v>
                </c:pt>
                <c:pt idx="596">
                  <c:v>12.881745</c:v>
                </c:pt>
                <c:pt idx="597">
                  <c:v>41.857821</c:v>
                </c:pt>
                <c:pt idx="598">
                  <c:v>1.014967</c:v>
                </c:pt>
                <c:pt idx="599">
                  <c:v>31.173317</c:v>
                </c:pt>
                <c:pt idx="600">
                  <c:v>10.271107</c:v>
                </c:pt>
                <c:pt idx="601">
                  <c:v>32.762108</c:v>
                </c:pt>
                <c:pt idx="602">
                  <c:v>14.128461</c:v>
                </c:pt>
                <c:pt idx="603">
                  <c:v>154.445945</c:v>
                </c:pt>
                <c:pt idx="604">
                  <c:v>2.503679</c:v>
                </c:pt>
                <c:pt idx="605">
                  <c:v>1.7441</c:v>
                </c:pt>
                <c:pt idx="606">
                  <c:v>125.015698</c:v>
                </c:pt>
                <c:pt idx="607">
                  <c:v>8.284492</c:v>
                </c:pt>
                <c:pt idx="608">
                  <c:v>15.705102</c:v>
                </c:pt>
                <c:pt idx="609">
                  <c:v>17.170646</c:v>
                </c:pt>
                <c:pt idx="610">
                  <c:v>2.286808</c:v>
                </c:pt>
                <c:pt idx="611">
                  <c:v>55.313325</c:v>
                </c:pt>
                <c:pt idx="612">
                  <c:v>7.360784</c:v>
                </c:pt>
                <c:pt idx="613">
                  <c:v>31.503888</c:v>
                </c:pt>
                <c:pt idx="614">
                  <c:v>25.297087</c:v>
                </c:pt>
                <c:pt idx="615">
                  <c:v>190.657094</c:v>
                </c:pt>
                <c:pt idx="616">
                  <c:v>11.081077</c:v>
                </c:pt>
                <c:pt idx="617">
                  <c:v>1.844804</c:v>
                </c:pt>
                <c:pt idx="618">
                  <c:v>61.618971</c:v>
                </c:pt>
                <c:pt idx="619">
                  <c:v>7.013403</c:v>
                </c:pt>
                <c:pt idx="620">
                  <c:v>7.601057</c:v>
                </c:pt>
                <c:pt idx="621">
                  <c:v>5.075227</c:v>
                </c:pt>
                <c:pt idx="622">
                  <c:v>48.798366</c:v>
                </c:pt>
                <c:pt idx="623">
                  <c:v>3.632122</c:v>
                </c:pt>
                <c:pt idx="624">
                  <c:v>112.187356</c:v>
                </c:pt>
                <c:pt idx="625">
                  <c:v>9.1695</c:v>
                </c:pt>
                <c:pt idx="626">
                  <c:v>0.975312</c:v>
                </c:pt>
                <c:pt idx="627">
                  <c:v>6.627388</c:v>
                </c:pt>
                <c:pt idx="628">
                  <c:v>1.93786</c:v>
                </c:pt>
                <c:pt idx="629">
                  <c:v>35.196222</c:v>
                </c:pt>
                <c:pt idx="630">
                  <c:v>14.835645</c:v>
                </c:pt>
                <c:pt idx="631">
                  <c:v>5.280961</c:v>
                </c:pt>
                <c:pt idx="632">
                  <c:v>3.784344</c:v>
                </c:pt>
                <c:pt idx="633">
                  <c:v>7.936109</c:v>
                </c:pt>
                <c:pt idx="634">
                  <c:v>80.603351</c:v>
                </c:pt>
                <c:pt idx="635">
                  <c:v>4.031553</c:v>
                </c:pt>
                <c:pt idx="636">
                  <c:v>200</c:v>
                </c:pt>
                <c:pt idx="637">
                  <c:v>10.960614</c:v>
                </c:pt>
                <c:pt idx="638">
                  <c:v>54.777171</c:v>
                </c:pt>
                <c:pt idx="639">
                  <c:v>43.256708</c:v>
                </c:pt>
                <c:pt idx="640">
                  <c:v>14.334409</c:v>
                </c:pt>
                <c:pt idx="641">
                  <c:v>2.919018</c:v>
                </c:pt>
                <c:pt idx="642">
                  <c:v>35.161251</c:v>
                </c:pt>
                <c:pt idx="643">
                  <c:v>200</c:v>
                </c:pt>
                <c:pt idx="644">
                  <c:v>6.895019</c:v>
                </c:pt>
                <c:pt idx="645">
                  <c:v>2.665615</c:v>
                </c:pt>
                <c:pt idx="646">
                  <c:v>96.137728</c:v>
                </c:pt>
                <c:pt idx="647">
                  <c:v>3.352021</c:v>
                </c:pt>
                <c:pt idx="648">
                  <c:v>3.732992</c:v>
                </c:pt>
                <c:pt idx="649">
                  <c:v>52.206337</c:v>
                </c:pt>
                <c:pt idx="650">
                  <c:v>3.210928</c:v>
                </c:pt>
                <c:pt idx="651">
                  <c:v>5.666965</c:v>
                </c:pt>
                <c:pt idx="652">
                  <c:v>11.537444</c:v>
                </c:pt>
                <c:pt idx="653">
                  <c:v>36.664322</c:v>
                </c:pt>
                <c:pt idx="654">
                  <c:v>97.999154</c:v>
                </c:pt>
                <c:pt idx="655">
                  <c:v>5.367277</c:v>
                </c:pt>
                <c:pt idx="656">
                  <c:v>74.708985</c:v>
                </c:pt>
                <c:pt idx="657">
                  <c:v>42.603093</c:v>
                </c:pt>
                <c:pt idx="658">
                  <c:v>4.03724</c:v>
                </c:pt>
                <c:pt idx="659">
                  <c:v>4.706821</c:v>
                </c:pt>
                <c:pt idx="660">
                  <c:v>21.996955</c:v>
                </c:pt>
                <c:pt idx="661">
                  <c:v>86.025691</c:v>
                </c:pt>
                <c:pt idx="662">
                  <c:v>110.660571</c:v>
                </c:pt>
                <c:pt idx="663">
                  <c:v>3.080284</c:v>
                </c:pt>
                <c:pt idx="664">
                  <c:v>45.03161</c:v>
                </c:pt>
                <c:pt idx="665">
                  <c:v>53.766198</c:v>
                </c:pt>
                <c:pt idx="666">
                  <c:v>170.783688</c:v>
                </c:pt>
                <c:pt idx="667">
                  <c:v>37.80977</c:v>
                </c:pt>
                <c:pt idx="668">
                  <c:v>121.097496</c:v>
                </c:pt>
                <c:pt idx="669">
                  <c:v>16.487542</c:v>
                </c:pt>
                <c:pt idx="670">
                  <c:v>89.592644</c:v>
                </c:pt>
                <c:pt idx="671">
                  <c:v>9.290045</c:v>
                </c:pt>
                <c:pt idx="672">
                  <c:v>3.368297</c:v>
                </c:pt>
                <c:pt idx="673">
                  <c:v>13.286443</c:v>
                </c:pt>
                <c:pt idx="674">
                  <c:v>1.883396</c:v>
                </c:pt>
                <c:pt idx="675">
                  <c:v>51.708759</c:v>
                </c:pt>
                <c:pt idx="676">
                  <c:v>2.633214</c:v>
                </c:pt>
                <c:pt idx="677">
                  <c:v>121.153649</c:v>
                </c:pt>
                <c:pt idx="678">
                  <c:v>9.796848</c:v>
                </c:pt>
                <c:pt idx="679">
                  <c:v>16.966961</c:v>
                </c:pt>
                <c:pt idx="680">
                  <c:v>16.312197</c:v>
                </c:pt>
                <c:pt idx="681">
                  <c:v>3.714891</c:v>
                </c:pt>
                <c:pt idx="682">
                  <c:v>74.681058</c:v>
                </c:pt>
                <c:pt idx="683">
                  <c:v>82.721909</c:v>
                </c:pt>
                <c:pt idx="684">
                  <c:v>19.009013</c:v>
                </c:pt>
                <c:pt idx="685">
                  <c:v>32.981186</c:v>
                </c:pt>
                <c:pt idx="686">
                  <c:v>98.450406</c:v>
                </c:pt>
                <c:pt idx="687">
                  <c:v>7.754653</c:v>
                </c:pt>
                <c:pt idx="688">
                  <c:v>37.122019</c:v>
                </c:pt>
                <c:pt idx="689">
                  <c:v>42.867706</c:v>
                </c:pt>
                <c:pt idx="690">
                  <c:v>4.444778</c:v>
                </c:pt>
                <c:pt idx="691">
                  <c:v>25.956016</c:v>
                </c:pt>
                <c:pt idx="692">
                  <c:v>29.741923</c:v>
                </c:pt>
                <c:pt idx="693">
                  <c:v>4.127019</c:v>
                </c:pt>
                <c:pt idx="694">
                  <c:v>3.316593</c:v>
                </c:pt>
                <c:pt idx="695">
                  <c:v>84.963432</c:v>
                </c:pt>
                <c:pt idx="696">
                  <c:v>33.369089</c:v>
                </c:pt>
                <c:pt idx="697">
                  <c:v>5.468237</c:v>
                </c:pt>
                <c:pt idx="698">
                  <c:v>2.372868</c:v>
                </c:pt>
                <c:pt idx="699">
                  <c:v>2.909646</c:v>
                </c:pt>
                <c:pt idx="700">
                  <c:v>4.759435</c:v>
                </c:pt>
                <c:pt idx="701">
                  <c:v>19.951489</c:v>
                </c:pt>
                <c:pt idx="702">
                  <c:v>35.973227</c:v>
                </c:pt>
                <c:pt idx="703">
                  <c:v>24.59468</c:v>
                </c:pt>
                <c:pt idx="704">
                  <c:v>2.306483</c:v>
                </c:pt>
                <c:pt idx="705">
                  <c:v>2.784708</c:v>
                </c:pt>
                <c:pt idx="706">
                  <c:v>2.291413</c:v>
                </c:pt>
                <c:pt idx="707">
                  <c:v>61.013834</c:v>
                </c:pt>
                <c:pt idx="708">
                  <c:v>25.133663</c:v>
                </c:pt>
                <c:pt idx="709">
                  <c:v>130.56881</c:v>
                </c:pt>
                <c:pt idx="710">
                  <c:v>138.466809</c:v>
                </c:pt>
                <c:pt idx="711">
                  <c:v>15.509447</c:v>
                </c:pt>
                <c:pt idx="712">
                  <c:v>1.91715</c:v>
                </c:pt>
                <c:pt idx="713">
                  <c:v>3.077649</c:v>
                </c:pt>
                <c:pt idx="714">
                  <c:v>6.417752</c:v>
                </c:pt>
                <c:pt idx="715">
                  <c:v>1.85829</c:v>
                </c:pt>
                <c:pt idx="716">
                  <c:v>3.3714</c:v>
                </c:pt>
                <c:pt idx="717">
                  <c:v>22.568726</c:v>
                </c:pt>
                <c:pt idx="718">
                  <c:v>3.042229</c:v>
                </c:pt>
                <c:pt idx="719">
                  <c:v>14.362602</c:v>
                </c:pt>
                <c:pt idx="720">
                  <c:v>1.768011</c:v>
                </c:pt>
                <c:pt idx="721">
                  <c:v>4.416108</c:v>
                </c:pt>
                <c:pt idx="722">
                  <c:v>84.915109</c:v>
                </c:pt>
                <c:pt idx="723">
                  <c:v>94.057245</c:v>
                </c:pt>
                <c:pt idx="724">
                  <c:v>106.287395</c:v>
                </c:pt>
                <c:pt idx="725">
                  <c:v>32.15041</c:v>
                </c:pt>
                <c:pt idx="726">
                  <c:v>2.19732</c:v>
                </c:pt>
                <c:pt idx="727">
                  <c:v>1.75989</c:v>
                </c:pt>
                <c:pt idx="728">
                  <c:v>1.79555</c:v>
                </c:pt>
                <c:pt idx="729">
                  <c:v>45.114742</c:v>
                </c:pt>
                <c:pt idx="730">
                  <c:v>13.339861</c:v>
                </c:pt>
                <c:pt idx="731">
                  <c:v>3.655581</c:v>
                </c:pt>
                <c:pt idx="732">
                  <c:v>34.588916</c:v>
                </c:pt>
                <c:pt idx="733">
                  <c:v>43.758955</c:v>
                </c:pt>
                <c:pt idx="734">
                  <c:v>33.206789</c:v>
                </c:pt>
                <c:pt idx="735">
                  <c:v>14.912558</c:v>
                </c:pt>
                <c:pt idx="736">
                  <c:v>2.941465</c:v>
                </c:pt>
                <c:pt idx="737">
                  <c:v>10.411003</c:v>
                </c:pt>
                <c:pt idx="738">
                  <c:v>15.320409</c:v>
                </c:pt>
                <c:pt idx="739">
                  <c:v>5.050754</c:v>
                </c:pt>
                <c:pt idx="740">
                  <c:v>48.073116</c:v>
                </c:pt>
                <c:pt idx="741">
                  <c:v>11.044877</c:v>
                </c:pt>
                <c:pt idx="742">
                  <c:v>24.086325</c:v>
                </c:pt>
                <c:pt idx="743">
                  <c:v>3.7959</c:v>
                </c:pt>
                <c:pt idx="744">
                  <c:v>4.857169</c:v>
                </c:pt>
                <c:pt idx="745">
                  <c:v>7.012823</c:v>
                </c:pt>
                <c:pt idx="746">
                  <c:v>35.009648</c:v>
                </c:pt>
                <c:pt idx="747">
                  <c:v>46.218977</c:v>
                </c:pt>
                <c:pt idx="748">
                  <c:v>40.835492</c:v>
                </c:pt>
                <c:pt idx="749">
                  <c:v>200</c:v>
                </c:pt>
                <c:pt idx="750">
                  <c:v>27.347683</c:v>
                </c:pt>
                <c:pt idx="751">
                  <c:v>5.179337</c:v>
                </c:pt>
                <c:pt idx="752">
                  <c:v>59.133562</c:v>
                </c:pt>
                <c:pt idx="753">
                  <c:v>42.849612</c:v>
                </c:pt>
                <c:pt idx="754">
                  <c:v>65.761438</c:v>
                </c:pt>
                <c:pt idx="755">
                  <c:v>62.179334</c:v>
                </c:pt>
                <c:pt idx="756">
                  <c:v>14.807585</c:v>
                </c:pt>
                <c:pt idx="757">
                  <c:v>8.03238</c:v>
                </c:pt>
                <c:pt idx="758">
                  <c:v>50.389187</c:v>
                </c:pt>
                <c:pt idx="759">
                  <c:v>5.408709</c:v>
                </c:pt>
                <c:pt idx="760">
                  <c:v>61.45633</c:v>
                </c:pt>
                <c:pt idx="761">
                  <c:v>4.029123</c:v>
                </c:pt>
                <c:pt idx="762">
                  <c:v>25.131</c:v>
                </c:pt>
                <c:pt idx="763">
                  <c:v>98.252427</c:v>
                </c:pt>
                <c:pt idx="764">
                  <c:v>8.794267</c:v>
                </c:pt>
                <c:pt idx="765">
                  <c:v>37.350285</c:v>
                </c:pt>
                <c:pt idx="766">
                  <c:v>16.383295</c:v>
                </c:pt>
                <c:pt idx="767">
                  <c:v>7.717372</c:v>
                </c:pt>
                <c:pt idx="768">
                  <c:v>8.457298</c:v>
                </c:pt>
                <c:pt idx="769">
                  <c:v>22.529469</c:v>
                </c:pt>
                <c:pt idx="770">
                  <c:v>146.86494</c:v>
                </c:pt>
                <c:pt idx="771">
                  <c:v>56.074683</c:v>
                </c:pt>
                <c:pt idx="772">
                  <c:v>45.572673</c:v>
                </c:pt>
                <c:pt idx="773">
                  <c:v>142.059273</c:v>
                </c:pt>
                <c:pt idx="774">
                  <c:v>23.420128</c:v>
                </c:pt>
                <c:pt idx="775">
                  <c:v>24.626941</c:v>
                </c:pt>
                <c:pt idx="776">
                  <c:v>2.921243</c:v>
                </c:pt>
                <c:pt idx="777">
                  <c:v>9.355138</c:v>
                </c:pt>
                <c:pt idx="778">
                  <c:v>18.506943</c:v>
                </c:pt>
                <c:pt idx="779">
                  <c:v>139.80501</c:v>
                </c:pt>
                <c:pt idx="780">
                  <c:v>82.306689</c:v>
                </c:pt>
                <c:pt idx="781">
                  <c:v>83.320085</c:v>
                </c:pt>
                <c:pt idx="782">
                  <c:v>11.876887</c:v>
                </c:pt>
                <c:pt idx="783">
                  <c:v>4.611388</c:v>
                </c:pt>
                <c:pt idx="784">
                  <c:v>3.926086</c:v>
                </c:pt>
                <c:pt idx="785">
                  <c:v>5.721048</c:v>
                </c:pt>
                <c:pt idx="786">
                  <c:v>76.768542</c:v>
                </c:pt>
                <c:pt idx="787">
                  <c:v>2.490643</c:v>
                </c:pt>
                <c:pt idx="788">
                  <c:v>13.927073</c:v>
                </c:pt>
                <c:pt idx="789">
                  <c:v>3.640434</c:v>
                </c:pt>
                <c:pt idx="790">
                  <c:v>8.457754</c:v>
                </c:pt>
                <c:pt idx="791">
                  <c:v>5.971308</c:v>
                </c:pt>
                <c:pt idx="792">
                  <c:v>11.777939</c:v>
                </c:pt>
                <c:pt idx="793">
                  <c:v>52.387376</c:v>
                </c:pt>
                <c:pt idx="794">
                  <c:v>53.991561</c:v>
                </c:pt>
                <c:pt idx="795">
                  <c:v>3.577794</c:v>
                </c:pt>
                <c:pt idx="796">
                  <c:v>38.859688</c:v>
                </c:pt>
                <c:pt idx="797">
                  <c:v>36.355311</c:v>
                </c:pt>
                <c:pt idx="798">
                  <c:v>2.420957</c:v>
                </c:pt>
                <c:pt idx="799">
                  <c:v>2.791089</c:v>
                </c:pt>
                <c:pt idx="800">
                  <c:v>2.960076</c:v>
                </c:pt>
                <c:pt idx="801">
                  <c:v>60.055692</c:v>
                </c:pt>
                <c:pt idx="802">
                  <c:v>2.838158</c:v>
                </c:pt>
                <c:pt idx="803">
                  <c:v>20.082412</c:v>
                </c:pt>
                <c:pt idx="804">
                  <c:v>18.011935</c:v>
                </c:pt>
                <c:pt idx="805">
                  <c:v>13.324465</c:v>
                </c:pt>
                <c:pt idx="806">
                  <c:v>40.67648</c:v>
                </c:pt>
                <c:pt idx="807">
                  <c:v>4.083598</c:v>
                </c:pt>
                <c:pt idx="808">
                  <c:v>35.400817</c:v>
                </c:pt>
                <c:pt idx="809">
                  <c:v>27.670378</c:v>
                </c:pt>
                <c:pt idx="810">
                  <c:v>84.522695</c:v>
                </c:pt>
                <c:pt idx="811">
                  <c:v>19.575051</c:v>
                </c:pt>
                <c:pt idx="812">
                  <c:v>89.315055</c:v>
                </c:pt>
                <c:pt idx="813">
                  <c:v>15.579427</c:v>
                </c:pt>
                <c:pt idx="814">
                  <c:v>11.805512</c:v>
                </c:pt>
                <c:pt idx="815">
                  <c:v>18.055562</c:v>
                </c:pt>
                <c:pt idx="816">
                  <c:v>14.114967</c:v>
                </c:pt>
                <c:pt idx="817">
                  <c:v>4.846987</c:v>
                </c:pt>
                <c:pt idx="818">
                  <c:v>46.433213</c:v>
                </c:pt>
                <c:pt idx="819">
                  <c:v>3.175537</c:v>
                </c:pt>
                <c:pt idx="820">
                  <c:v>6.559003</c:v>
                </c:pt>
                <c:pt idx="821">
                  <c:v>110.809025</c:v>
                </c:pt>
                <c:pt idx="822">
                  <c:v>25.701075</c:v>
                </c:pt>
                <c:pt idx="823">
                  <c:v>57.082413</c:v>
                </c:pt>
                <c:pt idx="824">
                  <c:v>21.460633</c:v>
                </c:pt>
                <c:pt idx="825">
                  <c:v>4.045511</c:v>
                </c:pt>
                <c:pt idx="826">
                  <c:v>16.309244</c:v>
                </c:pt>
                <c:pt idx="827">
                  <c:v>12.330574</c:v>
                </c:pt>
                <c:pt idx="828">
                  <c:v>73.325454</c:v>
                </c:pt>
                <c:pt idx="829">
                  <c:v>63.199784</c:v>
                </c:pt>
                <c:pt idx="830">
                  <c:v>67.041277</c:v>
                </c:pt>
                <c:pt idx="831">
                  <c:v>81.562649</c:v>
                </c:pt>
                <c:pt idx="832">
                  <c:v>3.186778</c:v>
                </c:pt>
                <c:pt idx="833">
                  <c:v>4.010133</c:v>
                </c:pt>
                <c:pt idx="834">
                  <c:v>4.476815</c:v>
                </c:pt>
                <c:pt idx="835">
                  <c:v>25.32012</c:v>
                </c:pt>
                <c:pt idx="836">
                  <c:v>20.389682</c:v>
                </c:pt>
                <c:pt idx="837">
                  <c:v>15.191371</c:v>
                </c:pt>
                <c:pt idx="838">
                  <c:v>19.338949</c:v>
                </c:pt>
                <c:pt idx="839">
                  <c:v>11.191363</c:v>
                </c:pt>
                <c:pt idx="840">
                  <c:v>48.839443</c:v>
                </c:pt>
                <c:pt idx="841">
                  <c:v>16.057761</c:v>
                </c:pt>
                <c:pt idx="842">
                  <c:v>54.495695</c:v>
                </c:pt>
                <c:pt idx="843">
                  <c:v>2.850234</c:v>
                </c:pt>
                <c:pt idx="844">
                  <c:v>3.718377</c:v>
                </c:pt>
                <c:pt idx="845">
                  <c:v>24.76362</c:v>
                </c:pt>
                <c:pt idx="846">
                  <c:v>4.928691</c:v>
                </c:pt>
                <c:pt idx="847">
                  <c:v>75.346848</c:v>
                </c:pt>
                <c:pt idx="848">
                  <c:v>22.501778</c:v>
                </c:pt>
                <c:pt idx="849">
                  <c:v>4.549793</c:v>
                </c:pt>
                <c:pt idx="850">
                  <c:v>52.423431</c:v>
                </c:pt>
                <c:pt idx="851">
                  <c:v>3.165157</c:v>
                </c:pt>
                <c:pt idx="852">
                  <c:v>19.203018</c:v>
                </c:pt>
                <c:pt idx="853">
                  <c:v>123.748005</c:v>
                </c:pt>
                <c:pt idx="854">
                  <c:v>25.467909</c:v>
                </c:pt>
                <c:pt idx="855">
                  <c:v>20.857491</c:v>
                </c:pt>
                <c:pt idx="856">
                  <c:v>2.815793</c:v>
                </c:pt>
                <c:pt idx="857">
                  <c:v>12.170058</c:v>
                </c:pt>
                <c:pt idx="858">
                  <c:v>5.192616</c:v>
                </c:pt>
                <c:pt idx="859">
                  <c:v>6.248417</c:v>
                </c:pt>
                <c:pt idx="860">
                  <c:v>11.867067</c:v>
                </c:pt>
                <c:pt idx="861">
                  <c:v>5.770936</c:v>
                </c:pt>
                <c:pt idx="862">
                  <c:v>5.709728</c:v>
                </c:pt>
                <c:pt idx="863">
                  <c:v>4.976124</c:v>
                </c:pt>
                <c:pt idx="864">
                  <c:v>3.417682</c:v>
                </c:pt>
                <c:pt idx="865">
                  <c:v>4.491253</c:v>
                </c:pt>
                <c:pt idx="866">
                  <c:v>51.18675</c:v>
                </c:pt>
                <c:pt idx="867">
                  <c:v>5.550991</c:v>
                </c:pt>
                <c:pt idx="868">
                  <c:v>19.672993</c:v>
                </c:pt>
                <c:pt idx="869">
                  <c:v>66.267245</c:v>
                </c:pt>
                <c:pt idx="870">
                  <c:v>52.866669</c:v>
                </c:pt>
                <c:pt idx="871">
                  <c:v>3.442029</c:v>
                </c:pt>
                <c:pt idx="872">
                  <c:v>13.588719</c:v>
                </c:pt>
                <c:pt idx="873">
                  <c:v>3.760393</c:v>
                </c:pt>
                <c:pt idx="874">
                  <c:v>4.072876</c:v>
                </c:pt>
                <c:pt idx="875">
                  <c:v>19.184237</c:v>
                </c:pt>
                <c:pt idx="876">
                  <c:v>22.78376</c:v>
                </c:pt>
                <c:pt idx="877">
                  <c:v>3.417291</c:v>
                </c:pt>
                <c:pt idx="878">
                  <c:v>56.794189</c:v>
                </c:pt>
                <c:pt idx="879">
                  <c:v>3.454981</c:v>
                </c:pt>
                <c:pt idx="880">
                  <c:v>81.075176</c:v>
                </c:pt>
                <c:pt idx="881">
                  <c:v>44.15991</c:v>
                </c:pt>
                <c:pt idx="882">
                  <c:v>52.215871</c:v>
                </c:pt>
                <c:pt idx="883">
                  <c:v>41.807913</c:v>
                </c:pt>
                <c:pt idx="884">
                  <c:v>92.39675</c:v>
                </c:pt>
                <c:pt idx="885">
                  <c:v>19.251935</c:v>
                </c:pt>
                <c:pt idx="886">
                  <c:v>22.197366</c:v>
                </c:pt>
                <c:pt idx="887">
                  <c:v>28.597174</c:v>
                </c:pt>
                <c:pt idx="888">
                  <c:v>13.218977</c:v>
                </c:pt>
                <c:pt idx="889">
                  <c:v>56.246131</c:v>
                </c:pt>
                <c:pt idx="890">
                  <c:v>3.853327</c:v>
                </c:pt>
                <c:pt idx="891">
                  <c:v>4.258075</c:v>
                </c:pt>
                <c:pt idx="892">
                  <c:v>2.946622</c:v>
                </c:pt>
                <c:pt idx="893">
                  <c:v>8.071447</c:v>
                </c:pt>
                <c:pt idx="894">
                  <c:v>13.87946</c:v>
                </c:pt>
                <c:pt idx="895">
                  <c:v>3.011509</c:v>
                </c:pt>
                <c:pt idx="896">
                  <c:v>12.127028</c:v>
                </c:pt>
                <c:pt idx="897">
                  <c:v>3.56399</c:v>
                </c:pt>
                <c:pt idx="898">
                  <c:v>38.230618</c:v>
                </c:pt>
                <c:pt idx="899">
                  <c:v>4.808302</c:v>
                </c:pt>
                <c:pt idx="900">
                  <c:v>12.783256</c:v>
                </c:pt>
                <c:pt idx="901">
                  <c:v>3.268779</c:v>
                </c:pt>
                <c:pt idx="902">
                  <c:v>17.981105</c:v>
                </c:pt>
                <c:pt idx="903">
                  <c:v>3.736086</c:v>
                </c:pt>
                <c:pt idx="904">
                  <c:v>63.921739</c:v>
                </c:pt>
                <c:pt idx="905">
                  <c:v>16.604407</c:v>
                </c:pt>
                <c:pt idx="906">
                  <c:v>29.721743</c:v>
                </c:pt>
                <c:pt idx="907">
                  <c:v>12.149504</c:v>
                </c:pt>
                <c:pt idx="908">
                  <c:v>15.84665</c:v>
                </c:pt>
                <c:pt idx="909">
                  <c:v>4.353169</c:v>
                </c:pt>
                <c:pt idx="910">
                  <c:v>27.306813</c:v>
                </c:pt>
                <c:pt idx="911">
                  <c:v>29.244553</c:v>
                </c:pt>
                <c:pt idx="912">
                  <c:v>119.311209</c:v>
                </c:pt>
                <c:pt idx="913">
                  <c:v>148.079777</c:v>
                </c:pt>
                <c:pt idx="914">
                  <c:v>118.478456</c:v>
                </c:pt>
                <c:pt idx="915">
                  <c:v>3.715579</c:v>
                </c:pt>
                <c:pt idx="916">
                  <c:v>8.424078</c:v>
                </c:pt>
                <c:pt idx="917">
                  <c:v>3.390937</c:v>
                </c:pt>
                <c:pt idx="918">
                  <c:v>18.011399</c:v>
                </c:pt>
                <c:pt idx="919">
                  <c:v>16.272464</c:v>
                </c:pt>
                <c:pt idx="920">
                  <c:v>10.797402</c:v>
                </c:pt>
                <c:pt idx="921">
                  <c:v>15.880643</c:v>
                </c:pt>
                <c:pt idx="922">
                  <c:v>5.818249</c:v>
                </c:pt>
                <c:pt idx="923">
                  <c:v>6.267349</c:v>
                </c:pt>
                <c:pt idx="924">
                  <c:v>3.535774</c:v>
                </c:pt>
                <c:pt idx="925">
                  <c:v>4.375323</c:v>
                </c:pt>
                <c:pt idx="926">
                  <c:v>3.156641</c:v>
                </c:pt>
                <c:pt idx="927">
                  <c:v>11.856259</c:v>
                </c:pt>
                <c:pt idx="928">
                  <c:v>4.868899</c:v>
                </c:pt>
                <c:pt idx="929">
                  <c:v>20.817586</c:v>
                </c:pt>
                <c:pt idx="930">
                  <c:v>9.165626</c:v>
                </c:pt>
                <c:pt idx="931">
                  <c:v>8.671826</c:v>
                </c:pt>
                <c:pt idx="932">
                  <c:v>135.296723</c:v>
                </c:pt>
                <c:pt idx="933">
                  <c:v>147.161557</c:v>
                </c:pt>
                <c:pt idx="934">
                  <c:v>81.123533</c:v>
                </c:pt>
                <c:pt idx="935">
                  <c:v>13.325174</c:v>
                </c:pt>
                <c:pt idx="936">
                  <c:v>3.806096</c:v>
                </c:pt>
                <c:pt idx="937">
                  <c:v>3.772308</c:v>
                </c:pt>
                <c:pt idx="938">
                  <c:v>3.310909</c:v>
                </c:pt>
                <c:pt idx="939">
                  <c:v>36.990617</c:v>
                </c:pt>
                <c:pt idx="940">
                  <c:v>92.416847</c:v>
                </c:pt>
                <c:pt idx="941">
                  <c:v>66.809584</c:v>
                </c:pt>
                <c:pt idx="942">
                  <c:v>13.10458</c:v>
                </c:pt>
                <c:pt idx="943">
                  <c:v>3.079799</c:v>
                </c:pt>
                <c:pt idx="944">
                  <c:v>73.113273</c:v>
                </c:pt>
                <c:pt idx="945">
                  <c:v>61.390857</c:v>
                </c:pt>
                <c:pt idx="946">
                  <c:v>15.152057</c:v>
                </c:pt>
                <c:pt idx="947">
                  <c:v>3.061692</c:v>
                </c:pt>
                <c:pt idx="948">
                  <c:v>14.182544</c:v>
                </c:pt>
                <c:pt idx="949">
                  <c:v>16.608048</c:v>
                </c:pt>
                <c:pt idx="950">
                  <c:v>95.330064</c:v>
                </c:pt>
                <c:pt idx="951">
                  <c:v>72.433298</c:v>
                </c:pt>
                <c:pt idx="952">
                  <c:v>12.570282</c:v>
                </c:pt>
                <c:pt idx="953">
                  <c:v>9.508104</c:v>
                </c:pt>
                <c:pt idx="954">
                  <c:v>9.231927</c:v>
                </c:pt>
                <c:pt idx="955">
                  <c:v>13.987052</c:v>
                </c:pt>
                <c:pt idx="956">
                  <c:v>15.167829</c:v>
                </c:pt>
                <c:pt idx="957">
                  <c:v>6.171391</c:v>
                </c:pt>
                <c:pt idx="958">
                  <c:v>16.807939</c:v>
                </c:pt>
                <c:pt idx="959">
                  <c:v>58.895256</c:v>
                </c:pt>
                <c:pt idx="960">
                  <c:v>11.500373</c:v>
                </c:pt>
                <c:pt idx="961">
                  <c:v>28.916545</c:v>
                </c:pt>
                <c:pt idx="962">
                  <c:v>11.85188</c:v>
                </c:pt>
                <c:pt idx="963">
                  <c:v>7.169728</c:v>
                </c:pt>
                <c:pt idx="964">
                  <c:v>17.755685</c:v>
                </c:pt>
                <c:pt idx="965">
                  <c:v>10.98606</c:v>
                </c:pt>
                <c:pt idx="966">
                  <c:v>6.087411</c:v>
                </c:pt>
                <c:pt idx="967">
                  <c:v>73.190275</c:v>
                </c:pt>
                <c:pt idx="968">
                  <c:v>19.323119</c:v>
                </c:pt>
                <c:pt idx="969">
                  <c:v>27.908261</c:v>
                </c:pt>
                <c:pt idx="970">
                  <c:v>8.617782</c:v>
                </c:pt>
                <c:pt idx="971">
                  <c:v>111.698546</c:v>
                </c:pt>
                <c:pt idx="972">
                  <c:v>5.123179</c:v>
                </c:pt>
                <c:pt idx="973">
                  <c:v>14.077436</c:v>
                </c:pt>
                <c:pt idx="974">
                  <c:v>3.530364</c:v>
                </c:pt>
                <c:pt idx="975">
                  <c:v>7.98298</c:v>
                </c:pt>
                <c:pt idx="976">
                  <c:v>14.118323</c:v>
                </c:pt>
                <c:pt idx="977">
                  <c:v>5.678945</c:v>
                </c:pt>
                <c:pt idx="978">
                  <c:v>18.781161</c:v>
                </c:pt>
                <c:pt idx="979">
                  <c:v>46.357247</c:v>
                </c:pt>
                <c:pt idx="980">
                  <c:v>9.649662</c:v>
                </c:pt>
                <c:pt idx="981">
                  <c:v>3.508464</c:v>
                </c:pt>
                <c:pt idx="982">
                  <c:v>6.169332</c:v>
                </c:pt>
                <c:pt idx="983">
                  <c:v>6.123607</c:v>
                </c:pt>
                <c:pt idx="984">
                  <c:v>7.359408</c:v>
                </c:pt>
                <c:pt idx="985">
                  <c:v>8.331439</c:v>
                </c:pt>
                <c:pt idx="986">
                  <c:v>17.678395</c:v>
                </c:pt>
                <c:pt idx="987">
                  <c:v>3.240526</c:v>
                </c:pt>
                <c:pt idx="988">
                  <c:v>14.187209</c:v>
                </c:pt>
                <c:pt idx="989">
                  <c:v>26.893686</c:v>
                </c:pt>
                <c:pt idx="990">
                  <c:v>27.03807</c:v>
                </c:pt>
                <c:pt idx="991">
                  <c:v>9.310776</c:v>
                </c:pt>
                <c:pt idx="992">
                  <c:v>10.000275</c:v>
                </c:pt>
                <c:pt idx="993">
                  <c:v>8.808226</c:v>
                </c:pt>
                <c:pt idx="994">
                  <c:v>10.549298</c:v>
                </c:pt>
                <c:pt idx="995">
                  <c:v>10.715789</c:v>
                </c:pt>
                <c:pt idx="996">
                  <c:v>17.554435</c:v>
                </c:pt>
                <c:pt idx="997">
                  <c:v>3.430408</c:v>
                </c:pt>
                <c:pt idx="998">
                  <c:v>93.873778</c:v>
                </c:pt>
                <c:pt idx="999">
                  <c:v>17.650534</c:v>
                </c:pt>
                <c:pt idx="1000">
                  <c:v>3.412371</c:v>
                </c:pt>
                <c:pt idx="1001">
                  <c:v>3.323085</c:v>
                </c:pt>
                <c:pt idx="1002">
                  <c:v>4.09083</c:v>
                </c:pt>
                <c:pt idx="1003">
                  <c:v>17.419548</c:v>
                </c:pt>
                <c:pt idx="1004">
                  <c:v>4.465296</c:v>
                </c:pt>
                <c:pt idx="1005">
                  <c:v>7.819509</c:v>
                </c:pt>
                <c:pt idx="1006">
                  <c:v>84.380961</c:v>
                </c:pt>
                <c:pt idx="1007">
                  <c:v>31.444197</c:v>
                </c:pt>
                <c:pt idx="1008">
                  <c:v>11.905673</c:v>
                </c:pt>
                <c:pt idx="1009">
                  <c:v>30.03029</c:v>
                </c:pt>
                <c:pt idx="1010">
                  <c:v>95.444127</c:v>
                </c:pt>
                <c:pt idx="1011">
                  <c:v>10.243337</c:v>
                </c:pt>
                <c:pt idx="1012">
                  <c:v>3.591411</c:v>
                </c:pt>
                <c:pt idx="1013">
                  <c:v>10.426561</c:v>
                </c:pt>
                <c:pt idx="1014">
                  <c:v>17.987721</c:v>
                </c:pt>
                <c:pt idx="1015">
                  <c:v>17.252546</c:v>
                </c:pt>
                <c:pt idx="1016">
                  <c:v>22.323905</c:v>
                </c:pt>
                <c:pt idx="1017">
                  <c:v>132.284994</c:v>
                </c:pt>
                <c:pt idx="1018">
                  <c:v>7.904747</c:v>
                </c:pt>
                <c:pt idx="1019">
                  <c:v>29.521157</c:v>
                </c:pt>
                <c:pt idx="1020">
                  <c:v>10.730789</c:v>
                </c:pt>
                <c:pt idx="1021">
                  <c:v>13.009748</c:v>
                </c:pt>
                <c:pt idx="1022">
                  <c:v>4.224877</c:v>
                </c:pt>
                <c:pt idx="1023">
                  <c:v>5.23194</c:v>
                </c:pt>
                <c:pt idx="1024">
                  <c:v>15.790032</c:v>
                </c:pt>
                <c:pt idx="1025">
                  <c:v>22.488292</c:v>
                </c:pt>
                <c:pt idx="1026">
                  <c:v>3.974269</c:v>
                </c:pt>
                <c:pt idx="1027">
                  <c:v>22.796965</c:v>
                </c:pt>
                <c:pt idx="1028">
                  <c:v>6.975724</c:v>
                </c:pt>
                <c:pt idx="1029">
                  <c:v>17.544891</c:v>
                </c:pt>
                <c:pt idx="1030">
                  <c:v>28.828751</c:v>
                </c:pt>
                <c:pt idx="1031">
                  <c:v>18.839767</c:v>
                </c:pt>
                <c:pt idx="1032">
                  <c:v>8.299366</c:v>
                </c:pt>
                <c:pt idx="1033">
                  <c:v>5.832544</c:v>
                </c:pt>
                <c:pt idx="1034">
                  <c:v>17.342406</c:v>
                </c:pt>
                <c:pt idx="1035">
                  <c:v>7.428194</c:v>
                </c:pt>
                <c:pt idx="1036">
                  <c:v>9.912074</c:v>
                </c:pt>
                <c:pt idx="1037">
                  <c:v>4.894153</c:v>
                </c:pt>
                <c:pt idx="1038">
                  <c:v>24.731087</c:v>
                </c:pt>
                <c:pt idx="1039">
                  <c:v>4.396056</c:v>
                </c:pt>
                <c:pt idx="1040">
                  <c:v>22.315224</c:v>
                </c:pt>
                <c:pt idx="1041">
                  <c:v>25.143752</c:v>
                </c:pt>
                <c:pt idx="1042">
                  <c:v>17.884377</c:v>
                </c:pt>
                <c:pt idx="1043">
                  <c:v>9.054642</c:v>
                </c:pt>
                <c:pt idx="1044">
                  <c:v>8.329722</c:v>
                </c:pt>
                <c:pt idx="1045">
                  <c:v>24.660881</c:v>
                </c:pt>
                <c:pt idx="1046">
                  <c:v>5.725654</c:v>
                </c:pt>
                <c:pt idx="1047">
                  <c:v>5.836484</c:v>
                </c:pt>
                <c:pt idx="1048">
                  <c:v>8.963942</c:v>
                </c:pt>
                <c:pt idx="1049">
                  <c:v>6.091684</c:v>
                </c:pt>
                <c:pt idx="1050">
                  <c:v>32.391095</c:v>
                </c:pt>
                <c:pt idx="1051">
                  <c:v>49.821661</c:v>
                </c:pt>
                <c:pt idx="1052">
                  <c:v>4.326762</c:v>
                </c:pt>
                <c:pt idx="1053">
                  <c:v>3.82705</c:v>
                </c:pt>
                <c:pt idx="1054">
                  <c:v>7.437631</c:v>
                </c:pt>
                <c:pt idx="1055">
                  <c:v>17.073743</c:v>
                </c:pt>
                <c:pt idx="1056">
                  <c:v>5.261191</c:v>
                </c:pt>
                <c:pt idx="1057">
                  <c:v>4.543864</c:v>
                </c:pt>
                <c:pt idx="1058">
                  <c:v>12.547415</c:v>
                </c:pt>
                <c:pt idx="1059">
                  <c:v>20.735451</c:v>
                </c:pt>
                <c:pt idx="1060">
                  <c:v>19.568919</c:v>
                </c:pt>
                <c:pt idx="1061">
                  <c:v>4.844869</c:v>
                </c:pt>
                <c:pt idx="1062">
                  <c:v>66.616143</c:v>
                </c:pt>
                <c:pt idx="1063">
                  <c:v>42.669527</c:v>
                </c:pt>
                <c:pt idx="1064">
                  <c:v>11.547644</c:v>
                </c:pt>
                <c:pt idx="1065">
                  <c:v>8.099666</c:v>
                </c:pt>
                <c:pt idx="1066">
                  <c:v>6.071428</c:v>
                </c:pt>
                <c:pt idx="1067">
                  <c:v>22.523673</c:v>
                </c:pt>
                <c:pt idx="1068">
                  <c:v>4.881717</c:v>
                </c:pt>
                <c:pt idx="1069">
                  <c:v>12.610482</c:v>
                </c:pt>
                <c:pt idx="1070">
                  <c:v>5.695058</c:v>
                </c:pt>
                <c:pt idx="1071">
                  <c:v>5.745311</c:v>
                </c:pt>
                <c:pt idx="1072">
                  <c:v>8.434271</c:v>
                </c:pt>
                <c:pt idx="1073">
                  <c:v>21.025701</c:v>
                </c:pt>
                <c:pt idx="1074">
                  <c:v>11.550076</c:v>
                </c:pt>
                <c:pt idx="1075">
                  <c:v>30.732121</c:v>
                </c:pt>
                <c:pt idx="1076">
                  <c:v>6.091234</c:v>
                </c:pt>
                <c:pt idx="1077">
                  <c:v>8.289387</c:v>
                </c:pt>
                <c:pt idx="1078">
                  <c:v>29.418358</c:v>
                </c:pt>
                <c:pt idx="1079">
                  <c:v>8.534035</c:v>
                </c:pt>
                <c:pt idx="1080">
                  <c:v>13.530722</c:v>
                </c:pt>
                <c:pt idx="1081">
                  <c:v>9.845449</c:v>
                </c:pt>
                <c:pt idx="1082">
                  <c:v>12.569783</c:v>
                </c:pt>
                <c:pt idx="1083">
                  <c:v>25.297508</c:v>
                </c:pt>
                <c:pt idx="1084">
                  <c:v>26.452992</c:v>
                </c:pt>
                <c:pt idx="1085">
                  <c:v>23.086576</c:v>
                </c:pt>
                <c:pt idx="1086">
                  <c:v>6.072139</c:v>
                </c:pt>
                <c:pt idx="1087">
                  <c:v>20.421618</c:v>
                </c:pt>
                <c:pt idx="1088">
                  <c:v>8.313229</c:v>
                </c:pt>
                <c:pt idx="1089">
                  <c:v>47.679136</c:v>
                </c:pt>
                <c:pt idx="1090">
                  <c:v>12.543362</c:v>
                </c:pt>
                <c:pt idx="1091">
                  <c:v>6.789709</c:v>
                </c:pt>
                <c:pt idx="1092">
                  <c:v>48.500492</c:v>
                </c:pt>
                <c:pt idx="1093">
                  <c:v>5.363327</c:v>
                </c:pt>
                <c:pt idx="1094">
                  <c:v>25.442767</c:v>
                </c:pt>
                <c:pt idx="1095">
                  <c:v>5.984115</c:v>
                </c:pt>
                <c:pt idx="1096">
                  <c:v>7.28962</c:v>
                </c:pt>
                <c:pt idx="1097">
                  <c:v>16.417911</c:v>
                </c:pt>
                <c:pt idx="1098">
                  <c:v>5.49922</c:v>
                </c:pt>
                <c:pt idx="1099">
                  <c:v>10.952936</c:v>
                </c:pt>
                <c:pt idx="1100">
                  <c:v>6.461488</c:v>
                </c:pt>
                <c:pt idx="1101">
                  <c:v>6.689149</c:v>
                </c:pt>
                <c:pt idx="1102">
                  <c:v>17.24079</c:v>
                </c:pt>
                <c:pt idx="1103">
                  <c:v>9.21135</c:v>
                </c:pt>
                <c:pt idx="1104">
                  <c:v>16.864918</c:v>
                </c:pt>
                <c:pt idx="1105">
                  <c:v>6.746412</c:v>
                </c:pt>
                <c:pt idx="1106">
                  <c:v>29.501447</c:v>
                </c:pt>
                <c:pt idx="1107">
                  <c:v>14.754841</c:v>
                </c:pt>
                <c:pt idx="1108">
                  <c:v>34.261332</c:v>
                </c:pt>
                <c:pt idx="1109">
                  <c:v>5.32064</c:v>
                </c:pt>
                <c:pt idx="1110">
                  <c:v>16.574124</c:v>
                </c:pt>
                <c:pt idx="1111">
                  <c:v>7.629458</c:v>
                </c:pt>
                <c:pt idx="1112">
                  <c:v>6.835064</c:v>
                </c:pt>
                <c:pt idx="1113">
                  <c:v>10.066009</c:v>
                </c:pt>
                <c:pt idx="1114">
                  <c:v>41.343699</c:v>
                </c:pt>
                <c:pt idx="1115">
                  <c:v>7.987412</c:v>
                </c:pt>
                <c:pt idx="1116">
                  <c:v>51.53379</c:v>
                </c:pt>
                <c:pt idx="1117">
                  <c:v>30.599047</c:v>
                </c:pt>
                <c:pt idx="1118">
                  <c:v>5.50516</c:v>
                </c:pt>
                <c:pt idx="1119">
                  <c:v>8.684872</c:v>
                </c:pt>
                <c:pt idx="1120">
                  <c:v>26.129379</c:v>
                </c:pt>
                <c:pt idx="1121">
                  <c:v>33.93603</c:v>
                </c:pt>
                <c:pt idx="1122">
                  <c:v>16.600369</c:v>
                </c:pt>
                <c:pt idx="1123">
                  <c:v>10.039095</c:v>
                </c:pt>
                <c:pt idx="1124">
                  <c:v>7.541969</c:v>
                </c:pt>
                <c:pt idx="1125">
                  <c:v>14.48512</c:v>
                </c:pt>
                <c:pt idx="1126">
                  <c:v>25.493014</c:v>
                </c:pt>
                <c:pt idx="1127">
                  <c:v>5.825326</c:v>
                </c:pt>
                <c:pt idx="1128">
                  <c:v>15.448669</c:v>
                </c:pt>
                <c:pt idx="1129">
                  <c:v>44.729214</c:v>
                </c:pt>
                <c:pt idx="1130">
                  <c:v>25.035151</c:v>
                </c:pt>
                <c:pt idx="1131">
                  <c:v>5.462876</c:v>
                </c:pt>
                <c:pt idx="1132">
                  <c:v>10.194346</c:v>
                </c:pt>
                <c:pt idx="1133">
                  <c:v>13.292658</c:v>
                </c:pt>
                <c:pt idx="1134">
                  <c:v>57.614882</c:v>
                </c:pt>
                <c:pt idx="1135">
                  <c:v>11.689568</c:v>
                </c:pt>
                <c:pt idx="1136">
                  <c:v>29.426078</c:v>
                </c:pt>
                <c:pt idx="1137">
                  <c:v>9.705472</c:v>
                </c:pt>
                <c:pt idx="1138">
                  <c:v>6.697432</c:v>
                </c:pt>
                <c:pt idx="1139">
                  <c:v>6.771021</c:v>
                </c:pt>
                <c:pt idx="1140">
                  <c:v>10.161004</c:v>
                </c:pt>
                <c:pt idx="1141">
                  <c:v>5.864063</c:v>
                </c:pt>
                <c:pt idx="1142">
                  <c:v>34.382763</c:v>
                </c:pt>
                <c:pt idx="1143">
                  <c:v>28.337354</c:v>
                </c:pt>
                <c:pt idx="1144">
                  <c:v>28.271942</c:v>
                </c:pt>
                <c:pt idx="1145">
                  <c:v>50.755642</c:v>
                </c:pt>
                <c:pt idx="1146">
                  <c:v>22.149912</c:v>
                </c:pt>
                <c:pt idx="1147">
                  <c:v>6.671023</c:v>
                </c:pt>
                <c:pt idx="1148">
                  <c:v>9.333358</c:v>
                </c:pt>
                <c:pt idx="1149">
                  <c:v>6.937019</c:v>
                </c:pt>
                <c:pt idx="1150">
                  <c:v>8.479911</c:v>
                </c:pt>
                <c:pt idx="1151">
                  <c:v>9.14016</c:v>
                </c:pt>
                <c:pt idx="1152">
                  <c:v>6.966545</c:v>
                </c:pt>
                <c:pt idx="1153">
                  <c:v>24.985556</c:v>
                </c:pt>
                <c:pt idx="1154">
                  <c:v>56.29291</c:v>
                </c:pt>
                <c:pt idx="1155">
                  <c:v>41.434814</c:v>
                </c:pt>
                <c:pt idx="1156">
                  <c:v>65.380655</c:v>
                </c:pt>
                <c:pt idx="1157">
                  <c:v>6.726357</c:v>
                </c:pt>
                <c:pt idx="1158">
                  <c:v>7.288152</c:v>
                </c:pt>
                <c:pt idx="1159">
                  <c:v>6.592729</c:v>
                </c:pt>
                <c:pt idx="1160">
                  <c:v>6.332763</c:v>
                </c:pt>
                <c:pt idx="1161">
                  <c:v>7.885461</c:v>
                </c:pt>
                <c:pt idx="1162">
                  <c:v>6.679419</c:v>
                </c:pt>
                <c:pt idx="1163">
                  <c:v>30.220581</c:v>
                </c:pt>
                <c:pt idx="1164">
                  <c:v>45.919142</c:v>
                </c:pt>
                <c:pt idx="1165">
                  <c:v>7.834863</c:v>
                </c:pt>
                <c:pt idx="1166">
                  <c:v>10.194051</c:v>
                </c:pt>
                <c:pt idx="1167">
                  <c:v>28.56901</c:v>
                </c:pt>
                <c:pt idx="1168">
                  <c:v>47.892505</c:v>
                </c:pt>
                <c:pt idx="1169">
                  <c:v>8.726917</c:v>
                </c:pt>
                <c:pt idx="1170">
                  <c:v>15.706272</c:v>
                </c:pt>
                <c:pt idx="1171">
                  <c:v>10.963868</c:v>
                </c:pt>
                <c:pt idx="1172">
                  <c:v>8.080708</c:v>
                </c:pt>
                <c:pt idx="1173">
                  <c:v>47.105569</c:v>
                </c:pt>
                <c:pt idx="1174">
                  <c:v>10.444601</c:v>
                </c:pt>
                <c:pt idx="1175">
                  <c:v>38.840218</c:v>
                </c:pt>
                <c:pt idx="1176">
                  <c:v>35.733366</c:v>
                </c:pt>
                <c:pt idx="1177">
                  <c:v>13.069824</c:v>
                </c:pt>
                <c:pt idx="1178">
                  <c:v>9.090097</c:v>
                </c:pt>
                <c:pt idx="1179">
                  <c:v>7.641566</c:v>
                </c:pt>
                <c:pt idx="1180">
                  <c:v>11.328687</c:v>
                </c:pt>
                <c:pt idx="1181">
                  <c:v>10.570804</c:v>
                </c:pt>
                <c:pt idx="1182">
                  <c:v>8.214515</c:v>
                </c:pt>
                <c:pt idx="1183">
                  <c:v>17.21394</c:v>
                </c:pt>
                <c:pt idx="1184">
                  <c:v>8.461925</c:v>
                </c:pt>
                <c:pt idx="1185">
                  <c:v>8.993563</c:v>
                </c:pt>
                <c:pt idx="1186">
                  <c:v>33.531434</c:v>
                </c:pt>
                <c:pt idx="1187">
                  <c:v>11.539569</c:v>
                </c:pt>
                <c:pt idx="1188">
                  <c:v>14.956437</c:v>
                </c:pt>
                <c:pt idx="1189">
                  <c:v>10.349123</c:v>
                </c:pt>
                <c:pt idx="1190">
                  <c:v>11.478348</c:v>
                </c:pt>
                <c:pt idx="1191">
                  <c:v>9.505167</c:v>
                </c:pt>
                <c:pt idx="1192">
                  <c:v>15.039578</c:v>
                </c:pt>
                <c:pt idx="1193">
                  <c:v>13.541079</c:v>
                </c:pt>
                <c:pt idx="1194">
                  <c:v>9.937761</c:v>
                </c:pt>
                <c:pt idx="1195">
                  <c:v>48.284094</c:v>
                </c:pt>
                <c:pt idx="1196">
                  <c:v>12.494006</c:v>
                </c:pt>
                <c:pt idx="1197">
                  <c:v>14.524344</c:v>
                </c:pt>
                <c:pt idx="1198">
                  <c:v>51.4017</c:v>
                </c:pt>
                <c:pt idx="1199">
                  <c:v>11.641472</c:v>
                </c:pt>
                <c:pt idx="1200">
                  <c:v>12.972614</c:v>
                </c:pt>
                <c:pt idx="1201">
                  <c:v>12.779416</c:v>
                </c:pt>
                <c:pt idx="1202">
                  <c:v>14.075716</c:v>
                </c:pt>
                <c:pt idx="1203">
                  <c:v>16.986081</c:v>
                </c:pt>
                <c:pt idx="1204">
                  <c:v>19.220064</c:v>
                </c:pt>
                <c:pt idx="1205">
                  <c:v>21.394836</c:v>
                </c:pt>
                <c:pt idx="1206">
                  <c:v>15.794088</c:v>
                </c:pt>
                <c:pt idx="1207">
                  <c:v>23.674468</c:v>
                </c:pt>
              </c:numCache>
            </c:numRef>
          </c:xVal>
          <c:yVal>
            <c:numRef>
              <c:f>Players!$P$5:$P$1252</c:f>
              <c:numCache>
                <c:formatCode>0.00</c:formatCode>
                <c:ptCount val="1248"/>
                <c:pt idx="0">
                  <c:v>6.27</c:v>
                </c:pt>
                <c:pt idx="1">
                  <c:v>6.94782608695652</c:v>
                </c:pt>
                <c:pt idx="2">
                  <c:v>6.57307692307692</c:v>
                </c:pt>
                <c:pt idx="3">
                  <c:v>6.53333333333333</c:v>
                </c:pt>
                <c:pt idx="4">
                  <c:v>6.20869565217391</c:v>
                </c:pt>
                <c:pt idx="5">
                  <c:v>6.19444444444445</c:v>
                </c:pt>
                <c:pt idx="6">
                  <c:v>6.20588235294118</c:v>
                </c:pt>
                <c:pt idx="7">
                  <c:v>6.25</c:v>
                </c:pt>
                <c:pt idx="8">
                  <c:v>6.144</c:v>
                </c:pt>
                <c:pt idx="9">
                  <c:v>6.15769230769231</c:v>
                </c:pt>
                <c:pt idx="10">
                  <c:v>6.42307692307692</c:v>
                </c:pt>
                <c:pt idx="11">
                  <c:v>6.18181818181818</c:v>
                </c:pt>
                <c:pt idx="12">
                  <c:v>6.55757575757576</c:v>
                </c:pt>
                <c:pt idx="13">
                  <c:v>6.136</c:v>
                </c:pt>
                <c:pt idx="14">
                  <c:v>6.42173913043478</c:v>
                </c:pt>
                <c:pt idx="15">
                  <c:v>6.52173913043478</c:v>
                </c:pt>
                <c:pt idx="16">
                  <c:v>6.23461538461539</c:v>
                </c:pt>
                <c:pt idx="17">
                  <c:v>6.24615384615385</c:v>
                </c:pt>
                <c:pt idx="18">
                  <c:v>6.09166666666667</c:v>
                </c:pt>
                <c:pt idx="19">
                  <c:v>6.17222222222222</c:v>
                </c:pt>
                <c:pt idx="20">
                  <c:v>6.13928571428571</c:v>
                </c:pt>
                <c:pt idx="21">
                  <c:v>6.1</c:v>
                </c:pt>
                <c:pt idx="22">
                  <c:v>6.10454545454546</c:v>
                </c:pt>
                <c:pt idx="23">
                  <c:v>6.98</c:v>
                </c:pt>
                <c:pt idx="24">
                  <c:v>6.4962962962963</c:v>
                </c:pt>
                <c:pt idx="25">
                  <c:v>6.08125</c:v>
                </c:pt>
                <c:pt idx="26">
                  <c:v>6.13076923076923</c:v>
                </c:pt>
                <c:pt idx="27">
                  <c:v>6.512</c:v>
                </c:pt>
                <c:pt idx="28">
                  <c:v>6.45833333333333</c:v>
                </c:pt>
                <c:pt idx="29">
                  <c:v>6.21</c:v>
                </c:pt>
                <c:pt idx="30">
                  <c:v>6.36666666666667</c:v>
                </c:pt>
                <c:pt idx="31">
                  <c:v>6.22222222222222</c:v>
                </c:pt>
                <c:pt idx="32">
                  <c:v>6.35510204081633</c:v>
                </c:pt>
                <c:pt idx="33">
                  <c:v>6.14285714285714</c:v>
                </c:pt>
                <c:pt idx="34">
                  <c:v>6.14117647058824</c:v>
                </c:pt>
                <c:pt idx="35">
                  <c:v>6.07058823529412</c:v>
                </c:pt>
                <c:pt idx="36">
                  <c:v>6.075</c:v>
                </c:pt>
                <c:pt idx="37">
                  <c:v>6.20769230769231</c:v>
                </c:pt>
                <c:pt idx="38">
                  <c:v>6.08333333333333</c:v>
                </c:pt>
                <c:pt idx="39">
                  <c:v>6.82666666666667</c:v>
                </c:pt>
                <c:pt idx="40">
                  <c:v>6.25666666666667</c:v>
                </c:pt>
                <c:pt idx="41">
                  <c:v>6.1</c:v>
                </c:pt>
                <c:pt idx="42">
                  <c:v>6.39032258064516</c:v>
                </c:pt>
                <c:pt idx="43">
                  <c:v>6.40526315789474</c:v>
                </c:pt>
                <c:pt idx="44">
                  <c:v>6.416</c:v>
                </c:pt>
                <c:pt idx="45">
                  <c:v>6.44</c:v>
                </c:pt>
                <c:pt idx="46">
                  <c:v>6.06153846153846</c:v>
                </c:pt>
                <c:pt idx="47">
                  <c:v>6.07307692307692</c:v>
                </c:pt>
                <c:pt idx="48">
                  <c:v>6.13030303030303</c:v>
                </c:pt>
                <c:pt idx="49">
                  <c:v>6.03333333333333</c:v>
                </c:pt>
                <c:pt idx="50">
                  <c:v>6.26666666666667</c:v>
                </c:pt>
                <c:pt idx="51">
                  <c:v>6.46923076923077</c:v>
                </c:pt>
                <c:pt idx="52">
                  <c:v>6.06666666666667</c:v>
                </c:pt>
                <c:pt idx="53">
                  <c:v>6.06666666666667</c:v>
                </c:pt>
                <c:pt idx="54">
                  <c:v>6.37142857142857</c:v>
                </c:pt>
                <c:pt idx="55">
                  <c:v>6.936</c:v>
                </c:pt>
                <c:pt idx="56">
                  <c:v>6.01875</c:v>
                </c:pt>
                <c:pt idx="57">
                  <c:v>6.3</c:v>
                </c:pt>
                <c:pt idx="58">
                  <c:v>6.06428571428572</c:v>
                </c:pt>
                <c:pt idx="59">
                  <c:v>6.255</c:v>
                </c:pt>
                <c:pt idx="60">
                  <c:v>6.87894736842105</c:v>
                </c:pt>
                <c:pt idx="61">
                  <c:v>6.17931034482759</c:v>
                </c:pt>
                <c:pt idx="62">
                  <c:v>6.45</c:v>
                </c:pt>
                <c:pt idx="63">
                  <c:v>6.375</c:v>
                </c:pt>
                <c:pt idx="64">
                  <c:v>6.116</c:v>
                </c:pt>
                <c:pt idx="65">
                  <c:v>6.096875</c:v>
                </c:pt>
                <c:pt idx="66">
                  <c:v>6.01333333333333</c:v>
                </c:pt>
                <c:pt idx="67">
                  <c:v>6.16</c:v>
                </c:pt>
                <c:pt idx="68">
                  <c:v>6.86666666666667</c:v>
                </c:pt>
                <c:pt idx="69">
                  <c:v>6.00476190476191</c:v>
                </c:pt>
                <c:pt idx="70">
                  <c:v>6.14193548387097</c:v>
                </c:pt>
                <c:pt idx="71">
                  <c:v>6.38333333333333</c:v>
                </c:pt>
                <c:pt idx="72">
                  <c:v>6.052</c:v>
                </c:pt>
                <c:pt idx="73">
                  <c:v>6.31538461538462</c:v>
                </c:pt>
                <c:pt idx="74">
                  <c:v>6.95454545454545</c:v>
                </c:pt>
                <c:pt idx="75">
                  <c:v>6.18529411764706</c:v>
                </c:pt>
                <c:pt idx="76">
                  <c:v>6.80967741935484</c:v>
                </c:pt>
                <c:pt idx="77">
                  <c:v>6.47241379310345</c:v>
                </c:pt>
                <c:pt idx="78">
                  <c:v>6.31363636363636</c:v>
                </c:pt>
                <c:pt idx="79">
                  <c:v>6.309375</c:v>
                </c:pt>
                <c:pt idx="80">
                  <c:v>6.303125</c:v>
                </c:pt>
                <c:pt idx="81">
                  <c:v>6.4875</c:v>
                </c:pt>
                <c:pt idx="82">
                  <c:v>6.54583333333333</c:v>
                </c:pt>
                <c:pt idx="83">
                  <c:v>6.30769230769231</c:v>
                </c:pt>
                <c:pt idx="84">
                  <c:v>6.09615384615385</c:v>
                </c:pt>
                <c:pt idx="85">
                  <c:v>6.38</c:v>
                </c:pt>
                <c:pt idx="86">
                  <c:v>6.41</c:v>
                </c:pt>
                <c:pt idx="87">
                  <c:v>6.03846153846154</c:v>
                </c:pt>
                <c:pt idx="88">
                  <c:v>6.456</c:v>
                </c:pt>
                <c:pt idx="89">
                  <c:v>6.01034482758621</c:v>
                </c:pt>
                <c:pt idx="90">
                  <c:v>6.32972972972973</c:v>
                </c:pt>
                <c:pt idx="91">
                  <c:v>6.46857142857143</c:v>
                </c:pt>
                <c:pt idx="92">
                  <c:v>6.04615384615385</c:v>
                </c:pt>
                <c:pt idx="93">
                  <c:v>6.05217391304348</c:v>
                </c:pt>
                <c:pt idx="94">
                  <c:v>6.4</c:v>
                </c:pt>
                <c:pt idx="95">
                  <c:v>5.996875</c:v>
                </c:pt>
                <c:pt idx="96">
                  <c:v>6.95806451612903</c:v>
                </c:pt>
                <c:pt idx="97">
                  <c:v>6.98333333333333</c:v>
                </c:pt>
                <c:pt idx="98">
                  <c:v>6.27037037037037</c:v>
                </c:pt>
                <c:pt idx="99">
                  <c:v>6.364</c:v>
                </c:pt>
                <c:pt idx="100">
                  <c:v>6.48</c:v>
                </c:pt>
                <c:pt idx="101">
                  <c:v>6.02173913043478</c:v>
                </c:pt>
                <c:pt idx="102">
                  <c:v>6.15</c:v>
                </c:pt>
                <c:pt idx="103">
                  <c:v>6</c:v>
                </c:pt>
                <c:pt idx="104">
                  <c:v>6.03333333333333</c:v>
                </c:pt>
                <c:pt idx="105">
                  <c:v>7.4952380952381</c:v>
                </c:pt>
                <c:pt idx="106">
                  <c:v>6.39285714285714</c:v>
                </c:pt>
                <c:pt idx="107">
                  <c:v>6</c:v>
                </c:pt>
                <c:pt idx="108">
                  <c:v>5.99333333333333</c:v>
                </c:pt>
                <c:pt idx="109">
                  <c:v>6.1</c:v>
                </c:pt>
                <c:pt idx="110">
                  <c:v>6.07931034482759</c:v>
                </c:pt>
                <c:pt idx="111">
                  <c:v>6.035</c:v>
                </c:pt>
                <c:pt idx="112">
                  <c:v>5.97428571428571</c:v>
                </c:pt>
                <c:pt idx="113">
                  <c:v>6.30285714285714</c:v>
                </c:pt>
                <c:pt idx="114">
                  <c:v>6.0030303030303</c:v>
                </c:pt>
                <c:pt idx="115">
                  <c:v>6.584</c:v>
                </c:pt>
                <c:pt idx="116">
                  <c:v>6.5375</c:v>
                </c:pt>
                <c:pt idx="117">
                  <c:v>6.58076923076923</c:v>
                </c:pt>
                <c:pt idx="118">
                  <c:v>6.46190476190476</c:v>
                </c:pt>
                <c:pt idx="119">
                  <c:v>6.48</c:v>
                </c:pt>
                <c:pt idx="120">
                  <c:v>6.290625</c:v>
                </c:pt>
                <c:pt idx="121">
                  <c:v>6.068</c:v>
                </c:pt>
                <c:pt idx="122">
                  <c:v>6.5</c:v>
                </c:pt>
                <c:pt idx="123">
                  <c:v>6.44102564102564</c:v>
                </c:pt>
                <c:pt idx="124">
                  <c:v>6.1125</c:v>
                </c:pt>
                <c:pt idx="125">
                  <c:v>6.03214285714286</c:v>
                </c:pt>
                <c:pt idx="126">
                  <c:v>6.27380952380952</c:v>
                </c:pt>
                <c:pt idx="127">
                  <c:v>6.0969696969697</c:v>
                </c:pt>
                <c:pt idx="128">
                  <c:v>6.384</c:v>
                </c:pt>
                <c:pt idx="129">
                  <c:v>6.01538461538462</c:v>
                </c:pt>
                <c:pt idx="130">
                  <c:v>6.12173913043478</c:v>
                </c:pt>
                <c:pt idx="131">
                  <c:v>6.35789473684211</c:v>
                </c:pt>
                <c:pt idx="132">
                  <c:v>5.96333333333333</c:v>
                </c:pt>
                <c:pt idx="133">
                  <c:v>7.0375</c:v>
                </c:pt>
                <c:pt idx="134">
                  <c:v>6.09583333333333</c:v>
                </c:pt>
                <c:pt idx="135">
                  <c:v>6.82333333333333</c:v>
                </c:pt>
                <c:pt idx="136">
                  <c:v>6.87619047619048</c:v>
                </c:pt>
                <c:pt idx="137">
                  <c:v>6.26111111111111</c:v>
                </c:pt>
                <c:pt idx="138">
                  <c:v>6.11071428571429</c:v>
                </c:pt>
                <c:pt idx="139">
                  <c:v>6.04516129032258</c:v>
                </c:pt>
                <c:pt idx="140">
                  <c:v>6.31428571428571</c:v>
                </c:pt>
                <c:pt idx="141">
                  <c:v>6.45416666666667</c:v>
                </c:pt>
                <c:pt idx="142">
                  <c:v>6.98461538461539</c:v>
                </c:pt>
                <c:pt idx="143">
                  <c:v>6.15</c:v>
                </c:pt>
                <c:pt idx="144">
                  <c:v>6.23125</c:v>
                </c:pt>
                <c:pt idx="145">
                  <c:v>6.94444444444445</c:v>
                </c:pt>
                <c:pt idx="146">
                  <c:v>6.38461538461539</c:v>
                </c:pt>
                <c:pt idx="147">
                  <c:v>6.36666666666667</c:v>
                </c:pt>
                <c:pt idx="148">
                  <c:v>6.04242424242424</c:v>
                </c:pt>
                <c:pt idx="149">
                  <c:v>6.89565217391304</c:v>
                </c:pt>
                <c:pt idx="150">
                  <c:v>5.94827586206897</c:v>
                </c:pt>
                <c:pt idx="151">
                  <c:v>6.31428571428572</c:v>
                </c:pt>
                <c:pt idx="152">
                  <c:v>6.45483870967742</c:v>
                </c:pt>
                <c:pt idx="153">
                  <c:v>7.16111111111111</c:v>
                </c:pt>
                <c:pt idx="154">
                  <c:v>6.30476190476191</c:v>
                </c:pt>
                <c:pt idx="155">
                  <c:v>6.46</c:v>
                </c:pt>
                <c:pt idx="156">
                  <c:v>6.36111111111111</c:v>
                </c:pt>
                <c:pt idx="157">
                  <c:v>7.22727272727273</c:v>
                </c:pt>
                <c:pt idx="158">
                  <c:v>6.8962962962963</c:v>
                </c:pt>
                <c:pt idx="159">
                  <c:v>6.43</c:v>
                </c:pt>
                <c:pt idx="160">
                  <c:v>6.01785714285714</c:v>
                </c:pt>
                <c:pt idx="161">
                  <c:v>6.06333333333333</c:v>
                </c:pt>
                <c:pt idx="162">
                  <c:v>6.00909090909091</c:v>
                </c:pt>
                <c:pt idx="163">
                  <c:v>6.40454545454546</c:v>
                </c:pt>
                <c:pt idx="164">
                  <c:v>6.60526315789474</c:v>
                </c:pt>
                <c:pt idx="165">
                  <c:v>6.665625</c:v>
                </c:pt>
                <c:pt idx="166">
                  <c:v>5.98636363636364</c:v>
                </c:pt>
                <c:pt idx="167">
                  <c:v>6.00952380952381</c:v>
                </c:pt>
                <c:pt idx="168">
                  <c:v>6.80333333333333</c:v>
                </c:pt>
                <c:pt idx="169">
                  <c:v>6.368</c:v>
                </c:pt>
                <c:pt idx="170">
                  <c:v>5.99375</c:v>
                </c:pt>
                <c:pt idx="171">
                  <c:v>6.01428571428571</c:v>
                </c:pt>
                <c:pt idx="172">
                  <c:v>6.05217391304348</c:v>
                </c:pt>
                <c:pt idx="173">
                  <c:v>6.94411764705882</c:v>
                </c:pt>
                <c:pt idx="174">
                  <c:v>5.96363636363636</c:v>
                </c:pt>
                <c:pt idx="175">
                  <c:v>6.412</c:v>
                </c:pt>
                <c:pt idx="176">
                  <c:v>7.09166666666667</c:v>
                </c:pt>
                <c:pt idx="177">
                  <c:v>6.34</c:v>
                </c:pt>
                <c:pt idx="178">
                  <c:v>6.72413793103448</c:v>
                </c:pt>
                <c:pt idx="179">
                  <c:v>5.96</c:v>
                </c:pt>
                <c:pt idx="180">
                  <c:v>6.19444444444445</c:v>
                </c:pt>
                <c:pt idx="181">
                  <c:v>6.94137931034483</c:v>
                </c:pt>
                <c:pt idx="182">
                  <c:v>6.40869565217391</c:v>
                </c:pt>
                <c:pt idx="183">
                  <c:v>6.18333333333333</c:v>
                </c:pt>
                <c:pt idx="184">
                  <c:v>7.278125</c:v>
                </c:pt>
                <c:pt idx="185">
                  <c:v>5.99130434782609</c:v>
                </c:pt>
                <c:pt idx="186">
                  <c:v>6.13636363636364</c:v>
                </c:pt>
                <c:pt idx="187">
                  <c:v>5.92941176470588</c:v>
                </c:pt>
                <c:pt idx="188">
                  <c:v>6.57333333333333</c:v>
                </c:pt>
                <c:pt idx="189">
                  <c:v>6.3875</c:v>
                </c:pt>
                <c:pt idx="190">
                  <c:v>6.4</c:v>
                </c:pt>
                <c:pt idx="191">
                  <c:v>6.24615384615385</c:v>
                </c:pt>
                <c:pt idx="192">
                  <c:v>6.88571428571429</c:v>
                </c:pt>
                <c:pt idx="193">
                  <c:v>6.03548387096774</c:v>
                </c:pt>
                <c:pt idx="194">
                  <c:v>6.88461538461539</c:v>
                </c:pt>
                <c:pt idx="195">
                  <c:v>6.1875</c:v>
                </c:pt>
                <c:pt idx="196">
                  <c:v>6.29545454545455</c:v>
                </c:pt>
                <c:pt idx="197">
                  <c:v>6.05833333333333</c:v>
                </c:pt>
                <c:pt idx="198">
                  <c:v>6.91428571428571</c:v>
                </c:pt>
                <c:pt idx="199">
                  <c:v>5.92258064516129</c:v>
                </c:pt>
                <c:pt idx="200">
                  <c:v>6.08709677419355</c:v>
                </c:pt>
                <c:pt idx="201">
                  <c:v>7.18285714285714</c:v>
                </c:pt>
                <c:pt idx="202">
                  <c:v>6.11666666666667</c:v>
                </c:pt>
                <c:pt idx="203">
                  <c:v>6.5</c:v>
                </c:pt>
                <c:pt idx="204">
                  <c:v>7.10370370370371</c:v>
                </c:pt>
                <c:pt idx="205">
                  <c:v>5.972</c:v>
                </c:pt>
                <c:pt idx="206">
                  <c:v>5.97666666666667</c:v>
                </c:pt>
                <c:pt idx="207">
                  <c:v>5.995</c:v>
                </c:pt>
                <c:pt idx="208">
                  <c:v>6.90975609756098</c:v>
                </c:pt>
                <c:pt idx="209">
                  <c:v>5.93913043478261</c:v>
                </c:pt>
                <c:pt idx="210">
                  <c:v>6.50909090909091</c:v>
                </c:pt>
                <c:pt idx="211">
                  <c:v>5.93157894736842</c:v>
                </c:pt>
                <c:pt idx="212">
                  <c:v>6.04761904761905</c:v>
                </c:pt>
                <c:pt idx="213">
                  <c:v>6.35555555555556</c:v>
                </c:pt>
                <c:pt idx="214">
                  <c:v>6.35357142857143</c:v>
                </c:pt>
                <c:pt idx="215">
                  <c:v>5.90357142857143</c:v>
                </c:pt>
                <c:pt idx="216">
                  <c:v>5.93793103448276</c:v>
                </c:pt>
                <c:pt idx="217">
                  <c:v>7.19259259259259</c:v>
                </c:pt>
                <c:pt idx="218">
                  <c:v>7.3</c:v>
                </c:pt>
                <c:pt idx="219">
                  <c:v>6.20833333333333</c:v>
                </c:pt>
                <c:pt idx="220">
                  <c:v>6.3875</c:v>
                </c:pt>
                <c:pt idx="221">
                  <c:v>6.18125</c:v>
                </c:pt>
                <c:pt idx="222">
                  <c:v>6.82</c:v>
                </c:pt>
                <c:pt idx="223">
                  <c:v>7.26</c:v>
                </c:pt>
                <c:pt idx="224">
                  <c:v>5.9</c:v>
                </c:pt>
                <c:pt idx="225">
                  <c:v>5.94814814814815</c:v>
                </c:pt>
                <c:pt idx="226">
                  <c:v>6.0125</c:v>
                </c:pt>
                <c:pt idx="227">
                  <c:v>6.29555555555556</c:v>
                </c:pt>
                <c:pt idx="228">
                  <c:v>5.98095238095238</c:v>
                </c:pt>
                <c:pt idx="229">
                  <c:v>6.4625</c:v>
                </c:pt>
                <c:pt idx="230">
                  <c:v>6.0037037037037</c:v>
                </c:pt>
                <c:pt idx="231">
                  <c:v>6.54444444444444</c:v>
                </c:pt>
                <c:pt idx="232">
                  <c:v>6.48571428571429</c:v>
                </c:pt>
                <c:pt idx="233">
                  <c:v>6.10952380952381</c:v>
                </c:pt>
                <c:pt idx="234">
                  <c:v>6.24090909090909</c:v>
                </c:pt>
                <c:pt idx="235">
                  <c:v>5.88461538461539</c:v>
                </c:pt>
                <c:pt idx="236">
                  <c:v>6.48333333333333</c:v>
                </c:pt>
                <c:pt idx="237">
                  <c:v>6.91739130434783</c:v>
                </c:pt>
                <c:pt idx="238">
                  <c:v>6.01904761904762</c:v>
                </c:pt>
                <c:pt idx="239">
                  <c:v>6.25</c:v>
                </c:pt>
                <c:pt idx="240">
                  <c:v>6.42352941176471</c:v>
                </c:pt>
                <c:pt idx="241">
                  <c:v>5.88095238095238</c:v>
                </c:pt>
                <c:pt idx="242">
                  <c:v>6.01538461538462</c:v>
                </c:pt>
                <c:pt idx="243">
                  <c:v>5.89259259259259</c:v>
                </c:pt>
                <c:pt idx="244">
                  <c:v>6.91904761904762</c:v>
                </c:pt>
                <c:pt idx="245">
                  <c:v>6.975</c:v>
                </c:pt>
                <c:pt idx="246">
                  <c:v>6.33157894736842</c:v>
                </c:pt>
                <c:pt idx="247">
                  <c:v>5.96</c:v>
                </c:pt>
                <c:pt idx="248">
                  <c:v>6.00769230769231</c:v>
                </c:pt>
                <c:pt idx="249">
                  <c:v>7.00952380952381</c:v>
                </c:pt>
                <c:pt idx="250">
                  <c:v>6.4</c:v>
                </c:pt>
                <c:pt idx="251">
                  <c:v>6.38636363636364</c:v>
                </c:pt>
                <c:pt idx="252">
                  <c:v>5.92424242424242</c:v>
                </c:pt>
                <c:pt idx="253">
                  <c:v>5.89</c:v>
                </c:pt>
                <c:pt idx="254">
                  <c:v>6.85945945945946</c:v>
                </c:pt>
                <c:pt idx="255">
                  <c:v>5.88214285714286</c:v>
                </c:pt>
                <c:pt idx="256">
                  <c:v>6.9952380952381</c:v>
                </c:pt>
                <c:pt idx="257">
                  <c:v>5.9875</c:v>
                </c:pt>
                <c:pt idx="258">
                  <c:v>6.35853658536585</c:v>
                </c:pt>
                <c:pt idx="259">
                  <c:v>6.12333333333333</c:v>
                </c:pt>
                <c:pt idx="260">
                  <c:v>6.0125</c:v>
                </c:pt>
                <c:pt idx="261">
                  <c:v>5.9625</c:v>
                </c:pt>
                <c:pt idx="262">
                  <c:v>6.5195652173913</c:v>
                </c:pt>
                <c:pt idx="263">
                  <c:v>6.43823529411765</c:v>
                </c:pt>
                <c:pt idx="264">
                  <c:v>5.99642857142857</c:v>
                </c:pt>
                <c:pt idx="265">
                  <c:v>6.39130434782609</c:v>
                </c:pt>
                <c:pt idx="266">
                  <c:v>5.99642857142857</c:v>
                </c:pt>
                <c:pt idx="267">
                  <c:v>6.07272727272727</c:v>
                </c:pt>
                <c:pt idx="268">
                  <c:v>5.86315789473684</c:v>
                </c:pt>
                <c:pt idx="269">
                  <c:v>5.92631578947368</c:v>
                </c:pt>
                <c:pt idx="270">
                  <c:v>6.4</c:v>
                </c:pt>
                <c:pt idx="271">
                  <c:v>6.3</c:v>
                </c:pt>
                <c:pt idx="272">
                  <c:v>6.01428571428571</c:v>
                </c:pt>
                <c:pt idx="273">
                  <c:v>6.34285714285714</c:v>
                </c:pt>
                <c:pt idx="274">
                  <c:v>6.36818181818182</c:v>
                </c:pt>
                <c:pt idx="275">
                  <c:v>5.971875</c:v>
                </c:pt>
                <c:pt idx="276">
                  <c:v>6.84838709677419</c:v>
                </c:pt>
                <c:pt idx="277">
                  <c:v>6.455</c:v>
                </c:pt>
                <c:pt idx="278">
                  <c:v>6.33125</c:v>
                </c:pt>
                <c:pt idx="279">
                  <c:v>6.27037037037037</c:v>
                </c:pt>
                <c:pt idx="280">
                  <c:v>6.30909090909091</c:v>
                </c:pt>
                <c:pt idx="281">
                  <c:v>7.37333333333333</c:v>
                </c:pt>
                <c:pt idx="282">
                  <c:v>6.98666666666667</c:v>
                </c:pt>
                <c:pt idx="283">
                  <c:v>6.556</c:v>
                </c:pt>
                <c:pt idx="284">
                  <c:v>6.86818181818182</c:v>
                </c:pt>
                <c:pt idx="285">
                  <c:v>5.965</c:v>
                </c:pt>
                <c:pt idx="286">
                  <c:v>6.59411764705882</c:v>
                </c:pt>
                <c:pt idx="287">
                  <c:v>5.94</c:v>
                </c:pt>
                <c:pt idx="288">
                  <c:v>7.06666666666667</c:v>
                </c:pt>
                <c:pt idx="289">
                  <c:v>5.88611111111111</c:v>
                </c:pt>
                <c:pt idx="290">
                  <c:v>6.42962962962963</c:v>
                </c:pt>
                <c:pt idx="291">
                  <c:v>5.92857142857143</c:v>
                </c:pt>
                <c:pt idx="292">
                  <c:v>6.86129032258065</c:v>
                </c:pt>
                <c:pt idx="293">
                  <c:v>6.36428571428571</c:v>
                </c:pt>
                <c:pt idx="294">
                  <c:v>6.03783783783784</c:v>
                </c:pt>
                <c:pt idx="295">
                  <c:v>6.95185185185185</c:v>
                </c:pt>
                <c:pt idx="296">
                  <c:v>6.05833333333333</c:v>
                </c:pt>
                <c:pt idx="297">
                  <c:v>6.5</c:v>
                </c:pt>
                <c:pt idx="298">
                  <c:v>6.36956521739131</c:v>
                </c:pt>
                <c:pt idx="299">
                  <c:v>5.99545454545455</c:v>
                </c:pt>
                <c:pt idx="300">
                  <c:v>6.00588235294118</c:v>
                </c:pt>
                <c:pt idx="301">
                  <c:v>6.97297297297297</c:v>
                </c:pt>
                <c:pt idx="302">
                  <c:v>6.26315789473684</c:v>
                </c:pt>
                <c:pt idx="303">
                  <c:v>5.91428571428571</c:v>
                </c:pt>
                <c:pt idx="304">
                  <c:v>6.048</c:v>
                </c:pt>
                <c:pt idx="305">
                  <c:v>7.40833333333333</c:v>
                </c:pt>
                <c:pt idx="306">
                  <c:v>6.244</c:v>
                </c:pt>
                <c:pt idx="307">
                  <c:v>5.97307692307692</c:v>
                </c:pt>
                <c:pt idx="308">
                  <c:v>5.86666666666667</c:v>
                </c:pt>
                <c:pt idx="309">
                  <c:v>6.28888888888889</c:v>
                </c:pt>
                <c:pt idx="310">
                  <c:v>6.33157894736842</c:v>
                </c:pt>
                <c:pt idx="311">
                  <c:v>6.2695652173913</c:v>
                </c:pt>
                <c:pt idx="312">
                  <c:v>6.46818181818182</c:v>
                </c:pt>
                <c:pt idx="313">
                  <c:v>6.75238095238095</c:v>
                </c:pt>
                <c:pt idx="314">
                  <c:v>6.06818181818182</c:v>
                </c:pt>
                <c:pt idx="315">
                  <c:v>5.93333333333333</c:v>
                </c:pt>
                <c:pt idx="316">
                  <c:v>7.015625</c:v>
                </c:pt>
                <c:pt idx="317">
                  <c:v>7.175</c:v>
                </c:pt>
                <c:pt idx="318">
                  <c:v>6.99642857142857</c:v>
                </c:pt>
                <c:pt idx="319">
                  <c:v>6.18518518518519</c:v>
                </c:pt>
                <c:pt idx="320">
                  <c:v>5.97826086956522</c:v>
                </c:pt>
                <c:pt idx="321">
                  <c:v>5.85</c:v>
                </c:pt>
                <c:pt idx="322">
                  <c:v>6.48</c:v>
                </c:pt>
                <c:pt idx="323">
                  <c:v>7.11052631578947</c:v>
                </c:pt>
                <c:pt idx="324">
                  <c:v>6.67096774193548</c:v>
                </c:pt>
                <c:pt idx="325">
                  <c:v>5.98571428571429</c:v>
                </c:pt>
                <c:pt idx="326">
                  <c:v>6.02272727272727</c:v>
                </c:pt>
                <c:pt idx="327">
                  <c:v>6.16923076923077</c:v>
                </c:pt>
                <c:pt idx="328">
                  <c:v>6.07878787878788</c:v>
                </c:pt>
                <c:pt idx="329">
                  <c:v>6.368</c:v>
                </c:pt>
                <c:pt idx="330">
                  <c:v>6.06071428571429</c:v>
                </c:pt>
                <c:pt idx="331">
                  <c:v>6.44814814814815</c:v>
                </c:pt>
                <c:pt idx="332">
                  <c:v>6.07619047619048</c:v>
                </c:pt>
                <c:pt idx="333">
                  <c:v>6.07083333333333</c:v>
                </c:pt>
                <c:pt idx="334">
                  <c:v>6.444</c:v>
                </c:pt>
                <c:pt idx="335">
                  <c:v>6.05555555555556</c:v>
                </c:pt>
                <c:pt idx="336">
                  <c:v>7.39655172413793</c:v>
                </c:pt>
                <c:pt idx="337">
                  <c:v>6.86470588235294</c:v>
                </c:pt>
                <c:pt idx="338">
                  <c:v>6.12</c:v>
                </c:pt>
                <c:pt idx="339">
                  <c:v>6.336</c:v>
                </c:pt>
                <c:pt idx="340">
                  <c:v>5.91724137931035</c:v>
                </c:pt>
                <c:pt idx="341">
                  <c:v>6.4</c:v>
                </c:pt>
                <c:pt idx="342">
                  <c:v>6.53076923076923</c:v>
                </c:pt>
                <c:pt idx="343">
                  <c:v>7.00666666666667</c:v>
                </c:pt>
                <c:pt idx="344">
                  <c:v>6.80909090909091</c:v>
                </c:pt>
                <c:pt idx="345">
                  <c:v>6.5</c:v>
                </c:pt>
                <c:pt idx="346">
                  <c:v>6.55</c:v>
                </c:pt>
                <c:pt idx="347">
                  <c:v>6.09166666666667</c:v>
                </c:pt>
                <c:pt idx="348">
                  <c:v>7.14571428571429</c:v>
                </c:pt>
                <c:pt idx="349">
                  <c:v>6.0037037037037</c:v>
                </c:pt>
                <c:pt idx="350">
                  <c:v>5.89090909090909</c:v>
                </c:pt>
                <c:pt idx="351">
                  <c:v>5.84090909090909</c:v>
                </c:pt>
                <c:pt idx="352">
                  <c:v>5.82941176470588</c:v>
                </c:pt>
                <c:pt idx="353">
                  <c:v>6.27307692307692</c:v>
                </c:pt>
                <c:pt idx="354">
                  <c:v>6.27</c:v>
                </c:pt>
                <c:pt idx="355">
                  <c:v>6.09615384615385</c:v>
                </c:pt>
                <c:pt idx="356">
                  <c:v>5.90625</c:v>
                </c:pt>
                <c:pt idx="357">
                  <c:v>6.37391304347826</c:v>
                </c:pt>
                <c:pt idx="358">
                  <c:v>6.05925925925926</c:v>
                </c:pt>
                <c:pt idx="359">
                  <c:v>7.25333333333333</c:v>
                </c:pt>
                <c:pt idx="360">
                  <c:v>6.21666666666667</c:v>
                </c:pt>
                <c:pt idx="361">
                  <c:v>6.4</c:v>
                </c:pt>
                <c:pt idx="362">
                  <c:v>6.38888888888889</c:v>
                </c:pt>
                <c:pt idx="363">
                  <c:v>5.92608695652174</c:v>
                </c:pt>
                <c:pt idx="364">
                  <c:v>5.89285714285714</c:v>
                </c:pt>
                <c:pt idx="365">
                  <c:v>5.90666666666667</c:v>
                </c:pt>
                <c:pt idx="366">
                  <c:v>6.18378378378378</c:v>
                </c:pt>
                <c:pt idx="367">
                  <c:v>6.3</c:v>
                </c:pt>
                <c:pt idx="368">
                  <c:v>6.31111111111111</c:v>
                </c:pt>
                <c:pt idx="369">
                  <c:v>6.60384615384615</c:v>
                </c:pt>
                <c:pt idx="370">
                  <c:v>6.23478260869565</c:v>
                </c:pt>
                <c:pt idx="371">
                  <c:v>6.18636363636364</c:v>
                </c:pt>
                <c:pt idx="372">
                  <c:v>5.912</c:v>
                </c:pt>
                <c:pt idx="373">
                  <c:v>6.91290322580645</c:v>
                </c:pt>
                <c:pt idx="374">
                  <c:v>6.48888888888889</c:v>
                </c:pt>
                <c:pt idx="375">
                  <c:v>6.195</c:v>
                </c:pt>
                <c:pt idx="376">
                  <c:v>7.292</c:v>
                </c:pt>
                <c:pt idx="377">
                  <c:v>6.11923076923077</c:v>
                </c:pt>
                <c:pt idx="378">
                  <c:v>6.37727272727273</c:v>
                </c:pt>
                <c:pt idx="379">
                  <c:v>6.86818181818182</c:v>
                </c:pt>
                <c:pt idx="380">
                  <c:v>5.952</c:v>
                </c:pt>
                <c:pt idx="381">
                  <c:v>5.98095238095238</c:v>
                </c:pt>
                <c:pt idx="382">
                  <c:v>6.24</c:v>
                </c:pt>
                <c:pt idx="383">
                  <c:v>6.43448275862069</c:v>
                </c:pt>
                <c:pt idx="384">
                  <c:v>6.23913043478261</c:v>
                </c:pt>
                <c:pt idx="385">
                  <c:v>7.43636363636364</c:v>
                </c:pt>
                <c:pt idx="386">
                  <c:v>6.972</c:v>
                </c:pt>
                <c:pt idx="387">
                  <c:v>6.74615384615385</c:v>
                </c:pt>
                <c:pt idx="388">
                  <c:v>6.15</c:v>
                </c:pt>
                <c:pt idx="389">
                  <c:v>5.88666666666667</c:v>
                </c:pt>
                <c:pt idx="390">
                  <c:v>6.016</c:v>
                </c:pt>
                <c:pt idx="391">
                  <c:v>6.4125</c:v>
                </c:pt>
                <c:pt idx="392">
                  <c:v>6.24782608695652</c:v>
                </c:pt>
                <c:pt idx="393">
                  <c:v>6.30740740740741</c:v>
                </c:pt>
                <c:pt idx="394">
                  <c:v>6.96774193548387</c:v>
                </c:pt>
                <c:pt idx="395">
                  <c:v>6.00714285714286</c:v>
                </c:pt>
                <c:pt idx="396">
                  <c:v>6.46071428571429</c:v>
                </c:pt>
                <c:pt idx="397">
                  <c:v>6.13</c:v>
                </c:pt>
                <c:pt idx="398">
                  <c:v>6.02758620689655</c:v>
                </c:pt>
                <c:pt idx="399">
                  <c:v>6.04117647058824</c:v>
                </c:pt>
                <c:pt idx="400">
                  <c:v>6.87857142857143</c:v>
                </c:pt>
                <c:pt idx="401">
                  <c:v>6.6551724137931</c:v>
                </c:pt>
                <c:pt idx="402">
                  <c:v>5.988</c:v>
                </c:pt>
                <c:pt idx="403">
                  <c:v>6.54761904761905</c:v>
                </c:pt>
                <c:pt idx="404">
                  <c:v>6.18695652173913</c:v>
                </c:pt>
                <c:pt idx="405">
                  <c:v>5.95263157894737</c:v>
                </c:pt>
                <c:pt idx="406">
                  <c:v>7.01818181818182</c:v>
                </c:pt>
                <c:pt idx="407">
                  <c:v>5.98846153846154</c:v>
                </c:pt>
                <c:pt idx="408">
                  <c:v>6.75833333333333</c:v>
                </c:pt>
                <c:pt idx="409">
                  <c:v>5.91333333333333</c:v>
                </c:pt>
                <c:pt idx="410">
                  <c:v>7.03333333333333</c:v>
                </c:pt>
                <c:pt idx="411">
                  <c:v>5.98965517241379</c:v>
                </c:pt>
                <c:pt idx="412">
                  <c:v>6.085</c:v>
                </c:pt>
                <c:pt idx="413">
                  <c:v>6.375</c:v>
                </c:pt>
                <c:pt idx="414">
                  <c:v>6.02083333333333</c:v>
                </c:pt>
                <c:pt idx="415">
                  <c:v>6.965625</c:v>
                </c:pt>
                <c:pt idx="416">
                  <c:v>6.33125</c:v>
                </c:pt>
                <c:pt idx="417">
                  <c:v>6.96190476190476</c:v>
                </c:pt>
                <c:pt idx="418">
                  <c:v>6.00952380952381</c:v>
                </c:pt>
                <c:pt idx="419">
                  <c:v>6.15</c:v>
                </c:pt>
                <c:pt idx="420">
                  <c:v>5.90588235294118</c:v>
                </c:pt>
                <c:pt idx="421">
                  <c:v>5.93636363636364</c:v>
                </c:pt>
                <c:pt idx="422">
                  <c:v>6.056</c:v>
                </c:pt>
                <c:pt idx="423">
                  <c:v>5.8375</c:v>
                </c:pt>
                <c:pt idx="424">
                  <c:v>6.04285714285714</c:v>
                </c:pt>
                <c:pt idx="425">
                  <c:v>7.08571428571429</c:v>
                </c:pt>
                <c:pt idx="426">
                  <c:v>7.38260869565217</c:v>
                </c:pt>
                <c:pt idx="427">
                  <c:v>7.61304347826087</c:v>
                </c:pt>
                <c:pt idx="428">
                  <c:v>6.34117647058824</c:v>
                </c:pt>
                <c:pt idx="429">
                  <c:v>5.99090909090909</c:v>
                </c:pt>
                <c:pt idx="430">
                  <c:v>6.134375</c:v>
                </c:pt>
                <c:pt idx="431">
                  <c:v>5.955</c:v>
                </c:pt>
                <c:pt idx="432">
                  <c:v>6.12592592592593</c:v>
                </c:pt>
                <c:pt idx="433">
                  <c:v>6.86</c:v>
                </c:pt>
                <c:pt idx="434">
                  <c:v>5.81764705882353</c:v>
                </c:pt>
                <c:pt idx="435">
                  <c:v>6.028</c:v>
                </c:pt>
                <c:pt idx="436">
                  <c:v>5.96666666666667</c:v>
                </c:pt>
                <c:pt idx="437">
                  <c:v>5.984</c:v>
                </c:pt>
                <c:pt idx="438">
                  <c:v>6.79677419354839</c:v>
                </c:pt>
                <c:pt idx="439">
                  <c:v>6.01538461538462</c:v>
                </c:pt>
                <c:pt idx="440">
                  <c:v>5.94090909090909</c:v>
                </c:pt>
                <c:pt idx="441">
                  <c:v>6.24761904761905</c:v>
                </c:pt>
                <c:pt idx="442">
                  <c:v>5.85666666666667</c:v>
                </c:pt>
                <c:pt idx="443">
                  <c:v>6.15625</c:v>
                </c:pt>
                <c:pt idx="444">
                  <c:v>7.44230769230769</c:v>
                </c:pt>
                <c:pt idx="445">
                  <c:v>6.03333333333333</c:v>
                </c:pt>
                <c:pt idx="446">
                  <c:v>6.03333333333333</c:v>
                </c:pt>
                <c:pt idx="447">
                  <c:v>7</c:v>
                </c:pt>
                <c:pt idx="448">
                  <c:v>6.8875</c:v>
                </c:pt>
                <c:pt idx="449">
                  <c:v>6.56</c:v>
                </c:pt>
                <c:pt idx="450">
                  <c:v>6.325</c:v>
                </c:pt>
                <c:pt idx="451">
                  <c:v>6.1</c:v>
                </c:pt>
                <c:pt idx="452">
                  <c:v>7.3</c:v>
                </c:pt>
                <c:pt idx="453">
                  <c:v>6.04102564102564</c:v>
                </c:pt>
                <c:pt idx="454">
                  <c:v>6.04444444444444</c:v>
                </c:pt>
                <c:pt idx="455">
                  <c:v>6.34</c:v>
                </c:pt>
                <c:pt idx="456">
                  <c:v>7.32692307692308</c:v>
                </c:pt>
                <c:pt idx="457">
                  <c:v>7.14</c:v>
                </c:pt>
                <c:pt idx="458">
                  <c:v>6.932</c:v>
                </c:pt>
                <c:pt idx="459">
                  <c:v>6.908</c:v>
                </c:pt>
                <c:pt idx="460">
                  <c:v>6.30833333333333</c:v>
                </c:pt>
                <c:pt idx="461">
                  <c:v>5.98518518518519</c:v>
                </c:pt>
                <c:pt idx="462">
                  <c:v>6.39032258064516</c:v>
                </c:pt>
                <c:pt idx="463">
                  <c:v>6.92727272727273</c:v>
                </c:pt>
                <c:pt idx="464">
                  <c:v>6.40333333333333</c:v>
                </c:pt>
                <c:pt idx="465">
                  <c:v>6.73703703703704</c:v>
                </c:pt>
                <c:pt idx="466">
                  <c:v>6.15483870967742</c:v>
                </c:pt>
                <c:pt idx="467">
                  <c:v>6.96285714285714</c:v>
                </c:pt>
                <c:pt idx="468">
                  <c:v>7.24545454545455</c:v>
                </c:pt>
                <c:pt idx="469">
                  <c:v>7.00625</c:v>
                </c:pt>
                <c:pt idx="470">
                  <c:v>6.448</c:v>
                </c:pt>
                <c:pt idx="471">
                  <c:v>7.2</c:v>
                </c:pt>
                <c:pt idx="472">
                  <c:v>5.96571428571429</c:v>
                </c:pt>
                <c:pt idx="473">
                  <c:v>6.41333333333333</c:v>
                </c:pt>
                <c:pt idx="474">
                  <c:v>6.695</c:v>
                </c:pt>
                <c:pt idx="475">
                  <c:v>6.79411764705882</c:v>
                </c:pt>
                <c:pt idx="476">
                  <c:v>6.10666666666667</c:v>
                </c:pt>
                <c:pt idx="477">
                  <c:v>7.45</c:v>
                </c:pt>
                <c:pt idx="478">
                  <c:v>6.82592592592593</c:v>
                </c:pt>
                <c:pt idx="479">
                  <c:v>6.43214285714286</c:v>
                </c:pt>
                <c:pt idx="480">
                  <c:v>6.37407407407407</c:v>
                </c:pt>
                <c:pt idx="481">
                  <c:v>6.32</c:v>
                </c:pt>
                <c:pt idx="482">
                  <c:v>6.18333333333333</c:v>
                </c:pt>
                <c:pt idx="483">
                  <c:v>6.312</c:v>
                </c:pt>
                <c:pt idx="484">
                  <c:v>6.77352941176471</c:v>
                </c:pt>
                <c:pt idx="485">
                  <c:v>5.8</c:v>
                </c:pt>
                <c:pt idx="486">
                  <c:v>6.24</c:v>
                </c:pt>
                <c:pt idx="487">
                  <c:v>7.32608695652174</c:v>
                </c:pt>
                <c:pt idx="488">
                  <c:v>5.83636363636364</c:v>
                </c:pt>
                <c:pt idx="489">
                  <c:v>5.95</c:v>
                </c:pt>
                <c:pt idx="490">
                  <c:v>6.48888888888889</c:v>
                </c:pt>
                <c:pt idx="491">
                  <c:v>6.53888888888889</c:v>
                </c:pt>
                <c:pt idx="492">
                  <c:v>7.26774193548387</c:v>
                </c:pt>
                <c:pt idx="493">
                  <c:v>6.14285714285714</c:v>
                </c:pt>
                <c:pt idx="494">
                  <c:v>6.22083333333333</c:v>
                </c:pt>
                <c:pt idx="495">
                  <c:v>5.99666666666667</c:v>
                </c:pt>
                <c:pt idx="496">
                  <c:v>5.98181818181818</c:v>
                </c:pt>
                <c:pt idx="497">
                  <c:v>6.6</c:v>
                </c:pt>
                <c:pt idx="498">
                  <c:v>6.7037037037037</c:v>
                </c:pt>
                <c:pt idx="499">
                  <c:v>5.84444444444445</c:v>
                </c:pt>
                <c:pt idx="500">
                  <c:v>7.084</c:v>
                </c:pt>
                <c:pt idx="501">
                  <c:v>6.45483870967742</c:v>
                </c:pt>
                <c:pt idx="502">
                  <c:v>6.14166666666667</c:v>
                </c:pt>
                <c:pt idx="503">
                  <c:v>5.99411764705882</c:v>
                </c:pt>
                <c:pt idx="504">
                  <c:v>6.74285714285714</c:v>
                </c:pt>
                <c:pt idx="505">
                  <c:v>6.05555555555556</c:v>
                </c:pt>
                <c:pt idx="506">
                  <c:v>5.8625</c:v>
                </c:pt>
                <c:pt idx="507">
                  <c:v>5.8</c:v>
                </c:pt>
                <c:pt idx="508">
                  <c:v>7.30769230769231</c:v>
                </c:pt>
                <c:pt idx="509">
                  <c:v>7.33333333333333</c:v>
                </c:pt>
                <c:pt idx="510">
                  <c:v>7.20357142857143</c:v>
                </c:pt>
                <c:pt idx="511">
                  <c:v>6.07692307692308</c:v>
                </c:pt>
                <c:pt idx="512">
                  <c:v>6.5</c:v>
                </c:pt>
                <c:pt idx="513">
                  <c:v>5.80869565217391</c:v>
                </c:pt>
                <c:pt idx="514">
                  <c:v>7.29583333333333</c:v>
                </c:pt>
                <c:pt idx="515">
                  <c:v>6.108</c:v>
                </c:pt>
                <c:pt idx="516">
                  <c:v>6.44736842105263</c:v>
                </c:pt>
                <c:pt idx="517">
                  <c:v>5.96315789473684</c:v>
                </c:pt>
                <c:pt idx="518">
                  <c:v>5.828125</c:v>
                </c:pt>
                <c:pt idx="519">
                  <c:v>6.00344827586207</c:v>
                </c:pt>
                <c:pt idx="520">
                  <c:v>6.352</c:v>
                </c:pt>
                <c:pt idx="521">
                  <c:v>6.33333333333333</c:v>
                </c:pt>
                <c:pt idx="522">
                  <c:v>7.09</c:v>
                </c:pt>
                <c:pt idx="523">
                  <c:v>6.04666666666667</c:v>
                </c:pt>
                <c:pt idx="524">
                  <c:v>6.37307692307692</c:v>
                </c:pt>
                <c:pt idx="525">
                  <c:v>5.81363636363636</c:v>
                </c:pt>
                <c:pt idx="526">
                  <c:v>7.31935483870968</c:v>
                </c:pt>
                <c:pt idx="527">
                  <c:v>6.0390243902439</c:v>
                </c:pt>
                <c:pt idx="528">
                  <c:v>7.25161290322581</c:v>
                </c:pt>
                <c:pt idx="529">
                  <c:v>6</c:v>
                </c:pt>
                <c:pt idx="530">
                  <c:v>6.28636363636364</c:v>
                </c:pt>
                <c:pt idx="531">
                  <c:v>7.39310344827586</c:v>
                </c:pt>
                <c:pt idx="532">
                  <c:v>6.39444444444444</c:v>
                </c:pt>
                <c:pt idx="533">
                  <c:v>6.15416666666667</c:v>
                </c:pt>
                <c:pt idx="534">
                  <c:v>6.89285714285714</c:v>
                </c:pt>
                <c:pt idx="535">
                  <c:v>6.21481481481482</c:v>
                </c:pt>
                <c:pt idx="536">
                  <c:v>6.05263157894737</c:v>
                </c:pt>
                <c:pt idx="537">
                  <c:v>6.82857142857143</c:v>
                </c:pt>
                <c:pt idx="538">
                  <c:v>6.89130434782609</c:v>
                </c:pt>
                <c:pt idx="539">
                  <c:v>6.27142857142857</c:v>
                </c:pt>
                <c:pt idx="540">
                  <c:v>6.95555555555556</c:v>
                </c:pt>
                <c:pt idx="541">
                  <c:v>6.69655172413793</c:v>
                </c:pt>
                <c:pt idx="542">
                  <c:v>7.54210526315789</c:v>
                </c:pt>
                <c:pt idx="543">
                  <c:v>5.83870967741936</c:v>
                </c:pt>
                <c:pt idx="544">
                  <c:v>5.87297297297297</c:v>
                </c:pt>
                <c:pt idx="545">
                  <c:v>5.96428571428571</c:v>
                </c:pt>
                <c:pt idx="546">
                  <c:v>6.56428571428572</c:v>
                </c:pt>
                <c:pt idx="547">
                  <c:v>6.34074074074074</c:v>
                </c:pt>
                <c:pt idx="548">
                  <c:v>6.38076923076923</c:v>
                </c:pt>
                <c:pt idx="549">
                  <c:v>6.42162162162162</c:v>
                </c:pt>
                <c:pt idx="550">
                  <c:v>6.18148148148148</c:v>
                </c:pt>
                <c:pt idx="551">
                  <c:v>6.63181818181818</c:v>
                </c:pt>
                <c:pt idx="552">
                  <c:v>7.23888888888889</c:v>
                </c:pt>
                <c:pt idx="553">
                  <c:v>5.91724137931035</c:v>
                </c:pt>
                <c:pt idx="554">
                  <c:v>5.88260869565217</c:v>
                </c:pt>
                <c:pt idx="555">
                  <c:v>6.948</c:v>
                </c:pt>
                <c:pt idx="556">
                  <c:v>6.30714285714286</c:v>
                </c:pt>
                <c:pt idx="557">
                  <c:v>6.31212121212121</c:v>
                </c:pt>
                <c:pt idx="558">
                  <c:v>5.76666666666667</c:v>
                </c:pt>
                <c:pt idx="559">
                  <c:v>6.50967741935484</c:v>
                </c:pt>
                <c:pt idx="560">
                  <c:v>6.45454545454545</c:v>
                </c:pt>
                <c:pt idx="561">
                  <c:v>5.88787878787879</c:v>
                </c:pt>
                <c:pt idx="562">
                  <c:v>7.23684210526316</c:v>
                </c:pt>
                <c:pt idx="563">
                  <c:v>6.30357142857143</c:v>
                </c:pt>
                <c:pt idx="564">
                  <c:v>6.33333333333333</c:v>
                </c:pt>
                <c:pt idx="565">
                  <c:v>6.82258064516129</c:v>
                </c:pt>
                <c:pt idx="566">
                  <c:v>7.475</c:v>
                </c:pt>
                <c:pt idx="567">
                  <c:v>5.80769230769231</c:v>
                </c:pt>
                <c:pt idx="568">
                  <c:v>5.87741935483871</c:v>
                </c:pt>
                <c:pt idx="569">
                  <c:v>6.82333333333333</c:v>
                </c:pt>
                <c:pt idx="570">
                  <c:v>6.00588235294118</c:v>
                </c:pt>
                <c:pt idx="571">
                  <c:v>6.07692307692308</c:v>
                </c:pt>
                <c:pt idx="572">
                  <c:v>6.46521739130435</c:v>
                </c:pt>
                <c:pt idx="573">
                  <c:v>6.378125</c:v>
                </c:pt>
                <c:pt idx="574">
                  <c:v>5.84838709677419</c:v>
                </c:pt>
                <c:pt idx="575">
                  <c:v>6.00882352941177</c:v>
                </c:pt>
                <c:pt idx="576">
                  <c:v>6.26923076923077</c:v>
                </c:pt>
                <c:pt idx="577">
                  <c:v>6.26129032258065</c:v>
                </c:pt>
                <c:pt idx="578">
                  <c:v>5.9</c:v>
                </c:pt>
                <c:pt idx="579">
                  <c:v>6.31111111111111</c:v>
                </c:pt>
                <c:pt idx="580">
                  <c:v>5.925</c:v>
                </c:pt>
                <c:pt idx="581">
                  <c:v>7.34814814814815</c:v>
                </c:pt>
                <c:pt idx="582">
                  <c:v>7.21944444444444</c:v>
                </c:pt>
                <c:pt idx="583">
                  <c:v>6.60666666666667</c:v>
                </c:pt>
                <c:pt idx="584">
                  <c:v>6.50952380952381</c:v>
                </c:pt>
                <c:pt idx="585">
                  <c:v>6.79705882352941</c:v>
                </c:pt>
                <c:pt idx="586">
                  <c:v>7.17272727272727</c:v>
                </c:pt>
                <c:pt idx="587">
                  <c:v>6.40333333333333</c:v>
                </c:pt>
                <c:pt idx="588">
                  <c:v>5.87741935483871</c:v>
                </c:pt>
                <c:pt idx="589">
                  <c:v>6.28518518518519</c:v>
                </c:pt>
                <c:pt idx="590">
                  <c:v>6.07826086956522</c:v>
                </c:pt>
                <c:pt idx="591">
                  <c:v>5.87222222222222</c:v>
                </c:pt>
                <c:pt idx="592">
                  <c:v>5.84333333333333</c:v>
                </c:pt>
                <c:pt idx="593">
                  <c:v>6.19642857142857</c:v>
                </c:pt>
                <c:pt idx="594">
                  <c:v>5.86190476190476</c:v>
                </c:pt>
                <c:pt idx="595">
                  <c:v>6.08888888888889</c:v>
                </c:pt>
                <c:pt idx="596">
                  <c:v>6.278125</c:v>
                </c:pt>
                <c:pt idx="597">
                  <c:v>6.85714285714286</c:v>
                </c:pt>
                <c:pt idx="598">
                  <c:v>5.66666666666667</c:v>
                </c:pt>
                <c:pt idx="599">
                  <c:v>6.74074074074074</c:v>
                </c:pt>
                <c:pt idx="600">
                  <c:v>6.20454545454545</c:v>
                </c:pt>
                <c:pt idx="601">
                  <c:v>6.76388888888889</c:v>
                </c:pt>
                <c:pt idx="602">
                  <c:v>6.315</c:v>
                </c:pt>
                <c:pt idx="603">
                  <c:v>7.53939393939394</c:v>
                </c:pt>
                <c:pt idx="604">
                  <c:v>5.82666666666667</c:v>
                </c:pt>
                <c:pt idx="605">
                  <c:v>5.74814814814815</c:v>
                </c:pt>
                <c:pt idx="606">
                  <c:v>7.38518518518519</c:v>
                </c:pt>
                <c:pt idx="607">
                  <c:v>6.12307692307692</c:v>
                </c:pt>
                <c:pt idx="608">
                  <c:v>6.35</c:v>
                </c:pt>
                <c:pt idx="609">
                  <c:v>6.38076923076923</c:v>
                </c:pt>
                <c:pt idx="610">
                  <c:v>5.81071428571429</c:v>
                </c:pt>
                <c:pt idx="611">
                  <c:v>6.94583333333333</c:v>
                </c:pt>
                <c:pt idx="612">
                  <c:v>6.08148148148148</c:v>
                </c:pt>
                <c:pt idx="613">
                  <c:v>6.73636363636364</c:v>
                </c:pt>
                <c:pt idx="614">
                  <c:v>6.53214285714286</c:v>
                </c:pt>
                <c:pt idx="615">
                  <c:v>7.44848484848485</c:v>
                </c:pt>
                <c:pt idx="616">
                  <c:v>6.22666666666667</c:v>
                </c:pt>
                <c:pt idx="617">
                  <c:v>5.76190476190476</c:v>
                </c:pt>
                <c:pt idx="618">
                  <c:v>6.97407407407408</c:v>
                </c:pt>
                <c:pt idx="619">
                  <c:v>6.06969696969697</c:v>
                </c:pt>
                <c:pt idx="620">
                  <c:v>6.08461538461538</c:v>
                </c:pt>
                <c:pt idx="621">
                  <c:v>5.99047619047619</c:v>
                </c:pt>
                <c:pt idx="622">
                  <c:v>6.89473684210526</c:v>
                </c:pt>
                <c:pt idx="623">
                  <c:v>5.9258064516129</c:v>
                </c:pt>
                <c:pt idx="624">
                  <c:v>7.29705882352941</c:v>
                </c:pt>
                <c:pt idx="625">
                  <c:v>6.16818181818182</c:v>
                </c:pt>
                <c:pt idx="626">
                  <c:v>5.575</c:v>
                </c:pt>
                <c:pt idx="627">
                  <c:v>6.04444444444444</c:v>
                </c:pt>
                <c:pt idx="628">
                  <c:v>5.77</c:v>
                </c:pt>
                <c:pt idx="629">
                  <c:v>6.78095238095238</c:v>
                </c:pt>
                <c:pt idx="630">
                  <c:v>6.32727272727273</c:v>
                </c:pt>
                <c:pt idx="631">
                  <c:v>5.99666666666667</c:v>
                </c:pt>
                <c:pt idx="632">
                  <c:v>5.93333333333333</c:v>
                </c:pt>
                <c:pt idx="633">
                  <c:v>6.0962962962963</c:v>
                </c:pt>
                <c:pt idx="634">
                  <c:v>7.09375</c:v>
                </c:pt>
                <c:pt idx="635">
                  <c:v>5.94375</c:v>
                </c:pt>
                <c:pt idx="636">
                  <c:v>7.42592592592593</c:v>
                </c:pt>
                <c:pt idx="637">
                  <c:v>6.21304347826087</c:v>
                </c:pt>
                <c:pt idx="638">
                  <c:v>6.93478260869565</c:v>
                </c:pt>
                <c:pt idx="639">
                  <c:v>6.84761904761905</c:v>
                </c:pt>
                <c:pt idx="640">
                  <c:v>6.31290322580645</c:v>
                </c:pt>
                <c:pt idx="641">
                  <c:v>5.84615384615385</c:v>
                </c:pt>
                <c:pt idx="642">
                  <c:v>6.77692307692308</c:v>
                </c:pt>
                <c:pt idx="643">
                  <c:v>7.3969696969697</c:v>
                </c:pt>
                <c:pt idx="644">
                  <c:v>6.06071428571429</c:v>
                </c:pt>
                <c:pt idx="645">
                  <c:v>5.828125</c:v>
                </c:pt>
                <c:pt idx="646">
                  <c:v>7.21739130434783</c:v>
                </c:pt>
                <c:pt idx="647">
                  <c:v>5.89230769230769</c:v>
                </c:pt>
                <c:pt idx="648">
                  <c:v>5.92758620689655</c:v>
                </c:pt>
                <c:pt idx="649">
                  <c:v>6.9</c:v>
                </c:pt>
                <c:pt idx="650">
                  <c:v>5.87857142857143</c:v>
                </c:pt>
                <c:pt idx="651">
                  <c:v>6.00833333333333</c:v>
                </c:pt>
                <c:pt idx="652">
                  <c:v>6.23157894736842</c:v>
                </c:pt>
                <c:pt idx="653">
                  <c:v>6.79032258064516</c:v>
                </c:pt>
                <c:pt idx="654">
                  <c:v>7.21428571428571</c:v>
                </c:pt>
                <c:pt idx="655">
                  <c:v>5.996</c:v>
                </c:pt>
                <c:pt idx="656">
                  <c:v>7.01538461538462</c:v>
                </c:pt>
                <c:pt idx="657">
                  <c:v>6.825</c:v>
                </c:pt>
                <c:pt idx="658">
                  <c:v>5.93793103448276</c:v>
                </c:pt>
                <c:pt idx="659">
                  <c:v>5.96428571428571</c:v>
                </c:pt>
                <c:pt idx="660">
                  <c:v>6.43142857142857</c:v>
                </c:pt>
                <c:pt idx="661">
                  <c:v>7.13636363636364</c:v>
                </c:pt>
                <c:pt idx="662">
                  <c:v>7.21904761904762</c:v>
                </c:pt>
                <c:pt idx="663">
                  <c:v>5.86</c:v>
                </c:pt>
                <c:pt idx="664">
                  <c:v>6.83870967741936</c:v>
                </c:pt>
                <c:pt idx="665">
                  <c:v>6.89642857142857</c:v>
                </c:pt>
                <c:pt idx="666">
                  <c:v>7.31666666666667</c:v>
                </c:pt>
                <c:pt idx="667">
                  <c:v>6.79090909090909</c:v>
                </c:pt>
                <c:pt idx="668">
                  <c:v>7.2375</c:v>
                </c:pt>
                <c:pt idx="669">
                  <c:v>6.35</c:v>
                </c:pt>
                <c:pt idx="670">
                  <c:v>7.11515151515152</c:v>
                </c:pt>
                <c:pt idx="671">
                  <c:v>6.152</c:v>
                </c:pt>
                <c:pt idx="672">
                  <c:v>5.88648648648649</c:v>
                </c:pt>
                <c:pt idx="673">
                  <c:v>6.27</c:v>
                </c:pt>
                <c:pt idx="674">
                  <c:v>5.74285714285714</c:v>
                </c:pt>
                <c:pt idx="675">
                  <c:v>6.88181818181818</c:v>
                </c:pt>
                <c:pt idx="676">
                  <c:v>5.81333333333333</c:v>
                </c:pt>
                <c:pt idx="677">
                  <c:v>7.23571428571429</c:v>
                </c:pt>
                <c:pt idx="678">
                  <c:v>6.17037037037037</c:v>
                </c:pt>
                <c:pt idx="679">
                  <c:v>6.356</c:v>
                </c:pt>
                <c:pt idx="680">
                  <c:v>6.34090909090909</c:v>
                </c:pt>
                <c:pt idx="681">
                  <c:v>5.92</c:v>
                </c:pt>
                <c:pt idx="682">
                  <c:v>6.99230769230769</c:v>
                </c:pt>
                <c:pt idx="683">
                  <c:v>7.04285714285714</c:v>
                </c:pt>
                <c:pt idx="684">
                  <c:v>6.388</c:v>
                </c:pt>
                <c:pt idx="685">
                  <c:v>6.69166666666667</c:v>
                </c:pt>
                <c:pt idx="686">
                  <c:v>7.18214285714286</c:v>
                </c:pt>
                <c:pt idx="687">
                  <c:v>6.07826086956522</c:v>
                </c:pt>
                <c:pt idx="688">
                  <c:v>6.77692307692308</c:v>
                </c:pt>
                <c:pt idx="689">
                  <c:v>6.81612903225807</c:v>
                </c:pt>
                <c:pt idx="690">
                  <c:v>5.95</c:v>
                </c:pt>
                <c:pt idx="691">
                  <c:v>6.503125</c:v>
                </c:pt>
                <c:pt idx="692">
                  <c:v>6.61</c:v>
                </c:pt>
                <c:pt idx="693">
                  <c:v>5.93448275862069</c:v>
                </c:pt>
                <c:pt idx="694">
                  <c:v>5.87857142857143</c:v>
                </c:pt>
                <c:pt idx="695">
                  <c:v>7.076</c:v>
                </c:pt>
                <c:pt idx="696">
                  <c:v>6.68518518518519</c:v>
                </c:pt>
                <c:pt idx="697">
                  <c:v>5.9948717948718</c:v>
                </c:pt>
                <c:pt idx="698">
                  <c:v>5.79166666666667</c:v>
                </c:pt>
                <c:pt idx="699">
                  <c:v>5.83548387096774</c:v>
                </c:pt>
                <c:pt idx="700">
                  <c:v>5.96060606060606</c:v>
                </c:pt>
                <c:pt idx="701">
                  <c:v>6.3945945945946</c:v>
                </c:pt>
                <c:pt idx="702">
                  <c:v>6.736</c:v>
                </c:pt>
                <c:pt idx="703">
                  <c:v>6.455</c:v>
                </c:pt>
                <c:pt idx="704">
                  <c:v>5.77777777777778</c:v>
                </c:pt>
                <c:pt idx="705">
                  <c:v>5.82</c:v>
                </c:pt>
                <c:pt idx="706">
                  <c:v>5.77307692307692</c:v>
                </c:pt>
                <c:pt idx="707">
                  <c:v>6.90322580645161</c:v>
                </c:pt>
                <c:pt idx="708">
                  <c:v>6.45833333333333</c:v>
                </c:pt>
                <c:pt idx="709">
                  <c:v>7.18214285714286</c:v>
                </c:pt>
                <c:pt idx="710">
                  <c:v>7.19090909090909</c:v>
                </c:pt>
                <c:pt idx="711">
                  <c:v>6.31363636363636</c:v>
                </c:pt>
                <c:pt idx="712">
                  <c:v>5.69565217391304</c:v>
                </c:pt>
                <c:pt idx="713">
                  <c:v>5.84285714285714</c:v>
                </c:pt>
                <c:pt idx="714">
                  <c:v>6.01818181818182</c:v>
                </c:pt>
                <c:pt idx="715">
                  <c:v>5.69090909090909</c:v>
                </c:pt>
                <c:pt idx="716">
                  <c:v>5.87857142857143</c:v>
                </c:pt>
                <c:pt idx="717">
                  <c:v>6.41428571428571</c:v>
                </c:pt>
                <c:pt idx="718">
                  <c:v>5.83846153846154</c:v>
                </c:pt>
                <c:pt idx="719">
                  <c:v>6.3</c:v>
                </c:pt>
                <c:pt idx="720">
                  <c:v>5.63181818181818</c:v>
                </c:pt>
                <c:pt idx="721">
                  <c:v>5.93448275862069</c:v>
                </c:pt>
                <c:pt idx="722">
                  <c:v>7.0037037037037</c:v>
                </c:pt>
                <c:pt idx="723">
                  <c:v>7.02142857142857</c:v>
                </c:pt>
                <c:pt idx="724">
                  <c:v>7.08260869565218</c:v>
                </c:pt>
                <c:pt idx="725">
                  <c:v>6.62222222222222</c:v>
                </c:pt>
                <c:pt idx="726">
                  <c:v>5.745</c:v>
                </c:pt>
                <c:pt idx="727">
                  <c:v>5.58571428571429</c:v>
                </c:pt>
                <c:pt idx="728">
                  <c:v>5.63214285714286</c:v>
                </c:pt>
                <c:pt idx="729">
                  <c:v>6.8030303030303</c:v>
                </c:pt>
                <c:pt idx="730">
                  <c:v>6.25294117647059</c:v>
                </c:pt>
                <c:pt idx="731">
                  <c:v>5.89583333333333</c:v>
                </c:pt>
                <c:pt idx="732">
                  <c:v>6.64074074074074</c:v>
                </c:pt>
                <c:pt idx="733">
                  <c:v>6.78</c:v>
                </c:pt>
                <c:pt idx="734">
                  <c:v>6.60909090909091</c:v>
                </c:pt>
                <c:pt idx="735">
                  <c:v>6.3</c:v>
                </c:pt>
                <c:pt idx="736">
                  <c:v>5.82272727272727</c:v>
                </c:pt>
                <c:pt idx="737">
                  <c:v>6.16923076923077</c:v>
                </c:pt>
                <c:pt idx="738">
                  <c:v>6.30476190476191</c:v>
                </c:pt>
                <c:pt idx="739">
                  <c:v>5.955</c:v>
                </c:pt>
                <c:pt idx="740">
                  <c:v>6.81515151515152</c:v>
                </c:pt>
                <c:pt idx="741">
                  <c:v>6.18461538461539</c:v>
                </c:pt>
                <c:pt idx="742">
                  <c:v>6.42068965517241</c:v>
                </c:pt>
                <c:pt idx="743">
                  <c:v>5.905</c:v>
                </c:pt>
                <c:pt idx="744">
                  <c:v>5.94761904761905</c:v>
                </c:pt>
                <c:pt idx="745">
                  <c:v>6.03448275862069</c:v>
                </c:pt>
                <c:pt idx="746">
                  <c:v>6.61904761904762</c:v>
                </c:pt>
                <c:pt idx="747">
                  <c:v>6.78333333333333</c:v>
                </c:pt>
                <c:pt idx="748">
                  <c:v>6.72105263157895</c:v>
                </c:pt>
                <c:pt idx="749">
                  <c:v>7.13333333333333</c:v>
                </c:pt>
                <c:pt idx="750">
                  <c:v>6.46666666666667</c:v>
                </c:pt>
                <c:pt idx="751">
                  <c:v>5.95789473684211</c:v>
                </c:pt>
                <c:pt idx="752">
                  <c:v>6.86086956521739</c:v>
                </c:pt>
                <c:pt idx="753">
                  <c:v>6.73870967741936</c:v>
                </c:pt>
                <c:pt idx="754">
                  <c:v>6.88333333333333</c:v>
                </c:pt>
                <c:pt idx="755">
                  <c:v>6.86896551724138</c:v>
                </c:pt>
                <c:pt idx="756">
                  <c:v>6.28260869565217</c:v>
                </c:pt>
                <c:pt idx="757">
                  <c:v>6.06296296296296</c:v>
                </c:pt>
                <c:pt idx="758">
                  <c:v>6.81034482758621</c:v>
                </c:pt>
                <c:pt idx="759">
                  <c:v>5.965</c:v>
                </c:pt>
                <c:pt idx="760">
                  <c:v>6.86551724137931</c:v>
                </c:pt>
                <c:pt idx="761">
                  <c:v>5.912</c:v>
                </c:pt>
                <c:pt idx="762">
                  <c:v>6.42592592592593</c:v>
                </c:pt>
                <c:pt idx="763">
                  <c:v>6.98571428571429</c:v>
                </c:pt>
                <c:pt idx="764">
                  <c:v>6.08823529411765</c:v>
                </c:pt>
                <c:pt idx="765">
                  <c:v>6.668</c:v>
                </c:pt>
                <c:pt idx="766">
                  <c:v>6.31212121212121</c:v>
                </c:pt>
                <c:pt idx="767">
                  <c:v>6.04827586206897</c:v>
                </c:pt>
                <c:pt idx="768">
                  <c:v>6.07777777777778</c:v>
                </c:pt>
                <c:pt idx="769">
                  <c:v>6.39411764705882</c:v>
                </c:pt>
                <c:pt idx="770">
                  <c:v>7.05185185185185</c:v>
                </c:pt>
                <c:pt idx="771">
                  <c:v>6.83846153846154</c:v>
                </c:pt>
                <c:pt idx="772">
                  <c:v>6.76296296296296</c:v>
                </c:pt>
                <c:pt idx="773">
                  <c:v>7.04</c:v>
                </c:pt>
                <c:pt idx="774">
                  <c:v>6.4</c:v>
                </c:pt>
                <c:pt idx="775">
                  <c:v>6.412</c:v>
                </c:pt>
                <c:pt idx="776">
                  <c:v>5.80833333333333</c:v>
                </c:pt>
                <c:pt idx="777">
                  <c:v>6.1047619047619</c:v>
                </c:pt>
                <c:pt idx="778">
                  <c:v>6.35</c:v>
                </c:pt>
                <c:pt idx="779">
                  <c:v>7.02692307692308</c:v>
                </c:pt>
                <c:pt idx="780">
                  <c:v>6.93571428571429</c:v>
                </c:pt>
                <c:pt idx="781">
                  <c:v>6.94117647058824</c:v>
                </c:pt>
                <c:pt idx="782">
                  <c:v>6.2</c:v>
                </c:pt>
                <c:pt idx="783">
                  <c:v>5.92727272727273</c:v>
                </c:pt>
                <c:pt idx="784">
                  <c:v>5.89285714285714</c:v>
                </c:pt>
                <c:pt idx="785">
                  <c:v>5.97647058823529</c:v>
                </c:pt>
                <c:pt idx="786">
                  <c:v>6.9</c:v>
                </c:pt>
                <c:pt idx="787">
                  <c:v>5.73793103448276</c:v>
                </c:pt>
                <c:pt idx="788">
                  <c:v>6.25172413793104</c:v>
                </c:pt>
                <c:pt idx="789">
                  <c:v>5.88</c:v>
                </c:pt>
                <c:pt idx="790">
                  <c:v>6.07241379310345</c:v>
                </c:pt>
                <c:pt idx="791">
                  <c:v>5.99</c:v>
                </c:pt>
                <c:pt idx="792">
                  <c:v>6.188</c:v>
                </c:pt>
                <c:pt idx="793">
                  <c:v>6.80882352941176</c:v>
                </c:pt>
                <c:pt idx="794">
                  <c:v>6.81363636363636</c:v>
                </c:pt>
                <c:pt idx="795">
                  <c:v>5.86818181818182</c:v>
                </c:pt>
                <c:pt idx="796">
                  <c:v>6.6551724137931</c:v>
                </c:pt>
                <c:pt idx="797">
                  <c:v>6.6</c:v>
                </c:pt>
                <c:pt idx="798">
                  <c:v>5.721875</c:v>
                </c:pt>
                <c:pt idx="799">
                  <c:v>5.77037037037037</c:v>
                </c:pt>
                <c:pt idx="800">
                  <c:v>5.80666666666667</c:v>
                </c:pt>
                <c:pt idx="801">
                  <c:v>6.82916666666667</c:v>
                </c:pt>
                <c:pt idx="802">
                  <c:v>5.77407407407408</c:v>
                </c:pt>
                <c:pt idx="803">
                  <c:v>6.35652173913043</c:v>
                </c:pt>
                <c:pt idx="804">
                  <c:v>6.33333333333333</c:v>
                </c:pt>
                <c:pt idx="805">
                  <c:v>6.22903225806452</c:v>
                </c:pt>
                <c:pt idx="806">
                  <c:v>6.65625</c:v>
                </c:pt>
                <c:pt idx="807">
                  <c:v>5.896</c:v>
                </c:pt>
                <c:pt idx="808">
                  <c:v>6.55</c:v>
                </c:pt>
                <c:pt idx="809">
                  <c:v>6.44571428571429</c:v>
                </c:pt>
                <c:pt idx="810">
                  <c:v>6.90967741935484</c:v>
                </c:pt>
                <c:pt idx="811">
                  <c:v>6.34347826086957</c:v>
                </c:pt>
                <c:pt idx="812">
                  <c:v>6.91333333333333</c:v>
                </c:pt>
                <c:pt idx="813">
                  <c:v>6.28125</c:v>
                </c:pt>
                <c:pt idx="814">
                  <c:v>6.18461538461539</c:v>
                </c:pt>
                <c:pt idx="815">
                  <c:v>6.33103448275862</c:v>
                </c:pt>
                <c:pt idx="816">
                  <c:v>6.24666666666667</c:v>
                </c:pt>
                <c:pt idx="817">
                  <c:v>5.925</c:v>
                </c:pt>
                <c:pt idx="818">
                  <c:v>6.6975</c:v>
                </c:pt>
                <c:pt idx="819">
                  <c:v>5.81851851851852</c:v>
                </c:pt>
                <c:pt idx="820">
                  <c:v>5.99545454545455</c:v>
                </c:pt>
                <c:pt idx="821">
                  <c:v>6.94186046511628</c:v>
                </c:pt>
                <c:pt idx="822">
                  <c:v>6.41052631578947</c:v>
                </c:pt>
                <c:pt idx="823">
                  <c:v>6.804</c:v>
                </c:pt>
                <c:pt idx="824">
                  <c:v>6.35909090909091</c:v>
                </c:pt>
                <c:pt idx="825">
                  <c:v>5.8875</c:v>
                </c:pt>
                <c:pt idx="826">
                  <c:v>6.29375</c:v>
                </c:pt>
                <c:pt idx="827">
                  <c:v>6.19032258064516</c:v>
                </c:pt>
                <c:pt idx="828">
                  <c:v>6.852</c:v>
                </c:pt>
                <c:pt idx="829">
                  <c:v>6.82173913043478</c:v>
                </c:pt>
                <c:pt idx="830">
                  <c:v>6.83076923076923</c:v>
                </c:pt>
                <c:pt idx="831">
                  <c:v>6.87777777777778</c:v>
                </c:pt>
                <c:pt idx="832">
                  <c:v>5.81578947368421</c:v>
                </c:pt>
                <c:pt idx="833">
                  <c:v>5.88076923076923</c:v>
                </c:pt>
                <c:pt idx="834">
                  <c:v>5.90434782608696</c:v>
                </c:pt>
                <c:pt idx="835">
                  <c:v>6.39655172413793</c:v>
                </c:pt>
                <c:pt idx="836">
                  <c:v>6.3421052631579</c:v>
                </c:pt>
                <c:pt idx="837">
                  <c:v>6.26153846153846</c:v>
                </c:pt>
                <c:pt idx="838">
                  <c:v>6.33181818181818</c:v>
                </c:pt>
                <c:pt idx="839">
                  <c:v>6.1448275862069</c:v>
                </c:pt>
                <c:pt idx="840">
                  <c:v>6.7</c:v>
                </c:pt>
                <c:pt idx="841">
                  <c:v>6.27368421052632</c:v>
                </c:pt>
                <c:pt idx="842">
                  <c:v>6.76086956521739</c:v>
                </c:pt>
                <c:pt idx="843">
                  <c:v>5.74285714285714</c:v>
                </c:pt>
                <c:pt idx="844">
                  <c:v>5.8625</c:v>
                </c:pt>
                <c:pt idx="845">
                  <c:v>6.384375</c:v>
                </c:pt>
                <c:pt idx="846">
                  <c:v>5.91764705882353</c:v>
                </c:pt>
                <c:pt idx="847">
                  <c:v>6.84230769230769</c:v>
                </c:pt>
                <c:pt idx="848">
                  <c:v>6.35666666666667</c:v>
                </c:pt>
                <c:pt idx="849">
                  <c:v>5.89565217391304</c:v>
                </c:pt>
                <c:pt idx="850">
                  <c:v>6.73448275862069</c:v>
                </c:pt>
                <c:pt idx="851">
                  <c:v>5.8</c:v>
                </c:pt>
                <c:pt idx="852">
                  <c:v>6.32307692307692</c:v>
                </c:pt>
                <c:pt idx="853">
                  <c:v>6.91333333333333</c:v>
                </c:pt>
                <c:pt idx="854">
                  <c:v>6.39130434782609</c:v>
                </c:pt>
                <c:pt idx="855">
                  <c:v>6.34</c:v>
                </c:pt>
                <c:pt idx="856">
                  <c:v>5.71666666666667</c:v>
                </c:pt>
                <c:pt idx="857">
                  <c:v>6.175</c:v>
                </c:pt>
                <c:pt idx="858">
                  <c:v>5.92222222222222</c:v>
                </c:pt>
                <c:pt idx="859">
                  <c:v>5.96923076923077</c:v>
                </c:pt>
                <c:pt idx="860">
                  <c:v>6.16363636363636</c:v>
                </c:pt>
                <c:pt idx="861">
                  <c:v>5.95</c:v>
                </c:pt>
                <c:pt idx="862">
                  <c:v>5.93947368421053</c:v>
                </c:pt>
                <c:pt idx="863">
                  <c:v>5.9125</c:v>
                </c:pt>
                <c:pt idx="864">
                  <c:v>5.82903225806452</c:v>
                </c:pt>
                <c:pt idx="865">
                  <c:v>5.88571428571429</c:v>
                </c:pt>
                <c:pt idx="866">
                  <c:v>6.67083333333333</c:v>
                </c:pt>
                <c:pt idx="867">
                  <c:v>5.93333333333333</c:v>
                </c:pt>
                <c:pt idx="868">
                  <c:v>6.31612903225807</c:v>
                </c:pt>
                <c:pt idx="869">
                  <c:v>6.78888888888889</c:v>
                </c:pt>
                <c:pt idx="870">
                  <c:v>6.68787878787879</c:v>
                </c:pt>
                <c:pt idx="871">
                  <c:v>5.82758620689655</c:v>
                </c:pt>
                <c:pt idx="872">
                  <c:v>6.2027027027027</c:v>
                </c:pt>
                <c:pt idx="873">
                  <c:v>5.84782608695652</c:v>
                </c:pt>
                <c:pt idx="874">
                  <c:v>5.864</c:v>
                </c:pt>
                <c:pt idx="875">
                  <c:v>6.31</c:v>
                </c:pt>
                <c:pt idx="876">
                  <c:v>6.34838709677419</c:v>
                </c:pt>
                <c:pt idx="877">
                  <c:v>5.82105263157895</c:v>
                </c:pt>
                <c:pt idx="878">
                  <c:v>6.7</c:v>
                </c:pt>
                <c:pt idx="879">
                  <c:v>5.82380952380952</c:v>
                </c:pt>
                <c:pt idx="880">
                  <c:v>6.82105263157895</c:v>
                </c:pt>
                <c:pt idx="881">
                  <c:v>6.544</c:v>
                </c:pt>
                <c:pt idx="882">
                  <c:v>6.65666666666667</c:v>
                </c:pt>
                <c:pt idx="883">
                  <c:v>6.50434782608696</c:v>
                </c:pt>
                <c:pt idx="884">
                  <c:v>6.84</c:v>
                </c:pt>
                <c:pt idx="885">
                  <c:v>6.308</c:v>
                </c:pt>
                <c:pt idx="886">
                  <c:v>6.33333333333333</c:v>
                </c:pt>
                <c:pt idx="887">
                  <c:v>6.39615384615385</c:v>
                </c:pt>
                <c:pt idx="888">
                  <c:v>6.18333333333333</c:v>
                </c:pt>
                <c:pt idx="889">
                  <c:v>6.68461538461539</c:v>
                </c:pt>
                <c:pt idx="890">
                  <c:v>5.84705882352941</c:v>
                </c:pt>
                <c:pt idx="891">
                  <c:v>5.86388888888889</c:v>
                </c:pt>
                <c:pt idx="892">
                  <c:v>5.70416666666667</c:v>
                </c:pt>
                <c:pt idx="893">
                  <c:v>6.01470588235294</c:v>
                </c:pt>
                <c:pt idx="894">
                  <c:v>6.1953488372093</c:v>
                </c:pt>
                <c:pt idx="895">
                  <c:v>5.72272727272727</c:v>
                </c:pt>
                <c:pt idx="896">
                  <c:v>6.14642857142857</c:v>
                </c:pt>
                <c:pt idx="897">
                  <c:v>5.82592592592593</c:v>
                </c:pt>
                <c:pt idx="898">
                  <c:v>6.46666666666667</c:v>
                </c:pt>
                <c:pt idx="899">
                  <c:v>5.88387096774194</c:v>
                </c:pt>
                <c:pt idx="900">
                  <c:v>6.16086956521739</c:v>
                </c:pt>
                <c:pt idx="901">
                  <c:v>5.77619047619048</c:v>
                </c:pt>
                <c:pt idx="902">
                  <c:v>6.28461538461538</c:v>
                </c:pt>
                <c:pt idx="903">
                  <c:v>5.83684210526316</c:v>
                </c:pt>
                <c:pt idx="904">
                  <c:v>6.70869565217391</c:v>
                </c:pt>
                <c:pt idx="905">
                  <c:v>6.25833333333333</c:v>
                </c:pt>
                <c:pt idx="906">
                  <c:v>6.4</c:v>
                </c:pt>
                <c:pt idx="907">
                  <c:v>6.14347826086957</c:v>
                </c:pt>
                <c:pt idx="908">
                  <c:v>6.24333333333333</c:v>
                </c:pt>
                <c:pt idx="909">
                  <c:v>5.86296296296296</c:v>
                </c:pt>
                <c:pt idx="910">
                  <c:v>6.37857142857143</c:v>
                </c:pt>
                <c:pt idx="911">
                  <c:v>6.39354838709677</c:v>
                </c:pt>
                <c:pt idx="912">
                  <c:v>6.85263157894737</c:v>
                </c:pt>
                <c:pt idx="913">
                  <c:v>6.87619047619048</c:v>
                </c:pt>
                <c:pt idx="914">
                  <c:v>6.85135135135135</c:v>
                </c:pt>
                <c:pt idx="915">
                  <c:v>5.832</c:v>
                </c:pt>
                <c:pt idx="916">
                  <c:v>6.02105263157895</c:v>
                </c:pt>
                <c:pt idx="917">
                  <c:v>5.79473684210526</c:v>
                </c:pt>
                <c:pt idx="918">
                  <c:v>6.28125</c:v>
                </c:pt>
                <c:pt idx="919">
                  <c:v>6.244</c:v>
                </c:pt>
                <c:pt idx="920">
                  <c:v>6.08235294117647</c:v>
                </c:pt>
                <c:pt idx="921">
                  <c:v>6.24090909090909</c:v>
                </c:pt>
                <c:pt idx="922">
                  <c:v>5.92916666666667</c:v>
                </c:pt>
                <c:pt idx="923">
                  <c:v>5.94642857142857</c:v>
                </c:pt>
                <c:pt idx="924">
                  <c:v>5.81111111111111</c:v>
                </c:pt>
                <c:pt idx="925">
                  <c:v>5.856</c:v>
                </c:pt>
                <c:pt idx="926">
                  <c:v>5.724</c:v>
                </c:pt>
                <c:pt idx="927">
                  <c:v>6.12</c:v>
                </c:pt>
                <c:pt idx="928">
                  <c:v>5.87826086956522</c:v>
                </c:pt>
                <c:pt idx="929">
                  <c:v>6.30645161290323</c:v>
                </c:pt>
                <c:pt idx="930">
                  <c:v>6.03529411764706</c:v>
                </c:pt>
                <c:pt idx="931">
                  <c:v>6.02173913043478</c:v>
                </c:pt>
                <c:pt idx="932">
                  <c:v>6.84772727272727</c:v>
                </c:pt>
                <c:pt idx="933">
                  <c:v>6.85121951219512</c:v>
                </c:pt>
                <c:pt idx="934">
                  <c:v>6.76969696969697</c:v>
                </c:pt>
                <c:pt idx="935">
                  <c:v>6.16666666666667</c:v>
                </c:pt>
                <c:pt idx="936">
                  <c:v>5.82916666666667</c:v>
                </c:pt>
                <c:pt idx="937">
                  <c:v>5.828125</c:v>
                </c:pt>
                <c:pt idx="938">
                  <c:v>5.76</c:v>
                </c:pt>
                <c:pt idx="939">
                  <c:v>6.43157894736842</c:v>
                </c:pt>
                <c:pt idx="940">
                  <c:v>6.79259259259259</c:v>
                </c:pt>
                <c:pt idx="941">
                  <c:v>6.67241379310345</c:v>
                </c:pt>
                <c:pt idx="942">
                  <c:v>6.15</c:v>
                </c:pt>
                <c:pt idx="943">
                  <c:v>5.675</c:v>
                </c:pt>
                <c:pt idx="944">
                  <c:v>6.69230769230769</c:v>
                </c:pt>
                <c:pt idx="945">
                  <c:v>6.62222222222222</c:v>
                </c:pt>
                <c:pt idx="946">
                  <c:v>6.20625</c:v>
                </c:pt>
                <c:pt idx="947">
                  <c:v>5.66470588235294</c:v>
                </c:pt>
                <c:pt idx="948">
                  <c:v>6.18620689655173</c:v>
                </c:pt>
                <c:pt idx="949">
                  <c:v>6.24285714285714</c:v>
                </c:pt>
                <c:pt idx="950">
                  <c:v>6.79</c:v>
                </c:pt>
                <c:pt idx="951">
                  <c:v>6.68421052631579</c:v>
                </c:pt>
                <c:pt idx="952">
                  <c:v>6.1258064516129</c:v>
                </c:pt>
                <c:pt idx="953">
                  <c:v>6.03461538461538</c:v>
                </c:pt>
                <c:pt idx="954">
                  <c:v>6.02777777777778</c:v>
                </c:pt>
                <c:pt idx="955">
                  <c:v>6.17567567567568</c:v>
                </c:pt>
                <c:pt idx="956">
                  <c:v>6.2</c:v>
                </c:pt>
                <c:pt idx="957">
                  <c:v>5.928</c:v>
                </c:pt>
                <c:pt idx="958">
                  <c:v>6.23928571428571</c:v>
                </c:pt>
                <c:pt idx="959">
                  <c:v>6.56</c:v>
                </c:pt>
                <c:pt idx="960">
                  <c:v>6.07857142857143</c:v>
                </c:pt>
                <c:pt idx="961">
                  <c:v>6.36060606060606</c:v>
                </c:pt>
                <c:pt idx="962">
                  <c:v>6.09512195121951</c:v>
                </c:pt>
                <c:pt idx="963">
                  <c:v>5.96176470588235</c:v>
                </c:pt>
                <c:pt idx="964">
                  <c:v>6.25</c:v>
                </c:pt>
                <c:pt idx="965">
                  <c:v>6.06666666666667</c:v>
                </c:pt>
                <c:pt idx="966">
                  <c:v>5.92083333333333</c:v>
                </c:pt>
                <c:pt idx="967">
                  <c:v>6.65</c:v>
                </c:pt>
                <c:pt idx="968">
                  <c:v>6.26818181818182</c:v>
                </c:pt>
                <c:pt idx="969">
                  <c:v>6.35172413793104</c:v>
                </c:pt>
                <c:pt idx="970">
                  <c:v>6.00416666666667</c:v>
                </c:pt>
                <c:pt idx="971">
                  <c:v>6.77857142857143</c:v>
                </c:pt>
                <c:pt idx="972">
                  <c:v>5.865</c:v>
                </c:pt>
                <c:pt idx="973">
                  <c:v>6.1695652173913</c:v>
                </c:pt>
                <c:pt idx="974">
                  <c:v>5.77</c:v>
                </c:pt>
                <c:pt idx="975">
                  <c:v>5.98620689655172</c:v>
                </c:pt>
                <c:pt idx="976">
                  <c:v>6.17142857142857</c:v>
                </c:pt>
                <c:pt idx="977">
                  <c:v>5.88965517241379</c:v>
                </c:pt>
                <c:pt idx="978">
                  <c:v>6.25526315789474</c:v>
                </c:pt>
                <c:pt idx="979">
                  <c:v>6.45</c:v>
                </c:pt>
                <c:pt idx="980">
                  <c:v>6.02333333333333</c:v>
                </c:pt>
                <c:pt idx="981">
                  <c:v>5.75833333333333</c:v>
                </c:pt>
                <c:pt idx="982">
                  <c:v>5.91666666666667</c:v>
                </c:pt>
                <c:pt idx="983">
                  <c:v>5.916</c:v>
                </c:pt>
                <c:pt idx="984">
                  <c:v>5.95925925925926</c:v>
                </c:pt>
                <c:pt idx="985">
                  <c:v>5.99090909090909</c:v>
                </c:pt>
                <c:pt idx="986">
                  <c:v>6.236</c:v>
                </c:pt>
                <c:pt idx="987">
                  <c:v>5.55882352941176</c:v>
                </c:pt>
                <c:pt idx="988">
                  <c:v>6.15714285714286</c:v>
                </c:pt>
                <c:pt idx="989">
                  <c:v>6.3275</c:v>
                </c:pt>
                <c:pt idx="990">
                  <c:v>6.32962962962963</c:v>
                </c:pt>
                <c:pt idx="991">
                  <c:v>6.01034482758621</c:v>
                </c:pt>
                <c:pt idx="992">
                  <c:v>6.02272727272727</c:v>
                </c:pt>
                <c:pt idx="993">
                  <c:v>6</c:v>
                </c:pt>
                <c:pt idx="994">
                  <c:v>6.0375</c:v>
                </c:pt>
                <c:pt idx="995">
                  <c:v>6.04074074074074</c:v>
                </c:pt>
                <c:pt idx="996">
                  <c:v>6.22631578947368</c:v>
                </c:pt>
                <c:pt idx="997">
                  <c:v>5.71</c:v>
                </c:pt>
                <c:pt idx="998">
                  <c:v>6.66875</c:v>
                </c:pt>
                <c:pt idx="999">
                  <c:v>6.22666666666667</c:v>
                </c:pt>
                <c:pt idx="1000">
                  <c:v>5.69444444444445</c:v>
                </c:pt>
                <c:pt idx="1001">
                  <c:v>5.60714285714286</c:v>
                </c:pt>
                <c:pt idx="1002">
                  <c:v>5.80689655172414</c:v>
                </c:pt>
                <c:pt idx="1003">
                  <c:v>6.21923076923077</c:v>
                </c:pt>
                <c:pt idx="1004">
                  <c:v>5.82</c:v>
                </c:pt>
                <c:pt idx="1005">
                  <c:v>5.96086956521739</c:v>
                </c:pt>
                <c:pt idx="1006">
                  <c:v>6.62222222222222</c:v>
                </c:pt>
                <c:pt idx="1007">
                  <c:v>6.35294117647059</c:v>
                </c:pt>
                <c:pt idx="1008">
                  <c:v>6.07142857142857</c:v>
                </c:pt>
                <c:pt idx="1009">
                  <c:v>6.34166666666667</c:v>
                </c:pt>
                <c:pt idx="1010">
                  <c:v>6.66086956521739</c:v>
                </c:pt>
                <c:pt idx="1011">
                  <c:v>6.024</c:v>
                </c:pt>
                <c:pt idx="1012">
                  <c:v>5.73461538461539</c:v>
                </c:pt>
                <c:pt idx="1013">
                  <c:v>6.028</c:v>
                </c:pt>
                <c:pt idx="1014">
                  <c:v>6.22083333333333</c:v>
                </c:pt>
                <c:pt idx="1015">
                  <c:v>6.20769230769231</c:v>
                </c:pt>
                <c:pt idx="1016">
                  <c:v>6.26428571428571</c:v>
                </c:pt>
                <c:pt idx="1017">
                  <c:v>6.69375</c:v>
                </c:pt>
                <c:pt idx="1018">
                  <c:v>5.95416666666667</c:v>
                </c:pt>
                <c:pt idx="1019">
                  <c:v>6.33333333333333</c:v>
                </c:pt>
                <c:pt idx="1020">
                  <c:v>6.03333333333333</c:v>
                </c:pt>
                <c:pt idx="1021">
                  <c:v>6.08285714285714</c:v>
                </c:pt>
                <c:pt idx="1022">
                  <c:v>5.79166666666667</c:v>
                </c:pt>
                <c:pt idx="1023">
                  <c:v>5.84166666666667</c:v>
                </c:pt>
                <c:pt idx="1024">
                  <c:v>6.172</c:v>
                </c:pt>
                <c:pt idx="1025">
                  <c:v>6.26206896551724</c:v>
                </c:pt>
                <c:pt idx="1026">
                  <c:v>5.7625</c:v>
                </c:pt>
                <c:pt idx="1027">
                  <c:v>6.26363636363637</c:v>
                </c:pt>
                <c:pt idx="1028">
                  <c:v>5.92173913043478</c:v>
                </c:pt>
                <c:pt idx="1029">
                  <c:v>6.2</c:v>
                </c:pt>
                <c:pt idx="1030">
                  <c:v>6.31428571428572</c:v>
                </c:pt>
                <c:pt idx="1031">
                  <c:v>6.216</c:v>
                </c:pt>
                <c:pt idx="1032">
                  <c:v>5.96153846153846</c:v>
                </c:pt>
                <c:pt idx="1033">
                  <c:v>5.86666666666667</c:v>
                </c:pt>
                <c:pt idx="1034">
                  <c:v>6.19354838709677</c:v>
                </c:pt>
                <c:pt idx="1035">
                  <c:v>5.92916666666667</c:v>
                </c:pt>
                <c:pt idx="1036">
                  <c:v>6.00333333333333</c:v>
                </c:pt>
                <c:pt idx="1037">
                  <c:v>5.81764705882353</c:v>
                </c:pt>
                <c:pt idx="1038">
                  <c:v>6.27</c:v>
                </c:pt>
                <c:pt idx="1039">
                  <c:v>5.775</c:v>
                </c:pt>
                <c:pt idx="1040">
                  <c:v>6.24516129032258</c:v>
                </c:pt>
                <c:pt idx="1041">
                  <c:v>6.27272727272727</c:v>
                </c:pt>
                <c:pt idx="1042">
                  <c:v>6.19375</c:v>
                </c:pt>
                <c:pt idx="1043">
                  <c:v>5.97826086956522</c:v>
                </c:pt>
                <c:pt idx="1044">
                  <c:v>5.95172413793103</c:v>
                </c:pt>
                <c:pt idx="1045">
                  <c:v>6.26296296296296</c:v>
                </c:pt>
                <c:pt idx="1046">
                  <c:v>5.844</c:v>
                </c:pt>
                <c:pt idx="1047">
                  <c:v>5.856</c:v>
                </c:pt>
                <c:pt idx="1048">
                  <c:v>5.96842105263158</c:v>
                </c:pt>
                <c:pt idx="1049">
                  <c:v>5.864</c:v>
                </c:pt>
                <c:pt idx="1050">
                  <c:v>6.32</c:v>
                </c:pt>
                <c:pt idx="1051">
                  <c:v>6.39259259259259</c:v>
                </c:pt>
                <c:pt idx="1052">
                  <c:v>5.75357142857143</c:v>
                </c:pt>
                <c:pt idx="1053">
                  <c:v>5.692</c:v>
                </c:pt>
                <c:pt idx="1054">
                  <c:v>5.91935483870968</c:v>
                </c:pt>
                <c:pt idx="1055">
                  <c:v>6.17692307692308</c:v>
                </c:pt>
                <c:pt idx="1056">
                  <c:v>5.82121212121212</c:v>
                </c:pt>
                <c:pt idx="1057">
                  <c:v>5.76944444444444</c:v>
                </c:pt>
                <c:pt idx="1058">
                  <c:v>6.04722222222222</c:v>
                </c:pt>
                <c:pt idx="1059">
                  <c:v>6.21111111111111</c:v>
                </c:pt>
                <c:pt idx="1060">
                  <c:v>6.20294117647059</c:v>
                </c:pt>
                <c:pt idx="1061">
                  <c:v>5.77826086956522</c:v>
                </c:pt>
                <c:pt idx="1062">
                  <c:v>6.43076923076923</c:v>
                </c:pt>
                <c:pt idx="1063">
                  <c:v>6.356</c:v>
                </c:pt>
                <c:pt idx="1064">
                  <c:v>6.02142857142857</c:v>
                </c:pt>
                <c:pt idx="1065">
                  <c:v>5.92916666666667</c:v>
                </c:pt>
                <c:pt idx="1066">
                  <c:v>5.85</c:v>
                </c:pt>
                <c:pt idx="1067">
                  <c:v>6.23243243243243</c:v>
                </c:pt>
                <c:pt idx="1068">
                  <c:v>5.77777777777778</c:v>
                </c:pt>
                <c:pt idx="1069">
                  <c:v>6.044</c:v>
                </c:pt>
                <c:pt idx="1070">
                  <c:v>5.82962962962963</c:v>
                </c:pt>
                <c:pt idx="1071">
                  <c:v>5.836</c:v>
                </c:pt>
                <c:pt idx="1072">
                  <c:v>5.9375</c:v>
                </c:pt>
                <c:pt idx="1073">
                  <c:v>6.20833333333333</c:v>
                </c:pt>
                <c:pt idx="1074">
                  <c:v>6.01764705882353</c:v>
                </c:pt>
                <c:pt idx="1075">
                  <c:v>6.30357142857143</c:v>
                </c:pt>
                <c:pt idx="1076">
                  <c:v>5.84583333333333</c:v>
                </c:pt>
                <c:pt idx="1077">
                  <c:v>5.92916666666667</c:v>
                </c:pt>
                <c:pt idx="1078">
                  <c:v>6.28947368421053</c:v>
                </c:pt>
                <c:pt idx="1079">
                  <c:v>5.93333333333333</c:v>
                </c:pt>
                <c:pt idx="1080">
                  <c:v>6.05428571428571</c:v>
                </c:pt>
                <c:pt idx="1081">
                  <c:v>5.96521739130435</c:v>
                </c:pt>
                <c:pt idx="1082">
                  <c:v>6.02857142857143</c:v>
                </c:pt>
                <c:pt idx="1083">
                  <c:v>6.24375</c:v>
                </c:pt>
                <c:pt idx="1084">
                  <c:v>6.25238095238095</c:v>
                </c:pt>
                <c:pt idx="1085">
                  <c:v>6.21515151515152</c:v>
                </c:pt>
                <c:pt idx="1086">
                  <c:v>5.8375</c:v>
                </c:pt>
                <c:pt idx="1087">
                  <c:v>6.1875</c:v>
                </c:pt>
                <c:pt idx="1088">
                  <c:v>5.92432432432432</c:v>
                </c:pt>
                <c:pt idx="1089">
                  <c:v>6.35357142857143</c:v>
                </c:pt>
                <c:pt idx="1090">
                  <c:v>6.025</c:v>
                </c:pt>
                <c:pt idx="1091">
                  <c:v>5.85714285714286</c:v>
                </c:pt>
                <c:pt idx="1092">
                  <c:v>6.35238095238095</c:v>
                </c:pt>
                <c:pt idx="1093">
                  <c:v>5.77586206896552</c:v>
                </c:pt>
                <c:pt idx="1094">
                  <c:v>6.23846153846154</c:v>
                </c:pt>
                <c:pt idx="1095">
                  <c:v>5.82619047619048</c:v>
                </c:pt>
                <c:pt idx="1096">
                  <c:v>5.87368421052632</c:v>
                </c:pt>
                <c:pt idx="1097">
                  <c:v>6.1</c:v>
                </c:pt>
                <c:pt idx="1098">
                  <c:v>5.77777777777778</c:v>
                </c:pt>
                <c:pt idx="1099">
                  <c:v>5.98214285714286</c:v>
                </c:pt>
                <c:pt idx="1100">
                  <c:v>5.83448275862069</c:v>
                </c:pt>
                <c:pt idx="1101">
                  <c:v>5.84</c:v>
                </c:pt>
                <c:pt idx="1102">
                  <c:v>6.11724137931035</c:v>
                </c:pt>
                <c:pt idx="1103">
                  <c:v>5.93333333333333</c:v>
                </c:pt>
                <c:pt idx="1104">
                  <c:v>6.103125</c:v>
                </c:pt>
                <c:pt idx="1105">
                  <c:v>5.84193548387097</c:v>
                </c:pt>
                <c:pt idx="1106">
                  <c:v>6.256</c:v>
                </c:pt>
                <c:pt idx="1107">
                  <c:v>6.05882352941176</c:v>
                </c:pt>
                <c:pt idx="1108">
                  <c:v>6.27777777777778</c:v>
                </c:pt>
                <c:pt idx="1109">
                  <c:v>5.75357142857143</c:v>
                </c:pt>
                <c:pt idx="1110">
                  <c:v>6.09230769230769</c:v>
                </c:pt>
                <c:pt idx="1111">
                  <c:v>5.875</c:v>
                </c:pt>
                <c:pt idx="1112">
                  <c:v>5.84347826086957</c:v>
                </c:pt>
                <c:pt idx="1113">
                  <c:v>5.95</c:v>
                </c:pt>
                <c:pt idx="1114">
                  <c:v>6.30588235294118</c:v>
                </c:pt>
                <c:pt idx="1115">
                  <c:v>5.88125</c:v>
                </c:pt>
                <c:pt idx="1116">
                  <c:v>6.33333333333333</c:v>
                </c:pt>
                <c:pt idx="1117">
                  <c:v>6.25</c:v>
                </c:pt>
                <c:pt idx="1118">
                  <c:v>5.74782608695652</c:v>
                </c:pt>
                <c:pt idx="1119">
                  <c:v>5.90434782608696</c:v>
                </c:pt>
                <c:pt idx="1120">
                  <c:v>6.21081081081081</c:v>
                </c:pt>
                <c:pt idx="1121">
                  <c:v>6.26190476190476</c:v>
                </c:pt>
                <c:pt idx="1122">
                  <c:v>6.08</c:v>
                </c:pt>
                <c:pt idx="1123">
                  <c:v>5.93448275862069</c:v>
                </c:pt>
                <c:pt idx="1124">
                  <c:v>5.85454545454546</c:v>
                </c:pt>
                <c:pt idx="1125">
                  <c:v>6.0375</c:v>
                </c:pt>
                <c:pt idx="1126">
                  <c:v>6.196875</c:v>
                </c:pt>
                <c:pt idx="1127">
                  <c:v>5.76774193548387</c:v>
                </c:pt>
                <c:pt idx="1128">
                  <c:v>6.05</c:v>
                </c:pt>
                <c:pt idx="1129">
                  <c:v>6.303125</c:v>
                </c:pt>
                <c:pt idx="1130">
                  <c:v>6.18260869565218</c:v>
                </c:pt>
                <c:pt idx="1131">
                  <c:v>5.656</c:v>
                </c:pt>
                <c:pt idx="1132">
                  <c:v>5.92857142857143</c:v>
                </c:pt>
                <c:pt idx="1133">
                  <c:v>6</c:v>
                </c:pt>
                <c:pt idx="1134">
                  <c:v>6.31904761904762</c:v>
                </c:pt>
                <c:pt idx="1135">
                  <c:v>5.9625</c:v>
                </c:pt>
                <c:pt idx="1136">
                  <c:v>6.20909090909091</c:v>
                </c:pt>
                <c:pt idx="1137">
                  <c:v>5.908</c:v>
                </c:pt>
                <c:pt idx="1138">
                  <c:v>5.78965517241379</c:v>
                </c:pt>
                <c:pt idx="1139">
                  <c:v>5.8</c:v>
                </c:pt>
                <c:pt idx="1140">
                  <c:v>5.91904761904762</c:v>
                </c:pt>
                <c:pt idx="1141">
                  <c:v>5.725</c:v>
                </c:pt>
                <c:pt idx="1142">
                  <c:v>6.23333333333333</c:v>
                </c:pt>
                <c:pt idx="1143">
                  <c:v>6.19230769230769</c:v>
                </c:pt>
                <c:pt idx="1144">
                  <c:v>6.18571428571429</c:v>
                </c:pt>
                <c:pt idx="1145">
                  <c:v>6.28965517241379</c:v>
                </c:pt>
                <c:pt idx="1146">
                  <c:v>6.10909090909091</c:v>
                </c:pt>
                <c:pt idx="1147">
                  <c:v>5.76153846153846</c:v>
                </c:pt>
                <c:pt idx="1148">
                  <c:v>5.88214285714286</c:v>
                </c:pt>
                <c:pt idx="1149">
                  <c:v>5.79375</c:v>
                </c:pt>
                <c:pt idx="1150">
                  <c:v>5.85454545454546</c:v>
                </c:pt>
                <c:pt idx="1151">
                  <c:v>5.8741935483871</c:v>
                </c:pt>
                <c:pt idx="1152">
                  <c:v>5.78</c:v>
                </c:pt>
                <c:pt idx="1153">
                  <c:v>6.13809523809524</c:v>
                </c:pt>
                <c:pt idx="1154">
                  <c:v>6.295</c:v>
                </c:pt>
                <c:pt idx="1155">
                  <c:v>6.24285714285714</c:v>
                </c:pt>
                <c:pt idx="1156">
                  <c:v>6.30769230769231</c:v>
                </c:pt>
                <c:pt idx="1157">
                  <c:v>5.74210526315789</c:v>
                </c:pt>
                <c:pt idx="1158">
                  <c:v>5.78571428571429</c:v>
                </c:pt>
                <c:pt idx="1159">
                  <c:v>5.72</c:v>
                </c:pt>
                <c:pt idx="1160">
                  <c:v>5.67857142857143</c:v>
                </c:pt>
                <c:pt idx="1161">
                  <c:v>5.81111111111111</c:v>
                </c:pt>
                <c:pt idx="1162">
                  <c:v>5.71176470588235</c:v>
                </c:pt>
                <c:pt idx="1163">
                  <c:v>6.18148148148148</c:v>
                </c:pt>
                <c:pt idx="1164">
                  <c:v>6.22903225806452</c:v>
                </c:pt>
                <c:pt idx="1165">
                  <c:v>5.77666666666667</c:v>
                </c:pt>
                <c:pt idx="1166">
                  <c:v>5.86470588235294</c:v>
                </c:pt>
                <c:pt idx="1167">
                  <c:v>6.136</c:v>
                </c:pt>
                <c:pt idx="1168">
                  <c:v>6.22272727272727</c:v>
                </c:pt>
                <c:pt idx="1169">
                  <c:v>5.81739130434783</c:v>
                </c:pt>
                <c:pt idx="1170">
                  <c:v>5.98965517241379</c:v>
                </c:pt>
                <c:pt idx="1171">
                  <c:v>5.868</c:v>
                </c:pt>
                <c:pt idx="1172">
                  <c:v>5.76086956521739</c:v>
                </c:pt>
                <c:pt idx="1173">
                  <c:v>6.20322580645161</c:v>
                </c:pt>
                <c:pt idx="1174">
                  <c:v>5.85</c:v>
                </c:pt>
                <c:pt idx="1175">
                  <c:v>6.17333333333333</c:v>
                </c:pt>
                <c:pt idx="1176">
                  <c:v>6.15217391304348</c:v>
                </c:pt>
                <c:pt idx="1177">
                  <c:v>5.91612903225806</c:v>
                </c:pt>
                <c:pt idx="1178">
                  <c:v>5.805</c:v>
                </c:pt>
                <c:pt idx="1179">
                  <c:v>5.62941176470588</c:v>
                </c:pt>
                <c:pt idx="1180">
                  <c:v>5.85357142857143</c:v>
                </c:pt>
                <c:pt idx="1181">
                  <c:v>5.83157894736842</c:v>
                </c:pt>
                <c:pt idx="1182">
                  <c:v>5.66875</c:v>
                </c:pt>
                <c:pt idx="1183">
                  <c:v>5.972</c:v>
                </c:pt>
                <c:pt idx="1184">
                  <c:v>5.69428571428572</c:v>
                </c:pt>
                <c:pt idx="1185">
                  <c:v>5.73333333333333</c:v>
                </c:pt>
                <c:pt idx="1186">
                  <c:v>6.08235294117647</c:v>
                </c:pt>
                <c:pt idx="1187">
                  <c:v>5.83636363636364</c:v>
                </c:pt>
                <c:pt idx="1188">
                  <c:v>5.91111111111111</c:v>
                </c:pt>
                <c:pt idx="1189">
                  <c:v>5.77241379310345</c:v>
                </c:pt>
                <c:pt idx="1190">
                  <c:v>5.80714285714286</c:v>
                </c:pt>
                <c:pt idx="1191">
                  <c:v>5.63333333333333</c:v>
                </c:pt>
                <c:pt idx="1192">
                  <c:v>5.88518518518519</c:v>
                </c:pt>
                <c:pt idx="1193">
                  <c:v>5.85</c:v>
                </c:pt>
                <c:pt idx="1194">
                  <c:v>5.61304347826087</c:v>
                </c:pt>
                <c:pt idx="1195">
                  <c:v>6.096</c:v>
                </c:pt>
                <c:pt idx="1196">
                  <c:v>5.809375</c:v>
                </c:pt>
                <c:pt idx="1197">
                  <c:v>5.84117647058824</c:v>
                </c:pt>
                <c:pt idx="1198">
                  <c:v>6.06538461538462</c:v>
                </c:pt>
                <c:pt idx="1199">
                  <c:v>5.68666666666667</c:v>
                </c:pt>
                <c:pt idx="1200">
                  <c:v>5.748</c:v>
                </c:pt>
                <c:pt idx="1201">
                  <c:v>5.725</c:v>
                </c:pt>
                <c:pt idx="1202">
                  <c:v>5.79375</c:v>
                </c:pt>
                <c:pt idx="1203">
                  <c:v>5.85238095238095</c:v>
                </c:pt>
                <c:pt idx="1204">
                  <c:v>5.88387096774194</c:v>
                </c:pt>
                <c:pt idx="1205">
                  <c:v>5.9</c:v>
                </c:pt>
                <c:pt idx="1206">
                  <c:v>5.73684210526316</c:v>
                </c:pt>
                <c:pt idx="1207">
                  <c:v>5.69545454545455</c:v>
                </c:pt>
              </c:numCache>
            </c:numRef>
          </c:yVal>
          <c:smooth val="1"/>
        </c:ser>
        <c:axId val="68993586"/>
        <c:axId val="46962266"/>
      </c:scatterChart>
      <c:valAx>
        <c:axId val="68993586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Market value (EUR M, 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62266"/>
        <c:crosses val="autoZero"/>
        <c:crossBetween val="midCat"/>
      </c:valAx>
      <c:valAx>
        <c:axId val="46962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9358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101160</xdr:rowOff>
    </xdr:from>
    <xdr:to>
      <xdr:col>14</xdr:col>
      <xdr:colOff>207360</xdr:colOff>
      <xdr:row>30</xdr:row>
      <xdr:rowOff>100800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762120"/>
          <a:ext cx="914364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</xdr:row>
      <xdr:rowOff>101160</xdr:rowOff>
    </xdr:from>
    <xdr:to>
      <xdr:col>14</xdr:col>
      <xdr:colOff>207360</xdr:colOff>
      <xdr:row>60</xdr:row>
      <xdr:rowOff>100800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6477120"/>
          <a:ext cx="914364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</xdr:row>
      <xdr:rowOff>101160</xdr:rowOff>
    </xdr:from>
    <xdr:to>
      <xdr:col>14</xdr:col>
      <xdr:colOff>207360</xdr:colOff>
      <xdr:row>90</xdr:row>
      <xdr:rowOff>100800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2192120"/>
          <a:ext cx="914364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101160</xdr:rowOff>
    </xdr:from>
    <xdr:to>
      <xdr:col>14</xdr:col>
      <xdr:colOff>207360</xdr:colOff>
      <xdr:row>120</xdr:row>
      <xdr:rowOff>100800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17907120"/>
          <a:ext cx="914364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101160</xdr:rowOff>
    </xdr:from>
    <xdr:to>
      <xdr:col>14</xdr:col>
      <xdr:colOff>207360</xdr:colOff>
      <xdr:row>150</xdr:row>
      <xdr:rowOff>100800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23622120"/>
          <a:ext cx="914364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101160</xdr:rowOff>
    </xdr:from>
    <xdr:to>
      <xdr:col>14</xdr:col>
      <xdr:colOff>207360</xdr:colOff>
      <xdr:row>180</xdr:row>
      <xdr:rowOff>100800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29337120"/>
          <a:ext cx="9143640" cy="5143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2</xdr:row>
      <xdr:rowOff>101160</xdr:rowOff>
    </xdr:from>
    <xdr:to>
      <xdr:col>26</xdr:col>
      <xdr:colOff>255960</xdr:colOff>
      <xdr:row>18</xdr:row>
      <xdr:rowOff>102240</xdr:rowOff>
    </xdr:to>
    <xdr:graphicFrame>
      <xdr:nvGraphicFramePr>
        <xdr:cNvPr id="6" name="Chart 1"/>
        <xdr:cNvGraphicFramePr/>
      </xdr:nvGraphicFramePr>
      <xdr:xfrm>
        <a:off x="1062036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2</xdr:row>
      <xdr:rowOff>101160</xdr:rowOff>
    </xdr:from>
    <xdr:to>
      <xdr:col>27</xdr:col>
      <xdr:colOff>4680</xdr:colOff>
      <xdr:row>20</xdr:row>
      <xdr:rowOff>81360</xdr:rowOff>
    </xdr:to>
    <xdr:graphicFrame>
      <xdr:nvGraphicFramePr>
        <xdr:cNvPr id="7" name="Chart 1"/>
        <xdr:cNvGraphicFramePr/>
      </xdr:nvGraphicFramePr>
      <xdr:xfrm>
        <a:off x="13016880" y="5716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kaggle.com/datasets/rauffauzanrambe/fifa-world-cup-2026-player-performance-dataset" TargetMode="External"/><Relationship Id="rId2" Type="http://schemas.openxmlformats.org/officeDocument/2006/relationships/hyperlink" Target="FIFA_WC2026_Dashboard_Guide.xlsx" TargetMode="External"/><Relationship Id="rId3" Type="http://schemas.openxmlformats.org/officeDocument/2006/relationships/hyperlink" Target="FIFA_WC2026_Dashboard_Guide.xlsx" TargetMode="External"/><Relationship Id="rId4" Type="http://schemas.openxmlformats.org/officeDocument/2006/relationships/hyperlink" Target="FIFA_WC2026_Dashboard_Guide.xlsx" TargetMode="External"/><Relationship Id="rId5" Type="http://schemas.openxmlformats.org/officeDocument/2006/relationships/hyperlink" Target="FIFA_WC2026_Dashboard_Guide.xlsx" TargetMode="External"/><Relationship Id="rId6" Type="http://schemas.openxmlformats.org/officeDocument/2006/relationships/hyperlink" Target="FIFA_WC2026_Dashboard_Guide.xlsx" TargetMode="External"/><Relationship Id="rId7" Type="http://schemas.openxmlformats.org/officeDocument/2006/relationships/hyperlink" Target="FIFA_WC2026_Dashboard_Guide.xlsx" TargetMode="External"/><Relationship Id="rId8" Type="http://schemas.openxmlformats.org/officeDocument/2006/relationships/hyperlink" Target="FIFA_WC2026_Dashboard_Guide.xlsx" TargetMode="External"/><Relationship Id="rId9" Type="http://schemas.openxmlformats.org/officeDocument/2006/relationships/hyperlink" Target="FIFA_WC2026_Dashboard_Guide.xlsx" TargetMode="External"/><Relationship Id="rId10" Type="http://schemas.openxmlformats.org/officeDocument/2006/relationships/hyperlink" Target="FIFA_WC2026_Dashboard_Guide.xlsx" TargetMode="External"/><Relationship Id="rId11" Type="http://schemas.openxmlformats.org/officeDocument/2006/relationships/hyperlink" Target="FIFA_WC2026_Dashboard_Guid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  <c r="C4" s="4"/>
    </row>
    <row r="5" customFormat="false" ht="15" hidden="false" customHeight="false" outlineLevel="0" collapsed="false">
      <c r="A5" s="5" t="s">
        <v>4</v>
      </c>
      <c r="B5" s="6" t="s">
        <v>5</v>
      </c>
      <c r="C5" s="6"/>
    </row>
    <row r="6" customFormat="false" ht="15" hidden="false" customHeight="false" outlineLevel="0" collapsed="false">
      <c r="A6" s="5" t="s">
        <v>6</v>
      </c>
      <c r="B6" s="7" t="s">
        <v>7</v>
      </c>
      <c r="C6" s="7"/>
    </row>
    <row r="8" customFormat="false" ht="15" hidden="false" customHeight="false" outlineLevel="0" collapsed="false">
      <c r="A8" s="8" t="s">
        <v>8</v>
      </c>
    </row>
    <row r="9" customFormat="false" ht="30" hidden="false" customHeight="true" outlineLevel="0" collapsed="false">
      <c r="A9" s="9" t="s">
        <v>9</v>
      </c>
      <c r="B9" s="9" t="s">
        <v>10</v>
      </c>
      <c r="C9" s="9" t="s">
        <v>11</v>
      </c>
    </row>
    <row r="10" customFormat="false" ht="15" hidden="false" customHeight="false" outlineLevel="0" collapsed="false">
      <c r="A10" s="10" t="s">
        <v>12</v>
      </c>
      <c r="B10" s="11" t="n">
        <f aca="false">SUM(Teams!C5:C52)/2</f>
        <v>1050</v>
      </c>
      <c r="C10" s="10" t="s">
        <v>13</v>
      </c>
    </row>
    <row r="11" customFormat="false" ht="15" hidden="false" customHeight="false" outlineLevel="0" collapsed="false">
      <c r="A11" s="10" t="s">
        <v>14</v>
      </c>
      <c r="B11" s="11" t="n">
        <f aca="false">SUM(Teams!G5:G52)</f>
        <v>2794</v>
      </c>
      <c r="C11" s="10" t="s">
        <v>15</v>
      </c>
    </row>
    <row r="12" customFormat="false" ht="15" hidden="false" customHeight="false" outlineLevel="0" collapsed="false">
      <c r="A12" s="10" t="s">
        <v>16</v>
      </c>
      <c r="B12" s="12" t="n">
        <f aca="false">B11/B10</f>
        <v>2.66095238095238</v>
      </c>
      <c r="C12" s="10" t="s">
        <v>17</v>
      </c>
    </row>
    <row r="13" customFormat="false" ht="15" hidden="false" customHeight="false" outlineLevel="0" collapsed="false">
      <c r="A13" s="10" t="s">
        <v>18</v>
      </c>
      <c r="B13" s="11" t="n">
        <f aca="false">COUNTIF(Players!G5:G1252,"&gt;0")</f>
        <v>1248</v>
      </c>
      <c r="C13" s="10" t="s">
        <v>19</v>
      </c>
    </row>
    <row r="14" customFormat="false" ht="15" hidden="false" customHeight="false" outlineLevel="0" collapsed="false">
      <c r="A14" s="10" t="s">
        <v>20</v>
      </c>
      <c r="B14" s="12" t="n">
        <f aca="false">SUMPRODUCT(Players!G5:G1252,Players!J5:J1252)/SUM(Players!G5:G1252)</f>
        <v>6.28856708283161</v>
      </c>
      <c r="C14" s="10" t="s">
        <v>21</v>
      </c>
    </row>
    <row r="15" customFormat="false" ht="15" hidden="false" customHeight="false" outlineLevel="0" collapsed="false">
      <c r="A15" s="10" t="s">
        <v>22</v>
      </c>
      <c r="B15" s="13" t="n">
        <f aca="false">SUM(Teams!E5:E52)/2/B10</f>
        <v>0.262857142857143</v>
      </c>
      <c r="C15" s="10" t="s">
        <v>23</v>
      </c>
    </row>
    <row r="16" customFormat="false" ht="15" hidden="false" customHeight="false" outlineLevel="0" collapsed="false">
      <c r="A16" s="10" t="s">
        <v>24</v>
      </c>
      <c r="B16" s="12" t="n">
        <f aca="false">Players!$N$2</f>
        <v>0.730713912804733</v>
      </c>
      <c r="C16" s="10" t="s">
        <v>25</v>
      </c>
    </row>
    <row r="18" customFormat="false" ht="15" hidden="false" customHeight="false" outlineLevel="0" collapsed="false">
      <c r="A18" s="8" t="s">
        <v>26</v>
      </c>
    </row>
    <row r="19" customFormat="false" ht="30" hidden="false" customHeight="true" outlineLevel="0" collapsed="false">
      <c r="A19" s="9" t="s">
        <v>27</v>
      </c>
      <c r="B19" s="9"/>
      <c r="C19" s="9" t="s">
        <v>28</v>
      </c>
    </row>
    <row r="20" customFormat="false" ht="15" hidden="false" customHeight="false" outlineLevel="0" collapsed="false">
      <c r="A20" s="14" t="s">
        <v>29</v>
      </c>
      <c r="B20" s="15"/>
      <c r="C20" s="10" t="s">
        <v>30</v>
      </c>
    </row>
    <row r="21" customFormat="false" ht="15" hidden="false" customHeight="false" outlineLevel="0" collapsed="false">
      <c r="A21" s="14" t="s">
        <v>31</v>
      </c>
      <c r="B21" s="15"/>
      <c r="C21" s="10" t="s">
        <v>32</v>
      </c>
    </row>
    <row r="22" customFormat="false" ht="15" hidden="false" customHeight="false" outlineLevel="0" collapsed="false">
      <c r="A22" s="14" t="s">
        <v>33</v>
      </c>
      <c r="B22" s="15"/>
      <c r="C22" s="10" t="s">
        <v>34</v>
      </c>
    </row>
    <row r="23" customFormat="false" ht="15" hidden="false" customHeight="false" outlineLevel="0" collapsed="false">
      <c r="A23" s="14" t="s">
        <v>35</v>
      </c>
      <c r="B23" s="15"/>
      <c r="C23" s="10" t="s">
        <v>36</v>
      </c>
    </row>
    <row r="24" customFormat="false" ht="15" hidden="false" customHeight="false" outlineLevel="0" collapsed="false">
      <c r="A24" s="14" t="s">
        <v>37</v>
      </c>
      <c r="B24" s="15"/>
      <c r="C24" s="10" t="s">
        <v>38</v>
      </c>
    </row>
    <row r="25" customFormat="false" ht="15" hidden="false" customHeight="false" outlineLevel="0" collapsed="false">
      <c r="A25" s="14" t="s">
        <v>39</v>
      </c>
      <c r="B25" s="15"/>
      <c r="C25" s="10" t="s">
        <v>40</v>
      </c>
    </row>
    <row r="26" customFormat="false" ht="15" hidden="false" customHeight="false" outlineLevel="0" collapsed="false">
      <c r="A26" s="14" t="s">
        <v>41</v>
      </c>
      <c r="B26" s="15"/>
      <c r="C26" s="10" t="s">
        <v>42</v>
      </c>
    </row>
    <row r="27" customFormat="false" ht="15" hidden="false" customHeight="false" outlineLevel="0" collapsed="false">
      <c r="A27" s="14" t="s">
        <v>43</v>
      </c>
      <c r="B27" s="15"/>
      <c r="C27" s="10" t="s">
        <v>44</v>
      </c>
    </row>
    <row r="28" customFormat="false" ht="15" hidden="false" customHeight="false" outlineLevel="0" collapsed="false">
      <c r="A28" s="14" t="s">
        <v>45</v>
      </c>
      <c r="B28" s="15"/>
      <c r="C28" s="10" t="s">
        <v>46</v>
      </c>
    </row>
    <row r="29" customFormat="false" ht="15" hidden="false" customHeight="false" outlineLevel="0" collapsed="false">
      <c r="A29" s="14" t="s">
        <v>47</v>
      </c>
      <c r="B29" s="15"/>
      <c r="C29" s="10" t="s">
        <v>48</v>
      </c>
    </row>
    <row r="31" customFormat="false" ht="15" hidden="false" customHeight="false" outlineLevel="0" collapsed="false">
      <c r="A31" s="8" t="s">
        <v>49</v>
      </c>
    </row>
    <row r="32" customFormat="false" ht="15" hidden="false" customHeight="false" outlineLevel="0" collapsed="false">
      <c r="A32" s="16" t="s">
        <v>50</v>
      </c>
    </row>
    <row r="33" customFormat="false" ht="15" hidden="false" customHeight="false" outlineLevel="0" collapsed="false">
      <c r="A33" s="16" t="s">
        <v>51</v>
      </c>
    </row>
    <row r="34" customFormat="false" ht="15" hidden="false" customHeight="false" outlineLevel="0" collapsed="false">
      <c r="A34" s="16" t="s">
        <v>52</v>
      </c>
    </row>
  </sheetData>
  <mergeCells count="3">
    <mergeCell ref="B4:C4"/>
    <mergeCell ref="B5:C5"/>
    <mergeCell ref="B6:C6"/>
  </mergeCells>
  <hyperlinks>
    <hyperlink ref="B5" r:id="rId1" display="https://www.kaggle.com/datasets/rauffauzanrambe/fifa-world-cup-2026-player-performance-dataset"/>
    <hyperlink ref="A20" r:id="rId2" location="'Screenshots'!A1" display="Screenshots"/>
    <hyperlink ref="A21" r:id="rId3" location="'Pages%20Guide'!A1" display="Pages Guide"/>
    <hyperlink ref="A22" r:id="rId4" location="'Key%20Insights'!A1" display="Key Insights"/>
    <hyperlink ref="A23" r:id="rId5" location="'Teams'!A1" display="Teams"/>
    <hyperlink ref="A24" r:id="rId6" location="'Players'!A1" display="Players"/>
    <hyperlink ref="A25" r:id="rId7" location="'Positions'!A1" display="Positions"/>
    <hyperlink ref="A26" r:id="rId8" location="'Measures'!A1" display="Measures"/>
    <hyperlink ref="A27" r:id="rId9" location="'Data%20Model'!A1" display="Data Model"/>
    <hyperlink ref="A28" r:id="rId10" location="'Data%20Quality'!A1" display="Data Quality"/>
    <hyperlink ref="A29" r:id="rId11" location="'QA%20Reconciliation'!A1" display="QA Reconcili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22.0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8" t="s">
        <v>55</v>
      </c>
    </row>
    <row r="34" customFormat="false" ht="15" hidden="false" customHeight="false" outlineLevel="0" collapsed="false">
      <c r="A34" s="8" t="s">
        <v>35</v>
      </c>
    </row>
    <row r="64" customFormat="false" ht="15" hidden="false" customHeight="false" outlineLevel="0" collapsed="false">
      <c r="A64" s="8" t="s">
        <v>37</v>
      </c>
    </row>
    <row r="94" customFormat="false" ht="15" hidden="false" customHeight="false" outlineLevel="0" collapsed="false">
      <c r="A94" s="8" t="s">
        <v>56</v>
      </c>
    </row>
    <row r="124" customFormat="false" ht="15" hidden="false" customHeight="false" outlineLevel="0" collapsed="false">
      <c r="A124" s="8" t="s">
        <v>57</v>
      </c>
    </row>
    <row r="154" customFormat="false" ht="15" hidden="false" customHeight="false" outlineLevel="0" collapsed="false">
      <c r="A154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52"/>
  </cols>
  <sheetData>
    <row r="1" customFormat="false" ht="22.0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30" hidden="false" customHeight="true" outlineLevel="0" collapsed="false">
      <c r="A4" s="9" t="s">
        <v>61</v>
      </c>
      <c r="B4" s="9" t="s">
        <v>62</v>
      </c>
      <c r="C4" s="9" t="s">
        <v>63</v>
      </c>
      <c r="D4" s="9" t="s">
        <v>64</v>
      </c>
      <c r="E4" s="9" t="s">
        <v>65</v>
      </c>
      <c r="F4" s="9" t="s">
        <v>66</v>
      </c>
    </row>
    <row r="5" customFormat="false" ht="35.05" hidden="false" customHeight="false" outlineLevel="0" collapsed="false">
      <c r="A5" s="10" t="s">
        <v>55</v>
      </c>
      <c r="B5" s="17" t="s">
        <v>67</v>
      </c>
      <c r="C5" s="10" t="s">
        <v>68</v>
      </c>
      <c r="D5" s="17" t="s">
        <v>69</v>
      </c>
      <c r="E5" s="17" t="s">
        <v>70</v>
      </c>
      <c r="F5" s="17" t="s">
        <v>71</v>
      </c>
    </row>
    <row r="6" customFormat="false" ht="23.85" hidden="false" customHeight="false" outlineLevel="0" collapsed="false">
      <c r="A6" s="10" t="s">
        <v>55</v>
      </c>
      <c r="B6" s="17" t="s">
        <v>72</v>
      </c>
      <c r="C6" s="10" t="s">
        <v>73</v>
      </c>
      <c r="D6" s="17" t="s">
        <v>74</v>
      </c>
      <c r="E6" s="17" t="s">
        <v>75</v>
      </c>
      <c r="F6" s="17" t="s">
        <v>76</v>
      </c>
    </row>
    <row r="7" customFormat="false" ht="23.85" hidden="false" customHeight="false" outlineLevel="0" collapsed="false">
      <c r="A7" s="10" t="s">
        <v>55</v>
      </c>
      <c r="B7" s="17" t="s">
        <v>77</v>
      </c>
      <c r="C7" s="10" t="s">
        <v>78</v>
      </c>
      <c r="D7" s="17" t="s">
        <v>79</v>
      </c>
      <c r="E7" s="17" t="s">
        <v>80</v>
      </c>
      <c r="F7" s="17" t="s">
        <v>81</v>
      </c>
    </row>
    <row r="8" customFormat="false" ht="23.85" hidden="false" customHeight="false" outlineLevel="0" collapsed="false">
      <c r="A8" s="10" t="s">
        <v>55</v>
      </c>
      <c r="B8" s="17" t="s">
        <v>82</v>
      </c>
      <c r="C8" s="10" t="s">
        <v>83</v>
      </c>
      <c r="D8" s="17" t="s">
        <v>84</v>
      </c>
      <c r="E8" s="17" t="s">
        <v>85</v>
      </c>
      <c r="F8" s="17" t="s">
        <v>86</v>
      </c>
    </row>
    <row r="9" customFormat="false" ht="15" hidden="false" customHeight="false" outlineLevel="0" collapsed="false">
      <c r="A9" s="10" t="s">
        <v>55</v>
      </c>
      <c r="B9" s="17" t="s">
        <v>87</v>
      </c>
      <c r="C9" s="10" t="s">
        <v>83</v>
      </c>
      <c r="D9" s="17" t="s">
        <v>88</v>
      </c>
      <c r="E9" s="17" t="s">
        <v>89</v>
      </c>
      <c r="F9" s="17" t="s">
        <v>90</v>
      </c>
    </row>
    <row r="10" customFormat="false" ht="23.85" hidden="false" customHeight="false" outlineLevel="0" collapsed="false">
      <c r="A10" s="10" t="s">
        <v>35</v>
      </c>
      <c r="B10" s="17" t="s">
        <v>91</v>
      </c>
      <c r="C10" s="10" t="s">
        <v>68</v>
      </c>
      <c r="D10" s="17" t="s">
        <v>92</v>
      </c>
      <c r="E10" s="17" t="s">
        <v>93</v>
      </c>
      <c r="F10" s="17"/>
    </row>
    <row r="11" customFormat="false" ht="23.85" hidden="false" customHeight="false" outlineLevel="0" collapsed="false">
      <c r="A11" s="10" t="s">
        <v>35</v>
      </c>
      <c r="B11" s="17" t="s">
        <v>94</v>
      </c>
      <c r="C11" s="10" t="s">
        <v>95</v>
      </c>
      <c r="D11" s="17" t="s">
        <v>96</v>
      </c>
      <c r="E11" s="17" t="s">
        <v>97</v>
      </c>
      <c r="F11" s="17" t="s">
        <v>98</v>
      </c>
    </row>
    <row r="12" customFormat="false" ht="23.85" hidden="false" customHeight="false" outlineLevel="0" collapsed="false">
      <c r="A12" s="10" t="s">
        <v>35</v>
      </c>
      <c r="B12" s="17" t="s">
        <v>99</v>
      </c>
      <c r="C12" s="10" t="s">
        <v>100</v>
      </c>
      <c r="D12" s="17" t="s">
        <v>101</v>
      </c>
      <c r="E12" s="17" t="s">
        <v>102</v>
      </c>
      <c r="F12" s="17" t="s">
        <v>103</v>
      </c>
    </row>
    <row r="13" customFormat="false" ht="15" hidden="false" customHeight="false" outlineLevel="0" collapsed="false">
      <c r="A13" s="10" t="s">
        <v>35</v>
      </c>
      <c r="B13" s="17" t="s">
        <v>104</v>
      </c>
      <c r="C13" s="10" t="s">
        <v>83</v>
      </c>
      <c r="D13" s="17" t="s">
        <v>105</v>
      </c>
      <c r="E13" s="17" t="s">
        <v>106</v>
      </c>
      <c r="F13" s="17" t="s">
        <v>107</v>
      </c>
    </row>
    <row r="14" customFormat="false" ht="23.85" hidden="false" customHeight="false" outlineLevel="0" collapsed="false">
      <c r="A14" s="10" t="s">
        <v>37</v>
      </c>
      <c r="B14" s="17" t="s">
        <v>108</v>
      </c>
      <c r="C14" s="10" t="s">
        <v>68</v>
      </c>
      <c r="D14" s="17" t="s">
        <v>109</v>
      </c>
      <c r="E14" s="17" t="s">
        <v>110</v>
      </c>
      <c r="F14" s="17" t="s">
        <v>111</v>
      </c>
    </row>
    <row r="15" customFormat="false" ht="15" hidden="false" customHeight="false" outlineLevel="0" collapsed="false">
      <c r="A15" s="10" t="s">
        <v>37</v>
      </c>
      <c r="B15" s="17" t="s">
        <v>112</v>
      </c>
      <c r="C15" s="10" t="s">
        <v>113</v>
      </c>
      <c r="D15" s="17" t="s">
        <v>114</v>
      </c>
      <c r="E15" s="17" t="s">
        <v>115</v>
      </c>
      <c r="F15" s="17" t="s">
        <v>116</v>
      </c>
    </row>
    <row r="16" customFormat="false" ht="35.05" hidden="false" customHeight="false" outlineLevel="0" collapsed="false">
      <c r="A16" s="10" t="s">
        <v>37</v>
      </c>
      <c r="B16" s="17" t="s">
        <v>117</v>
      </c>
      <c r="C16" s="10" t="s">
        <v>118</v>
      </c>
      <c r="D16" s="17" t="s">
        <v>119</v>
      </c>
      <c r="E16" s="17" t="s">
        <v>120</v>
      </c>
      <c r="F16" s="17" t="s">
        <v>121</v>
      </c>
    </row>
    <row r="17" customFormat="false" ht="23.85" hidden="false" customHeight="false" outlineLevel="0" collapsed="false">
      <c r="A17" s="10" t="s">
        <v>37</v>
      </c>
      <c r="B17" s="17" t="s">
        <v>122</v>
      </c>
      <c r="C17" s="10" t="s">
        <v>95</v>
      </c>
      <c r="D17" s="17" t="s">
        <v>123</v>
      </c>
      <c r="E17" s="17" t="s">
        <v>124</v>
      </c>
      <c r="F17" s="17" t="s">
        <v>125</v>
      </c>
    </row>
    <row r="18" customFormat="false" ht="35.05" hidden="false" customHeight="false" outlineLevel="0" collapsed="false">
      <c r="A18" s="10" t="s">
        <v>37</v>
      </c>
      <c r="B18" s="17" t="s">
        <v>126</v>
      </c>
      <c r="C18" s="10" t="s">
        <v>95</v>
      </c>
      <c r="D18" s="17" t="s">
        <v>127</v>
      </c>
      <c r="E18" s="17" t="s">
        <v>128</v>
      </c>
      <c r="F18" s="17"/>
    </row>
    <row r="19" customFormat="false" ht="23.85" hidden="false" customHeight="false" outlineLevel="0" collapsed="false">
      <c r="A19" s="10" t="s">
        <v>56</v>
      </c>
      <c r="B19" s="17" t="s">
        <v>129</v>
      </c>
      <c r="C19" s="10" t="s">
        <v>68</v>
      </c>
      <c r="D19" s="17"/>
      <c r="E19" s="17" t="s">
        <v>130</v>
      </c>
      <c r="F19" s="17"/>
    </row>
    <row r="20" customFormat="false" ht="23.85" hidden="false" customHeight="false" outlineLevel="0" collapsed="false">
      <c r="A20" s="10" t="s">
        <v>56</v>
      </c>
      <c r="B20" s="17" t="s">
        <v>72</v>
      </c>
      <c r="C20" s="10" t="s">
        <v>73</v>
      </c>
      <c r="D20" s="17" t="s">
        <v>131</v>
      </c>
      <c r="E20" s="17" t="s">
        <v>132</v>
      </c>
      <c r="F20" s="17" t="s">
        <v>133</v>
      </c>
    </row>
    <row r="21" customFormat="false" ht="23.85" hidden="false" customHeight="false" outlineLevel="0" collapsed="false">
      <c r="A21" s="10" t="s">
        <v>56</v>
      </c>
      <c r="B21" s="17" t="s">
        <v>134</v>
      </c>
      <c r="C21" s="10" t="s">
        <v>78</v>
      </c>
      <c r="D21" s="17" t="s">
        <v>135</v>
      </c>
      <c r="E21" s="17" t="s">
        <v>136</v>
      </c>
      <c r="F21" s="17" t="s">
        <v>137</v>
      </c>
    </row>
    <row r="22" customFormat="false" ht="15" hidden="false" customHeight="false" outlineLevel="0" collapsed="false">
      <c r="A22" s="10" t="s">
        <v>56</v>
      </c>
      <c r="B22" s="17" t="s">
        <v>138</v>
      </c>
      <c r="C22" s="10" t="s">
        <v>78</v>
      </c>
      <c r="D22" s="17" t="s">
        <v>139</v>
      </c>
      <c r="E22" s="17" t="s">
        <v>140</v>
      </c>
      <c r="F22" s="17" t="s">
        <v>141</v>
      </c>
    </row>
    <row r="23" customFormat="false" ht="23.85" hidden="false" customHeight="false" outlineLevel="0" collapsed="false">
      <c r="A23" s="10" t="s">
        <v>56</v>
      </c>
      <c r="B23" s="17" t="s">
        <v>142</v>
      </c>
      <c r="C23" s="10" t="s">
        <v>143</v>
      </c>
      <c r="D23" s="17" t="s">
        <v>144</v>
      </c>
      <c r="E23" s="17" t="s">
        <v>145</v>
      </c>
      <c r="F23" s="17" t="s">
        <v>146</v>
      </c>
    </row>
    <row r="24" customFormat="false" ht="23.85" hidden="false" customHeight="false" outlineLevel="0" collapsed="false">
      <c r="A24" s="10" t="s">
        <v>57</v>
      </c>
      <c r="B24" s="17" t="s">
        <v>147</v>
      </c>
      <c r="C24" s="10" t="s">
        <v>148</v>
      </c>
      <c r="D24" s="17" t="s">
        <v>149</v>
      </c>
      <c r="E24" s="17" t="s">
        <v>150</v>
      </c>
      <c r="F24" s="17" t="s">
        <v>151</v>
      </c>
    </row>
    <row r="25" customFormat="false" ht="23.85" hidden="false" customHeight="false" outlineLevel="0" collapsed="false">
      <c r="A25" s="10" t="s">
        <v>57</v>
      </c>
      <c r="B25" s="17" t="s">
        <v>152</v>
      </c>
      <c r="C25" s="10" t="s">
        <v>153</v>
      </c>
      <c r="D25" s="17" t="s">
        <v>154</v>
      </c>
      <c r="E25" s="17" t="s">
        <v>155</v>
      </c>
      <c r="F25" s="17" t="s">
        <v>156</v>
      </c>
    </row>
    <row r="26" customFormat="false" ht="23.85" hidden="false" customHeight="false" outlineLevel="0" collapsed="false">
      <c r="A26" s="10" t="s">
        <v>57</v>
      </c>
      <c r="B26" s="17" t="s">
        <v>157</v>
      </c>
      <c r="C26" s="10" t="s">
        <v>95</v>
      </c>
      <c r="D26" s="17" t="s">
        <v>158</v>
      </c>
      <c r="E26" s="17" t="s">
        <v>159</v>
      </c>
      <c r="F26" s="17" t="s">
        <v>160</v>
      </c>
    </row>
    <row r="27" customFormat="false" ht="15" hidden="false" customHeight="false" outlineLevel="0" collapsed="false">
      <c r="A27" s="10" t="s">
        <v>58</v>
      </c>
      <c r="B27" s="17" t="s">
        <v>161</v>
      </c>
      <c r="C27" s="10" t="s">
        <v>162</v>
      </c>
      <c r="D27" s="17" t="s">
        <v>163</v>
      </c>
      <c r="E27" s="17" t="s">
        <v>164</v>
      </c>
      <c r="F27" s="17" t="s">
        <v>165</v>
      </c>
    </row>
    <row r="28" customFormat="false" ht="15" hidden="false" customHeight="false" outlineLevel="0" collapsed="false">
      <c r="A28" s="10" t="s">
        <v>58</v>
      </c>
      <c r="B28" s="17" t="s">
        <v>166</v>
      </c>
      <c r="C28" s="10" t="s">
        <v>73</v>
      </c>
      <c r="D28" s="17" t="s">
        <v>167</v>
      </c>
      <c r="E28" s="17" t="s">
        <v>168</v>
      </c>
      <c r="F28" s="17" t="s">
        <v>169</v>
      </c>
    </row>
    <row r="29" customFormat="false" ht="23.85" hidden="false" customHeight="false" outlineLevel="0" collapsed="false">
      <c r="A29" s="10" t="s">
        <v>58</v>
      </c>
      <c r="B29" s="17" t="s">
        <v>72</v>
      </c>
      <c r="C29" s="10" t="s">
        <v>73</v>
      </c>
      <c r="D29" s="17" t="s">
        <v>170</v>
      </c>
      <c r="E29" s="17" t="s">
        <v>171</v>
      </c>
      <c r="F29" s="17"/>
    </row>
    <row r="30" customFormat="false" ht="23.85" hidden="false" customHeight="false" outlineLevel="0" collapsed="false">
      <c r="A30" s="10" t="s">
        <v>58</v>
      </c>
      <c r="B30" s="17" t="s">
        <v>172</v>
      </c>
      <c r="C30" s="10" t="s">
        <v>95</v>
      </c>
      <c r="D30" s="17" t="s">
        <v>173</v>
      </c>
      <c r="E30" s="17" t="s">
        <v>174</v>
      </c>
      <c r="F30" s="17" t="s">
        <v>175</v>
      </c>
    </row>
    <row r="31" customFormat="false" ht="15" hidden="false" customHeight="false" outlineLevel="0" collapsed="false">
      <c r="A31" s="10" t="s">
        <v>58</v>
      </c>
      <c r="B31" s="17" t="s">
        <v>176</v>
      </c>
      <c r="C31" s="10" t="s">
        <v>177</v>
      </c>
      <c r="D31" s="17" t="s">
        <v>178</v>
      </c>
      <c r="E31" s="17" t="s">
        <v>179</v>
      </c>
      <c r="F31" s="17"/>
    </row>
    <row r="32" customFormat="false" ht="15" hidden="false" customHeight="false" outlineLevel="0" collapsed="false">
      <c r="A32" s="10" t="s">
        <v>58</v>
      </c>
      <c r="B32" s="17" t="s">
        <v>180</v>
      </c>
      <c r="C32" s="10" t="s">
        <v>78</v>
      </c>
      <c r="D32" s="17" t="s">
        <v>181</v>
      </c>
      <c r="E32" s="17" t="s">
        <v>182</v>
      </c>
      <c r="F3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90"/>
    <col collapsed="false" customWidth="true" hidden="false" outlineLevel="0" max="4" min="4" style="0" width="20"/>
  </cols>
  <sheetData>
    <row r="1" customFormat="false" ht="22.0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30" hidden="false" customHeight="true" outlineLevel="0" collapsed="false">
      <c r="A4" s="9" t="s">
        <v>185</v>
      </c>
      <c r="B4" s="9" t="s">
        <v>186</v>
      </c>
      <c r="C4" s="9" t="s">
        <v>187</v>
      </c>
      <c r="D4" s="9" t="s">
        <v>188</v>
      </c>
    </row>
    <row r="5" customFormat="false" ht="61.5" hidden="false" customHeight="true" outlineLevel="0" collapsed="false">
      <c r="A5" s="10" t="n">
        <v>1</v>
      </c>
      <c r="B5" s="17" t="s">
        <v>189</v>
      </c>
      <c r="C5" s="17" t="s">
        <v>190</v>
      </c>
      <c r="D5" s="17" t="s">
        <v>55</v>
      </c>
    </row>
    <row r="6" customFormat="false" ht="61.5" hidden="false" customHeight="true" outlineLevel="0" collapsed="false">
      <c r="A6" s="10" t="n">
        <v>2</v>
      </c>
      <c r="B6" s="17" t="s">
        <v>96</v>
      </c>
      <c r="C6" s="17" t="s">
        <v>191</v>
      </c>
      <c r="D6" s="17" t="s">
        <v>35</v>
      </c>
    </row>
    <row r="7" customFormat="false" ht="61.5" hidden="false" customHeight="true" outlineLevel="0" collapsed="false">
      <c r="A7" s="10" t="n">
        <v>3</v>
      </c>
      <c r="B7" s="17" t="s">
        <v>192</v>
      </c>
      <c r="C7" s="17" t="s">
        <v>193</v>
      </c>
      <c r="D7" s="17" t="s">
        <v>194</v>
      </c>
    </row>
    <row r="8" customFormat="false" ht="61.5" hidden="false" customHeight="true" outlineLevel="0" collapsed="false">
      <c r="A8" s="10" t="n">
        <v>4</v>
      </c>
      <c r="B8" s="17" t="s">
        <v>119</v>
      </c>
      <c r="C8" s="17" t="s">
        <v>195</v>
      </c>
      <c r="D8" s="17" t="s">
        <v>37</v>
      </c>
    </row>
    <row r="9" customFormat="false" ht="61.5" hidden="false" customHeight="true" outlineLevel="0" collapsed="false">
      <c r="A9" s="10" t="n">
        <v>5</v>
      </c>
      <c r="B9" s="17" t="s">
        <v>127</v>
      </c>
      <c r="C9" s="17" t="s">
        <v>196</v>
      </c>
      <c r="D9" s="17" t="s">
        <v>197</v>
      </c>
    </row>
    <row r="10" customFormat="false" ht="61.5" hidden="false" customHeight="true" outlineLevel="0" collapsed="false">
      <c r="A10" s="10" t="n">
        <v>6</v>
      </c>
      <c r="B10" s="17" t="s">
        <v>198</v>
      </c>
      <c r="C10" s="17" t="s">
        <v>199</v>
      </c>
      <c r="D10" s="17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16" min="3" style="0" width="8"/>
  </cols>
  <sheetData>
    <row r="1" customFormat="false" ht="22.0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200</v>
      </c>
    </row>
    <row r="4" customFormat="false" ht="30" hidden="false" customHeight="true" outlineLevel="0" collapsed="false">
      <c r="A4" s="9" t="s">
        <v>201</v>
      </c>
      <c r="B4" s="9" t="s">
        <v>202</v>
      </c>
      <c r="C4" s="9" t="s">
        <v>203</v>
      </c>
      <c r="D4" s="9" t="s">
        <v>204</v>
      </c>
      <c r="E4" s="9" t="s">
        <v>205</v>
      </c>
      <c r="F4" s="9" t="s">
        <v>206</v>
      </c>
      <c r="G4" s="9" t="s">
        <v>207</v>
      </c>
      <c r="H4" s="9" t="s">
        <v>208</v>
      </c>
      <c r="I4" s="9" t="s">
        <v>209</v>
      </c>
      <c r="J4" s="9" t="s">
        <v>210</v>
      </c>
      <c r="K4" s="9" t="s">
        <v>211</v>
      </c>
      <c r="L4" s="9" t="s">
        <v>212</v>
      </c>
      <c r="M4" s="9" t="s">
        <v>213</v>
      </c>
      <c r="N4" s="9" t="s">
        <v>214</v>
      </c>
      <c r="O4" s="9" t="s">
        <v>215</v>
      </c>
      <c r="P4" s="9" t="s">
        <v>216</v>
      </c>
    </row>
    <row r="5" customFormat="false" ht="15" hidden="false" customHeight="false" outlineLevel="0" collapsed="false">
      <c r="A5" s="10" t="s">
        <v>217</v>
      </c>
      <c r="B5" s="10" t="s">
        <v>218</v>
      </c>
      <c r="C5" s="10" t="n">
        <v>40</v>
      </c>
      <c r="D5" s="10" t="n">
        <v>23</v>
      </c>
      <c r="E5" s="10" t="n">
        <v>10</v>
      </c>
      <c r="F5" s="10" t="n">
        <v>7</v>
      </c>
      <c r="G5" s="10" t="n">
        <v>68</v>
      </c>
      <c r="H5" s="10" t="n">
        <v>42</v>
      </c>
      <c r="I5" s="18" t="n">
        <v>15.24</v>
      </c>
      <c r="J5" s="19" t="n">
        <f aca="false">D5/C5</f>
        <v>0.575</v>
      </c>
      <c r="K5" s="10" t="n">
        <f aca="false">3*D5+E5</f>
        <v>79</v>
      </c>
      <c r="L5" s="18" t="n">
        <f aca="false">K5/C5</f>
        <v>1.975</v>
      </c>
      <c r="M5" s="18" t="n">
        <f aca="false">G5/C5</f>
        <v>1.7</v>
      </c>
      <c r="N5" s="18" t="n">
        <f aca="false">H5/C5</f>
        <v>1.05</v>
      </c>
      <c r="O5" s="20" t="n">
        <f aca="false">G5-H5</f>
        <v>26</v>
      </c>
      <c r="P5" s="18" t="n">
        <f aca="false">I5/C5</f>
        <v>0.381</v>
      </c>
    </row>
    <row r="6" customFormat="false" ht="15" hidden="false" customHeight="false" outlineLevel="0" collapsed="false">
      <c r="A6" s="10" t="s">
        <v>219</v>
      </c>
      <c r="B6" s="10" t="s">
        <v>220</v>
      </c>
      <c r="C6" s="10" t="n">
        <v>46</v>
      </c>
      <c r="D6" s="10" t="n">
        <v>24</v>
      </c>
      <c r="E6" s="10" t="n">
        <v>4</v>
      </c>
      <c r="F6" s="10" t="n">
        <v>18</v>
      </c>
      <c r="G6" s="10" t="n">
        <v>66</v>
      </c>
      <c r="H6" s="10" t="n">
        <v>61</v>
      </c>
      <c r="I6" s="18" t="n">
        <v>18.68</v>
      </c>
      <c r="J6" s="19" t="n">
        <f aca="false">D6/C6</f>
        <v>0.521739130434783</v>
      </c>
      <c r="K6" s="10" t="n">
        <f aca="false">3*D6+E6</f>
        <v>76</v>
      </c>
      <c r="L6" s="18" t="n">
        <f aca="false">K6/C6</f>
        <v>1.65217391304348</v>
      </c>
      <c r="M6" s="18" t="n">
        <f aca="false">G6/C6</f>
        <v>1.43478260869565</v>
      </c>
      <c r="N6" s="18" t="n">
        <f aca="false">H6/C6</f>
        <v>1.32608695652174</v>
      </c>
      <c r="O6" s="20" t="n">
        <f aca="false">G6-H6</f>
        <v>5</v>
      </c>
      <c r="P6" s="18" t="n">
        <f aca="false">I6/C6</f>
        <v>0.406086956521739</v>
      </c>
    </row>
    <row r="7" customFormat="false" ht="15" hidden="false" customHeight="false" outlineLevel="0" collapsed="false">
      <c r="A7" s="10" t="s">
        <v>221</v>
      </c>
      <c r="B7" s="10" t="s">
        <v>220</v>
      </c>
      <c r="C7" s="10" t="n">
        <v>45</v>
      </c>
      <c r="D7" s="10" t="n">
        <v>22</v>
      </c>
      <c r="E7" s="10" t="n">
        <v>11</v>
      </c>
      <c r="F7" s="10" t="n">
        <v>12</v>
      </c>
      <c r="G7" s="10" t="n">
        <v>73</v>
      </c>
      <c r="H7" s="10" t="n">
        <v>53</v>
      </c>
      <c r="I7" s="18" t="n">
        <v>19.34</v>
      </c>
      <c r="J7" s="19" t="n">
        <f aca="false">D7/C7</f>
        <v>0.488888888888889</v>
      </c>
      <c r="K7" s="10" t="n">
        <f aca="false">3*D7+E7</f>
        <v>77</v>
      </c>
      <c r="L7" s="18" t="n">
        <f aca="false">K7/C7</f>
        <v>1.71111111111111</v>
      </c>
      <c r="M7" s="18" t="n">
        <f aca="false">G7/C7</f>
        <v>1.62222222222222</v>
      </c>
      <c r="N7" s="18" t="n">
        <f aca="false">H7/C7</f>
        <v>1.17777777777778</v>
      </c>
      <c r="O7" s="20" t="n">
        <f aca="false">G7-H7</f>
        <v>20</v>
      </c>
      <c r="P7" s="18" t="n">
        <f aca="false">I7/C7</f>
        <v>0.429777777777778</v>
      </c>
    </row>
    <row r="8" customFormat="false" ht="15" hidden="false" customHeight="false" outlineLevel="0" collapsed="false">
      <c r="A8" s="10" t="s">
        <v>222</v>
      </c>
      <c r="B8" s="10" t="s">
        <v>223</v>
      </c>
      <c r="C8" s="10" t="n">
        <v>43</v>
      </c>
      <c r="D8" s="10" t="n">
        <v>21</v>
      </c>
      <c r="E8" s="10" t="n">
        <v>9</v>
      </c>
      <c r="F8" s="10" t="n">
        <v>13</v>
      </c>
      <c r="G8" s="10" t="n">
        <v>63</v>
      </c>
      <c r="H8" s="10" t="n">
        <v>57</v>
      </c>
      <c r="I8" s="18" t="n">
        <v>16.75</v>
      </c>
      <c r="J8" s="19" t="n">
        <f aca="false">D8/C8</f>
        <v>0.488372093023256</v>
      </c>
      <c r="K8" s="10" t="n">
        <f aca="false">3*D8+E8</f>
        <v>72</v>
      </c>
      <c r="L8" s="18" t="n">
        <f aca="false">K8/C8</f>
        <v>1.67441860465116</v>
      </c>
      <c r="M8" s="18" t="n">
        <f aca="false">G8/C8</f>
        <v>1.46511627906977</v>
      </c>
      <c r="N8" s="18" t="n">
        <f aca="false">H8/C8</f>
        <v>1.32558139534884</v>
      </c>
      <c r="O8" s="20" t="n">
        <f aca="false">G8-H8</f>
        <v>6</v>
      </c>
      <c r="P8" s="18" t="n">
        <f aca="false">I8/C8</f>
        <v>0.38953488372093</v>
      </c>
    </row>
    <row r="9" customFormat="false" ht="15" hidden="false" customHeight="false" outlineLevel="0" collapsed="false">
      <c r="A9" s="10" t="s">
        <v>224</v>
      </c>
      <c r="B9" s="10" t="s">
        <v>223</v>
      </c>
      <c r="C9" s="10" t="n">
        <v>51</v>
      </c>
      <c r="D9" s="10" t="n">
        <v>24</v>
      </c>
      <c r="E9" s="10" t="n">
        <v>11</v>
      </c>
      <c r="F9" s="10" t="n">
        <v>16</v>
      </c>
      <c r="G9" s="10" t="n">
        <v>79</v>
      </c>
      <c r="H9" s="10" t="n">
        <v>70</v>
      </c>
      <c r="I9" s="18" t="n">
        <v>27.41</v>
      </c>
      <c r="J9" s="19" t="n">
        <f aca="false">D9/C9</f>
        <v>0.470588235294118</v>
      </c>
      <c r="K9" s="10" t="n">
        <f aca="false">3*D9+E9</f>
        <v>83</v>
      </c>
      <c r="L9" s="18" t="n">
        <f aca="false">K9/C9</f>
        <v>1.62745098039216</v>
      </c>
      <c r="M9" s="18" t="n">
        <f aca="false">G9/C9</f>
        <v>1.54901960784314</v>
      </c>
      <c r="N9" s="18" t="n">
        <f aca="false">H9/C9</f>
        <v>1.37254901960784</v>
      </c>
      <c r="O9" s="20" t="n">
        <f aca="false">G9-H9</f>
        <v>9</v>
      </c>
      <c r="P9" s="18" t="n">
        <f aca="false">I9/C9</f>
        <v>0.537450980392157</v>
      </c>
    </row>
    <row r="10" customFormat="false" ht="15" hidden="false" customHeight="false" outlineLevel="0" collapsed="false">
      <c r="A10" s="10" t="s">
        <v>225</v>
      </c>
      <c r="B10" s="10" t="s">
        <v>218</v>
      </c>
      <c r="C10" s="10" t="n">
        <v>41</v>
      </c>
      <c r="D10" s="10" t="n">
        <v>19</v>
      </c>
      <c r="E10" s="10" t="n">
        <v>7</v>
      </c>
      <c r="F10" s="10" t="n">
        <v>15</v>
      </c>
      <c r="G10" s="10" t="n">
        <v>60</v>
      </c>
      <c r="H10" s="10" t="n">
        <v>51</v>
      </c>
      <c r="I10" s="18" t="n">
        <v>17.32</v>
      </c>
      <c r="J10" s="19" t="n">
        <f aca="false">D10/C10</f>
        <v>0.463414634146342</v>
      </c>
      <c r="K10" s="10" t="n">
        <f aca="false">3*D10+E10</f>
        <v>64</v>
      </c>
      <c r="L10" s="18" t="n">
        <f aca="false">K10/C10</f>
        <v>1.5609756097561</v>
      </c>
      <c r="M10" s="18" t="n">
        <f aca="false">G10/C10</f>
        <v>1.46341463414634</v>
      </c>
      <c r="N10" s="18" t="n">
        <f aca="false">H10/C10</f>
        <v>1.24390243902439</v>
      </c>
      <c r="O10" s="20" t="n">
        <f aca="false">G10-H10</f>
        <v>9</v>
      </c>
      <c r="P10" s="18" t="n">
        <f aca="false">I10/C10</f>
        <v>0.422439024390244</v>
      </c>
    </row>
    <row r="11" customFormat="false" ht="15" hidden="false" customHeight="false" outlineLevel="0" collapsed="false">
      <c r="A11" s="10" t="s">
        <v>226</v>
      </c>
      <c r="B11" s="10" t="s">
        <v>227</v>
      </c>
      <c r="C11" s="10" t="n">
        <v>59</v>
      </c>
      <c r="D11" s="10" t="n">
        <v>27</v>
      </c>
      <c r="E11" s="10" t="n">
        <v>9</v>
      </c>
      <c r="F11" s="10" t="n">
        <v>23</v>
      </c>
      <c r="G11" s="10" t="n">
        <v>88</v>
      </c>
      <c r="H11" s="10" t="n">
        <v>80</v>
      </c>
      <c r="I11" s="18" t="n">
        <v>20.7</v>
      </c>
      <c r="J11" s="19" t="n">
        <f aca="false">D11/C11</f>
        <v>0.457627118644068</v>
      </c>
      <c r="K11" s="10" t="n">
        <f aca="false">3*D11+E11</f>
        <v>90</v>
      </c>
      <c r="L11" s="18" t="n">
        <f aca="false">K11/C11</f>
        <v>1.52542372881356</v>
      </c>
      <c r="M11" s="18" t="n">
        <f aca="false">G11/C11</f>
        <v>1.49152542372881</v>
      </c>
      <c r="N11" s="18" t="n">
        <f aca="false">H11/C11</f>
        <v>1.35593220338983</v>
      </c>
      <c r="O11" s="20" t="n">
        <f aca="false">G11-H11</f>
        <v>8</v>
      </c>
      <c r="P11" s="18" t="n">
        <f aca="false">I11/C11</f>
        <v>0.350847457627119</v>
      </c>
    </row>
    <row r="12" customFormat="false" ht="15" hidden="false" customHeight="false" outlineLevel="0" collapsed="false">
      <c r="A12" s="10" t="s">
        <v>228</v>
      </c>
      <c r="B12" s="10" t="s">
        <v>223</v>
      </c>
      <c r="C12" s="10" t="n">
        <v>44</v>
      </c>
      <c r="D12" s="10" t="n">
        <v>20</v>
      </c>
      <c r="E12" s="10" t="n">
        <v>12</v>
      </c>
      <c r="F12" s="10" t="n">
        <v>12</v>
      </c>
      <c r="G12" s="10" t="n">
        <v>61</v>
      </c>
      <c r="H12" s="10" t="n">
        <v>53</v>
      </c>
      <c r="I12" s="18" t="n">
        <v>20.99</v>
      </c>
      <c r="J12" s="19" t="n">
        <f aca="false">D12/C12</f>
        <v>0.454545454545455</v>
      </c>
      <c r="K12" s="10" t="n">
        <f aca="false">3*D12+E12</f>
        <v>72</v>
      </c>
      <c r="L12" s="18" t="n">
        <f aca="false">K12/C12</f>
        <v>1.63636363636364</v>
      </c>
      <c r="M12" s="18" t="n">
        <f aca="false">G12/C12</f>
        <v>1.38636363636364</v>
      </c>
      <c r="N12" s="18" t="n">
        <f aca="false">H12/C12</f>
        <v>1.20454545454545</v>
      </c>
      <c r="O12" s="20" t="n">
        <f aca="false">G12-H12</f>
        <v>8</v>
      </c>
      <c r="P12" s="18" t="n">
        <f aca="false">I12/C12</f>
        <v>0.477045454545455</v>
      </c>
    </row>
    <row r="13" customFormat="false" ht="15" hidden="false" customHeight="false" outlineLevel="0" collapsed="false">
      <c r="A13" s="10" t="s">
        <v>229</v>
      </c>
      <c r="B13" s="10" t="s">
        <v>230</v>
      </c>
      <c r="C13" s="10" t="n">
        <v>36</v>
      </c>
      <c r="D13" s="10" t="n">
        <v>16</v>
      </c>
      <c r="E13" s="10" t="n">
        <v>7</v>
      </c>
      <c r="F13" s="10" t="n">
        <v>13</v>
      </c>
      <c r="G13" s="10" t="n">
        <v>50</v>
      </c>
      <c r="H13" s="10" t="n">
        <v>40</v>
      </c>
      <c r="I13" s="18" t="n">
        <v>13.33</v>
      </c>
      <c r="J13" s="19" t="n">
        <f aca="false">D13/C13</f>
        <v>0.444444444444444</v>
      </c>
      <c r="K13" s="10" t="n">
        <f aca="false">3*D13+E13</f>
        <v>55</v>
      </c>
      <c r="L13" s="18" t="n">
        <f aca="false">K13/C13</f>
        <v>1.52777777777778</v>
      </c>
      <c r="M13" s="18" t="n">
        <f aca="false">G13/C13</f>
        <v>1.38888888888889</v>
      </c>
      <c r="N13" s="18" t="n">
        <f aca="false">H13/C13</f>
        <v>1.11111111111111</v>
      </c>
      <c r="O13" s="20" t="n">
        <f aca="false">G13-H13</f>
        <v>10</v>
      </c>
      <c r="P13" s="18" t="n">
        <f aca="false">I13/C13</f>
        <v>0.370277777777778</v>
      </c>
    </row>
    <row r="14" customFormat="false" ht="15" hidden="false" customHeight="false" outlineLevel="0" collapsed="false">
      <c r="A14" s="10" t="s">
        <v>231</v>
      </c>
      <c r="B14" s="10" t="s">
        <v>218</v>
      </c>
      <c r="C14" s="10" t="n">
        <v>55</v>
      </c>
      <c r="D14" s="10" t="n">
        <v>24</v>
      </c>
      <c r="E14" s="10" t="n">
        <v>16</v>
      </c>
      <c r="F14" s="10" t="n">
        <v>15</v>
      </c>
      <c r="G14" s="10" t="n">
        <v>78</v>
      </c>
      <c r="H14" s="10" t="n">
        <v>54</v>
      </c>
      <c r="I14" s="18" t="n">
        <v>25.47</v>
      </c>
      <c r="J14" s="19" t="n">
        <f aca="false">D14/C14</f>
        <v>0.436363636363636</v>
      </c>
      <c r="K14" s="10" t="n">
        <f aca="false">3*D14+E14</f>
        <v>88</v>
      </c>
      <c r="L14" s="18" t="n">
        <f aca="false">K14/C14</f>
        <v>1.6</v>
      </c>
      <c r="M14" s="18" t="n">
        <f aca="false">G14/C14</f>
        <v>1.41818181818182</v>
      </c>
      <c r="N14" s="18" t="n">
        <f aca="false">H14/C14</f>
        <v>0.981818181818182</v>
      </c>
      <c r="O14" s="20" t="n">
        <f aca="false">G14-H14</f>
        <v>24</v>
      </c>
      <c r="P14" s="18" t="n">
        <f aca="false">I14/C14</f>
        <v>0.463090909090909</v>
      </c>
    </row>
    <row r="15" customFormat="false" ht="15" hidden="false" customHeight="false" outlineLevel="0" collapsed="false">
      <c r="A15" s="10" t="s">
        <v>232</v>
      </c>
      <c r="B15" s="10" t="s">
        <v>223</v>
      </c>
      <c r="C15" s="10" t="n">
        <v>39</v>
      </c>
      <c r="D15" s="10" t="n">
        <v>17</v>
      </c>
      <c r="E15" s="10" t="n">
        <v>10</v>
      </c>
      <c r="F15" s="10" t="n">
        <v>12</v>
      </c>
      <c r="G15" s="10" t="n">
        <v>60</v>
      </c>
      <c r="H15" s="10" t="n">
        <v>45</v>
      </c>
      <c r="I15" s="18" t="n">
        <v>15.13</v>
      </c>
      <c r="J15" s="19" t="n">
        <f aca="false">D15/C15</f>
        <v>0.435897435897436</v>
      </c>
      <c r="K15" s="10" t="n">
        <f aca="false">3*D15+E15</f>
        <v>61</v>
      </c>
      <c r="L15" s="18" t="n">
        <f aca="false">K15/C15</f>
        <v>1.56410256410256</v>
      </c>
      <c r="M15" s="18" t="n">
        <f aca="false">G15/C15</f>
        <v>1.53846153846154</v>
      </c>
      <c r="N15" s="18" t="n">
        <f aca="false">H15/C15</f>
        <v>1.15384615384615</v>
      </c>
      <c r="O15" s="20" t="n">
        <f aca="false">G15-H15</f>
        <v>15</v>
      </c>
      <c r="P15" s="18" t="n">
        <f aca="false">I15/C15</f>
        <v>0.387948717948718</v>
      </c>
    </row>
    <row r="16" customFormat="false" ht="15" hidden="false" customHeight="false" outlineLevel="0" collapsed="false">
      <c r="A16" s="10" t="s">
        <v>233</v>
      </c>
      <c r="B16" s="10" t="s">
        <v>223</v>
      </c>
      <c r="C16" s="10" t="n">
        <v>50</v>
      </c>
      <c r="D16" s="10" t="n">
        <v>21</v>
      </c>
      <c r="E16" s="10" t="n">
        <v>13</v>
      </c>
      <c r="F16" s="10" t="n">
        <v>16</v>
      </c>
      <c r="G16" s="10" t="n">
        <v>70</v>
      </c>
      <c r="H16" s="10" t="n">
        <v>69</v>
      </c>
      <c r="I16" s="18" t="n">
        <v>21.26</v>
      </c>
      <c r="J16" s="19" t="n">
        <f aca="false">D16/C16</f>
        <v>0.42</v>
      </c>
      <c r="K16" s="10" t="n">
        <f aca="false">3*D16+E16</f>
        <v>76</v>
      </c>
      <c r="L16" s="18" t="n">
        <f aca="false">K16/C16</f>
        <v>1.52</v>
      </c>
      <c r="M16" s="18" t="n">
        <f aca="false">G16/C16</f>
        <v>1.4</v>
      </c>
      <c r="N16" s="18" t="n">
        <f aca="false">H16/C16</f>
        <v>1.38</v>
      </c>
      <c r="O16" s="20" t="n">
        <f aca="false">G16-H16</f>
        <v>1</v>
      </c>
      <c r="P16" s="18" t="n">
        <f aca="false">I16/C16</f>
        <v>0.4252</v>
      </c>
    </row>
    <row r="17" customFormat="false" ht="15" hidden="false" customHeight="false" outlineLevel="0" collapsed="false">
      <c r="A17" s="10" t="s">
        <v>234</v>
      </c>
      <c r="B17" s="10" t="s">
        <v>223</v>
      </c>
      <c r="C17" s="10" t="n">
        <v>49</v>
      </c>
      <c r="D17" s="10" t="n">
        <v>20</v>
      </c>
      <c r="E17" s="10" t="n">
        <v>15</v>
      </c>
      <c r="F17" s="10" t="n">
        <v>14</v>
      </c>
      <c r="G17" s="10" t="n">
        <v>72</v>
      </c>
      <c r="H17" s="10" t="n">
        <v>57</v>
      </c>
      <c r="I17" s="18" t="n">
        <v>23.93</v>
      </c>
      <c r="J17" s="19" t="n">
        <f aca="false">D17/C17</f>
        <v>0.408163265306122</v>
      </c>
      <c r="K17" s="10" t="n">
        <f aca="false">3*D17+E17</f>
        <v>75</v>
      </c>
      <c r="L17" s="18" t="n">
        <f aca="false">K17/C17</f>
        <v>1.53061224489796</v>
      </c>
      <c r="M17" s="18" t="n">
        <f aca="false">G17/C17</f>
        <v>1.46938775510204</v>
      </c>
      <c r="N17" s="18" t="n">
        <f aca="false">H17/C17</f>
        <v>1.16326530612245</v>
      </c>
      <c r="O17" s="20" t="n">
        <f aca="false">G17-H17</f>
        <v>15</v>
      </c>
      <c r="P17" s="18" t="n">
        <f aca="false">I17/C17</f>
        <v>0.488367346938776</v>
      </c>
    </row>
    <row r="18" customFormat="false" ht="15" hidden="false" customHeight="false" outlineLevel="0" collapsed="false">
      <c r="A18" s="10" t="s">
        <v>235</v>
      </c>
      <c r="B18" s="10" t="s">
        <v>223</v>
      </c>
      <c r="C18" s="10" t="n">
        <v>42</v>
      </c>
      <c r="D18" s="10" t="n">
        <v>17</v>
      </c>
      <c r="E18" s="10" t="n">
        <v>11</v>
      </c>
      <c r="F18" s="10" t="n">
        <v>14</v>
      </c>
      <c r="G18" s="10" t="n">
        <v>55</v>
      </c>
      <c r="H18" s="10" t="n">
        <v>54</v>
      </c>
      <c r="I18" s="18" t="n">
        <v>16.58</v>
      </c>
      <c r="J18" s="19" t="n">
        <f aca="false">D18/C18</f>
        <v>0.404761904761905</v>
      </c>
      <c r="K18" s="10" t="n">
        <f aca="false">3*D18+E18</f>
        <v>62</v>
      </c>
      <c r="L18" s="18" t="n">
        <f aca="false">K18/C18</f>
        <v>1.47619047619048</v>
      </c>
      <c r="M18" s="18" t="n">
        <f aca="false">G18/C18</f>
        <v>1.30952380952381</v>
      </c>
      <c r="N18" s="18" t="n">
        <f aca="false">H18/C18</f>
        <v>1.28571428571429</v>
      </c>
      <c r="O18" s="20" t="n">
        <f aca="false">G18-H18</f>
        <v>1</v>
      </c>
      <c r="P18" s="18" t="n">
        <f aca="false">I18/C18</f>
        <v>0.394761904761905</v>
      </c>
    </row>
    <row r="19" customFormat="false" ht="15" hidden="false" customHeight="false" outlineLevel="0" collapsed="false">
      <c r="A19" s="10" t="s">
        <v>236</v>
      </c>
      <c r="B19" s="10" t="s">
        <v>220</v>
      </c>
      <c r="C19" s="10" t="n">
        <v>48</v>
      </c>
      <c r="D19" s="10" t="n">
        <v>19</v>
      </c>
      <c r="E19" s="10" t="n">
        <v>11</v>
      </c>
      <c r="F19" s="10" t="n">
        <v>18</v>
      </c>
      <c r="G19" s="10" t="n">
        <v>58</v>
      </c>
      <c r="H19" s="10" t="n">
        <v>57</v>
      </c>
      <c r="I19" s="18" t="n">
        <v>22.88</v>
      </c>
      <c r="J19" s="19" t="n">
        <f aca="false">D19/C19</f>
        <v>0.395833333333333</v>
      </c>
      <c r="K19" s="10" t="n">
        <f aca="false">3*D19+E19</f>
        <v>68</v>
      </c>
      <c r="L19" s="18" t="n">
        <f aca="false">K19/C19</f>
        <v>1.41666666666667</v>
      </c>
      <c r="M19" s="18" t="n">
        <f aca="false">G19/C19</f>
        <v>1.20833333333333</v>
      </c>
      <c r="N19" s="18" t="n">
        <f aca="false">H19/C19</f>
        <v>1.1875</v>
      </c>
      <c r="O19" s="20" t="n">
        <f aca="false">G19-H19</f>
        <v>1</v>
      </c>
      <c r="P19" s="18" t="n">
        <f aca="false">I19/C19</f>
        <v>0.476666666666667</v>
      </c>
    </row>
    <row r="20" customFormat="false" ht="15" hidden="false" customHeight="false" outlineLevel="0" collapsed="false">
      <c r="A20" s="10" t="s">
        <v>237</v>
      </c>
      <c r="B20" s="10" t="s">
        <v>227</v>
      </c>
      <c r="C20" s="10" t="n">
        <v>48</v>
      </c>
      <c r="D20" s="10" t="n">
        <v>19</v>
      </c>
      <c r="E20" s="10" t="n">
        <v>14</v>
      </c>
      <c r="F20" s="10" t="n">
        <v>15</v>
      </c>
      <c r="G20" s="10" t="n">
        <v>64</v>
      </c>
      <c r="H20" s="10" t="n">
        <v>60</v>
      </c>
      <c r="I20" s="18" t="n">
        <v>20.1</v>
      </c>
      <c r="J20" s="19" t="n">
        <f aca="false">D20/C20</f>
        <v>0.395833333333333</v>
      </c>
      <c r="K20" s="10" t="n">
        <f aca="false">3*D20+E20</f>
        <v>71</v>
      </c>
      <c r="L20" s="18" t="n">
        <f aca="false">K20/C20</f>
        <v>1.47916666666667</v>
      </c>
      <c r="M20" s="18" t="n">
        <f aca="false">G20/C20</f>
        <v>1.33333333333333</v>
      </c>
      <c r="N20" s="18" t="n">
        <f aca="false">H20/C20</f>
        <v>1.25</v>
      </c>
      <c r="O20" s="20" t="n">
        <f aca="false">G20-H20</f>
        <v>4</v>
      </c>
      <c r="P20" s="18" t="n">
        <f aca="false">I20/C20</f>
        <v>0.41875</v>
      </c>
    </row>
    <row r="21" customFormat="false" ht="15" hidden="false" customHeight="false" outlineLevel="0" collapsed="false">
      <c r="A21" s="10" t="s">
        <v>238</v>
      </c>
      <c r="B21" s="10" t="s">
        <v>223</v>
      </c>
      <c r="C21" s="10" t="n">
        <v>43</v>
      </c>
      <c r="D21" s="10" t="n">
        <v>17</v>
      </c>
      <c r="E21" s="10" t="n">
        <v>11</v>
      </c>
      <c r="F21" s="10" t="n">
        <v>15</v>
      </c>
      <c r="G21" s="10" t="n">
        <v>55</v>
      </c>
      <c r="H21" s="10" t="n">
        <v>52</v>
      </c>
      <c r="I21" s="18" t="n">
        <v>20.87</v>
      </c>
      <c r="J21" s="19" t="n">
        <f aca="false">D21/C21</f>
        <v>0.395348837209302</v>
      </c>
      <c r="K21" s="10" t="n">
        <f aca="false">3*D21+E21</f>
        <v>62</v>
      </c>
      <c r="L21" s="18" t="n">
        <f aca="false">K21/C21</f>
        <v>1.44186046511628</v>
      </c>
      <c r="M21" s="18" t="n">
        <f aca="false">G21/C21</f>
        <v>1.27906976744186</v>
      </c>
      <c r="N21" s="18" t="n">
        <f aca="false">H21/C21</f>
        <v>1.2093023255814</v>
      </c>
      <c r="O21" s="20" t="n">
        <f aca="false">G21-H21</f>
        <v>3</v>
      </c>
      <c r="P21" s="18" t="n">
        <f aca="false">I21/C21</f>
        <v>0.485348837209302</v>
      </c>
    </row>
    <row r="22" customFormat="false" ht="15" hidden="false" customHeight="false" outlineLevel="0" collapsed="false">
      <c r="A22" s="10" t="s">
        <v>239</v>
      </c>
      <c r="B22" s="10" t="s">
        <v>223</v>
      </c>
      <c r="C22" s="10" t="n">
        <v>33</v>
      </c>
      <c r="D22" s="10" t="n">
        <v>13</v>
      </c>
      <c r="E22" s="10" t="n">
        <v>12</v>
      </c>
      <c r="F22" s="10" t="n">
        <v>8</v>
      </c>
      <c r="G22" s="10" t="n">
        <v>54</v>
      </c>
      <c r="H22" s="10" t="n">
        <v>43</v>
      </c>
      <c r="I22" s="18" t="n">
        <v>16.31</v>
      </c>
      <c r="J22" s="19" t="n">
        <f aca="false">D22/C22</f>
        <v>0.393939393939394</v>
      </c>
      <c r="K22" s="10" t="n">
        <f aca="false">3*D22+E22</f>
        <v>51</v>
      </c>
      <c r="L22" s="18" t="n">
        <f aca="false">K22/C22</f>
        <v>1.54545454545455</v>
      </c>
      <c r="M22" s="18" t="n">
        <f aca="false">G22/C22</f>
        <v>1.63636363636364</v>
      </c>
      <c r="N22" s="18" t="n">
        <f aca="false">H22/C22</f>
        <v>1.3030303030303</v>
      </c>
      <c r="O22" s="20" t="n">
        <f aca="false">G22-H22</f>
        <v>11</v>
      </c>
      <c r="P22" s="18" t="n">
        <f aca="false">I22/C22</f>
        <v>0.494242424242424</v>
      </c>
    </row>
    <row r="23" customFormat="false" ht="15" hidden="false" customHeight="false" outlineLevel="0" collapsed="false">
      <c r="A23" s="10" t="s">
        <v>240</v>
      </c>
      <c r="B23" s="10" t="s">
        <v>223</v>
      </c>
      <c r="C23" s="10" t="n">
        <v>36</v>
      </c>
      <c r="D23" s="10" t="n">
        <v>14</v>
      </c>
      <c r="E23" s="10" t="n">
        <v>7</v>
      </c>
      <c r="F23" s="10" t="n">
        <v>15</v>
      </c>
      <c r="G23" s="10" t="n">
        <v>46</v>
      </c>
      <c r="H23" s="10" t="n">
        <v>50</v>
      </c>
      <c r="I23" s="18" t="n">
        <v>12.76</v>
      </c>
      <c r="J23" s="19" t="n">
        <f aca="false">D23/C23</f>
        <v>0.388888888888889</v>
      </c>
      <c r="K23" s="10" t="n">
        <f aca="false">3*D23+E23</f>
        <v>49</v>
      </c>
      <c r="L23" s="18" t="n">
        <f aca="false">K23/C23</f>
        <v>1.36111111111111</v>
      </c>
      <c r="M23" s="18" t="n">
        <f aca="false">G23/C23</f>
        <v>1.27777777777778</v>
      </c>
      <c r="N23" s="18" t="n">
        <f aca="false">H23/C23</f>
        <v>1.38888888888889</v>
      </c>
      <c r="O23" s="20" t="n">
        <f aca="false">G23-H23</f>
        <v>-4</v>
      </c>
      <c r="P23" s="18" t="n">
        <f aca="false">I23/C23</f>
        <v>0.354444444444444</v>
      </c>
    </row>
    <row r="24" customFormat="false" ht="15" hidden="false" customHeight="false" outlineLevel="0" collapsed="false">
      <c r="A24" s="10" t="s">
        <v>241</v>
      </c>
      <c r="B24" s="10" t="s">
        <v>230</v>
      </c>
      <c r="C24" s="10" t="n">
        <v>52</v>
      </c>
      <c r="D24" s="10" t="n">
        <v>20</v>
      </c>
      <c r="E24" s="10" t="n">
        <v>13</v>
      </c>
      <c r="F24" s="10" t="n">
        <v>19</v>
      </c>
      <c r="G24" s="10" t="n">
        <v>71</v>
      </c>
      <c r="H24" s="10" t="n">
        <v>70</v>
      </c>
      <c r="I24" s="18" t="n">
        <v>25.07</v>
      </c>
      <c r="J24" s="19" t="n">
        <f aca="false">D24/C24</f>
        <v>0.384615384615385</v>
      </c>
      <c r="K24" s="10" t="n">
        <f aca="false">3*D24+E24</f>
        <v>73</v>
      </c>
      <c r="L24" s="18" t="n">
        <f aca="false">K24/C24</f>
        <v>1.40384615384615</v>
      </c>
      <c r="M24" s="18" t="n">
        <f aca="false">G24/C24</f>
        <v>1.36538461538462</v>
      </c>
      <c r="N24" s="18" t="n">
        <f aca="false">H24/C24</f>
        <v>1.34615384615385</v>
      </c>
      <c r="O24" s="20" t="n">
        <f aca="false">G24-H24</f>
        <v>1</v>
      </c>
      <c r="P24" s="18" t="n">
        <f aca="false">I24/C24</f>
        <v>0.482115384615385</v>
      </c>
    </row>
    <row r="25" customFormat="false" ht="15" hidden="false" customHeight="false" outlineLevel="0" collapsed="false">
      <c r="A25" s="10" t="s">
        <v>242</v>
      </c>
      <c r="B25" s="10" t="s">
        <v>223</v>
      </c>
      <c r="C25" s="10" t="n">
        <v>45</v>
      </c>
      <c r="D25" s="10" t="n">
        <v>17</v>
      </c>
      <c r="E25" s="10" t="n">
        <v>10</v>
      </c>
      <c r="F25" s="10" t="n">
        <v>18</v>
      </c>
      <c r="G25" s="10" t="n">
        <v>60</v>
      </c>
      <c r="H25" s="10" t="n">
        <v>56</v>
      </c>
      <c r="I25" s="18" t="n">
        <v>20.93</v>
      </c>
      <c r="J25" s="19" t="n">
        <f aca="false">D25/C25</f>
        <v>0.377777777777778</v>
      </c>
      <c r="K25" s="10" t="n">
        <f aca="false">3*D25+E25</f>
        <v>61</v>
      </c>
      <c r="L25" s="18" t="n">
        <f aca="false">K25/C25</f>
        <v>1.35555555555556</v>
      </c>
      <c r="M25" s="18" t="n">
        <f aca="false">G25/C25</f>
        <v>1.33333333333333</v>
      </c>
      <c r="N25" s="18" t="n">
        <f aca="false">H25/C25</f>
        <v>1.24444444444444</v>
      </c>
      <c r="O25" s="20" t="n">
        <f aca="false">G25-H25</f>
        <v>4</v>
      </c>
      <c r="P25" s="18" t="n">
        <f aca="false">I25/C25</f>
        <v>0.465111111111111</v>
      </c>
    </row>
    <row r="26" customFormat="false" ht="15" hidden="false" customHeight="false" outlineLevel="0" collapsed="false">
      <c r="A26" s="10" t="s">
        <v>243</v>
      </c>
      <c r="B26" s="10" t="s">
        <v>220</v>
      </c>
      <c r="C26" s="10" t="n">
        <v>45</v>
      </c>
      <c r="D26" s="10" t="n">
        <v>17</v>
      </c>
      <c r="E26" s="10" t="n">
        <v>13</v>
      </c>
      <c r="F26" s="10" t="n">
        <v>15</v>
      </c>
      <c r="G26" s="10" t="n">
        <v>52</v>
      </c>
      <c r="H26" s="10" t="n">
        <v>52</v>
      </c>
      <c r="I26" s="18" t="n">
        <v>17.4</v>
      </c>
      <c r="J26" s="19" t="n">
        <f aca="false">D26/C26</f>
        <v>0.377777777777778</v>
      </c>
      <c r="K26" s="10" t="n">
        <f aca="false">3*D26+E26</f>
        <v>64</v>
      </c>
      <c r="L26" s="18" t="n">
        <f aca="false">K26/C26</f>
        <v>1.42222222222222</v>
      </c>
      <c r="M26" s="18" t="n">
        <f aca="false">G26/C26</f>
        <v>1.15555555555556</v>
      </c>
      <c r="N26" s="18" t="n">
        <f aca="false">H26/C26</f>
        <v>1.15555555555556</v>
      </c>
      <c r="O26" s="20" t="n">
        <f aca="false">G26-H26</f>
        <v>0</v>
      </c>
      <c r="P26" s="18" t="n">
        <f aca="false">I26/C26</f>
        <v>0.386666666666667</v>
      </c>
    </row>
    <row r="27" customFormat="false" ht="15" hidden="false" customHeight="false" outlineLevel="0" collapsed="false">
      <c r="A27" s="10" t="s">
        <v>244</v>
      </c>
      <c r="B27" s="10" t="s">
        <v>223</v>
      </c>
      <c r="C27" s="10" t="n">
        <v>35</v>
      </c>
      <c r="D27" s="10" t="n">
        <v>13</v>
      </c>
      <c r="E27" s="10" t="n">
        <v>8</v>
      </c>
      <c r="F27" s="10" t="n">
        <v>14</v>
      </c>
      <c r="G27" s="10" t="n">
        <v>47</v>
      </c>
      <c r="H27" s="10" t="n">
        <v>50</v>
      </c>
      <c r="I27" s="18" t="n">
        <v>18.7</v>
      </c>
      <c r="J27" s="19" t="n">
        <f aca="false">D27/C27</f>
        <v>0.371428571428571</v>
      </c>
      <c r="K27" s="10" t="n">
        <f aca="false">3*D27+E27</f>
        <v>47</v>
      </c>
      <c r="L27" s="18" t="n">
        <f aca="false">K27/C27</f>
        <v>1.34285714285714</v>
      </c>
      <c r="M27" s="18" t="n">
        <f aca="false">G27/C27</f>
        <v>1.34285714285714</v>
      </c>
      <c r="N27" s="18" t="n">
        <f aca="false">H27/C27</f>
        <v>1.42857142857143</v>
      </c>
      <c r="O27" s="20" t="n">
        <f aca="false">G27-H27</f>
        <v>-3</v>
      </c>
      <c r="P27" s="18" t="n">
        <f aca="false">I27/C27</f>
        <v>0.534285714285714</v>
      </c>
    </row>
    <row r="28" customFormat="false" ht="15" hidden="false" customHeight="false" outlineLevel="0" collapsed="false">
      <c r="A28" s="10" t="s">
        <v>245</v>
      </c>
      <c r="B28" s="10" t="s">
        <v>227</v>
      </c>
      <c r="C28" s="10" t="n">
        <v>46</v>
      </c>
      <c r="D28" s="10" t="n">
        <v>17</v>
      </c>
      <c r="E28" s="10" t="n">
        <v>10</v>
      </c>
      <c r="F28" s="10" t="n">
        <v>19</v>
      </c>
      <c r="G28" s="10" t="n">
        <v>64</v>
      </c>
      <c r="H28" s="10" t="n">
        <v>69</v>
      </c>
      <c r="I28" s="18" t="n">
        <v>20.3</v>
      </c>
      <c r="J28" s="19" t="n">
        <f aca="false">D28/C28</f>
        <v>0.369565217391304</v>
      </c>
      <c r="K28" s="10" t="n">
        <f aca="false">3*D28+E28</f>
        <v>61</v>
      </c>
      <c r="L28" s="18" t="n">
        <f aca="false">K28/C28</f>
        <v>1.32608695652174</v>
      </c>
      <c r="M28" s="18" t="n">
        <f aca="false">G28/C28</f>
        <v>1.39130434782609</v>
      </c>
      <c r="N28" s="18" t="n">
        <f aca="false">H28/C28</f>
        <v>1.5</v>
      </c>
      <c r="O28" s="20" t="n">
        <f aca="false">G28-H28</f>
        <v>-5</v>
      </c>
      <c r="P28" s="18" t="n">
        <f aca="false">I28/C28</f>
        <v>0.441304347826087</v>
      </c>
    </row>
    <row r="29" customFormat="false" ht="15" hidden="false" customHeight="false" outlineLevel="0" collapsed="false">
      <c r="A29" s="10" t="s">
        <v>246</v>
      </c>
      <c r="B29" s="10" t="s">
        <v>230</v>
      </c>
      <c r="C29" s="10" t="n">
        <v>38</v>
      </c>
      <c r="D29" s="10" t="n">
        <v>14</v>
      </c>
      <c r="E29" s="10" t="n">
        <v>10</v>
      </c>
      <c r="F29" s="10" t="n">
        <v>14</v>
      </c>
      <c r="G29" s="10" t="n">
        <v>51</v>
      </c>
      <c r="H29" s="10" t="n">
        <v>41</v>
      </c>
      <c r="I29" s="18" t="n">
        <v>21.33</v>
      </c>
      <c r="J29" s="19" t="n">
        <f aca="false">D29/C29</f>
        <v>0.368421052631579</v>
      </c>
      <c r="K29" s="10" t="n">
        <f aca="false">3*D29+E29</f>
        <v>52</v>
      </c>
      <c r="L29" s="18" t="n">
        <f aca="false">K29/C29</f>
        <v>1.36842105263158</v>
      </c>
      <c r="M29" s="18" t="n">
        <f aca="false">G29/C29</f>
        <v>1.34210526315789</v>
      </c>
      <c r="N29" s="18" t="n">
        <f aca="false">H29/C29</f>
        <v>1.07894736842105</v>
      </c>
      <c r="O29" s="20" t="n">
        <f aca="false">G29-H29</f>
        <v>10</v>
      </c>
      <c r="P29" s="18" t="n">
        <f aca="false">I29/C29</f>
        <v>0.561315789473684</v>
      </c>
    </row>
    <row r="30" customFormat="false" ht="15" hidden="false" customHeight="false" outlineLevel="0" collapsed="false">
      <c r="A30" s="10" t="s">
        <v>247</v>
      </c>
      <c r="B30" s="10" t="s">
        <v>230</v>
      </c>
      <c r="C30" s="10" t="n">
        <v>66</v>
      </c>
      <c r="D30" s="10" t="n">
        <v>24</v>
      </c>
      <c r="E30" s="10" t="n">
        <v>20</v>
      </c>
      <c r="F30" s="10" t="n">
        <v>22</v>
      </c>
      <c r="G30" s="10" t="n">
        <v>103</v>
      </c>
      <c r="H30" s="10" t="n">
        <v>94</v>
      </c>
      <c r="I30" s="18" t="n">
        <v>31.18</v>
      </c>
      <c r="J30" s="19" t="n">
        <f aca="false">D30/C30</f>
        <v>0.363636363636364</v>
      </c>
      <c r="K30" s="10" t="n">
        <f aca="false">3*D30+E30</f>
        <v>92</v>
      </c>
      <c r="L30" s="18" t="n">
        <f aca="false">K30/C30</f>
        <v>1.39393939393939</v>
      </c>
      <c r="M30" s="18" t="n">
        <f aca="false">G30/C30</f>
        <v>1.56060606060606</v>
      </c>
      <c r="N30" s="18" t="n">
        <f aca="false">H30/C30</f>
        <v>1.42424242424242</v>
      </c>
      <c r="O30" s="20" t="n">
        <f aca="false">G30-H30</f>
        <v>9</v>
      </c>
      <c r="P30" s="18" t="n">
        <f aca="false">I30/C30</f>
        <v>0.472424242424242</v>
      </c>
    </row>
    <row r="31" customFormat="false" ht="15" hidden="false" customHeight="false" outlineLevel="0" collapsed="false">
      <c r="A31" s="10" t="s">
        <v>248</v>
      </c>
      <c r="B31" s="10" t="s">
        <v>223</v>
      </c>
      <c r="C31" s="10" t="n">
        <v>34</v>
      </c>
      <c r="D31" s="10" t="n">
        <v>12</v>
      </c>
      <c r="E31" s="10" t="n">
        <v>11</v>
      </c>
      <c r="F31" s="10" t="n">
        <v>11</v>
      </c>
      <c r="G31" s="10" t="n">
        <v>53</v>
      </c>
      <c r="H31" s="10" t="n">
        <v>50</v>
      </c>
      <c r="I31" s="18" t="n">
        <v>13.14</v>
      </c>
      <c r="J31" s="19" t="n">
        <f aca="false">D31/C31</f>
        <v>0.352941176470588</v>
      </c>
      <c r="K31" s="10" t="n">
        <f aca="false">3*D31+E31</f>
        <v>47</v>
      </c>
      <c r="L31" s="18" t="n">
        <f aca="false">K31/C31</f>
        <v>1.38235294117647</v>
      </c>
      <c r="M31" s="18" t="n">
        <f aca="false">G31/C31</f>
        <v>1.55882352941176</v>
      </c>
      <c r="N31" s="18" t="n">
        <f aca="false">H31/C31</f>
        <v>1.47058823529412</v>
      </c>
      <c r="O31" s="20" t="n">
        <f aca="false">G31-H31</f>
        <v>3</v>
      </c>
      <c r="P31" s="18" t="n">
        <f aca="false">I31/C31</f>
        <v>0.386470588235294</v>
      </c>
    </row>
    <row r="32" customFormat="false" ht="15" hidden="false" customHeight="false" outlineLevel="0" collapsed="false">
      <c r="A32" s="10" t="s">
        <v>249</v>
      </c>
      <c r="B32" s="10" t="s">
        <v>227</v>
      </c>
      <c r="C32" s="10" t="n">
        <v>38</v>
      </c>
      <c r="D32" s="10" t="n">
        <v>13</v>
      </c>
      <c r="E32" s="10" t="n">
        <v>14</v>
      </c>
      <c r="F32" s="10" t="n">
        <v>11</v>
      </c>
      <c r="G32" s="10" t="n">
        <v>59</v>
      </c>
      <c r="H32" s="10" t="n">
        <v>57</v>
      </c>
      <c r="I32" s="18" t="n">
        <v>14.09</v>
      </c>
      <c r="J32" s="19" t="n">
        <f aca="false">D32/C32</f>
        <v>0.342105263157895</v>
      </c>
      <c r="K32" s="10" t="n">
        <f aca="false">3*D32+E32</f>
        <v>53</v>
      </c>
      <c r="L32" s="18" t="n">
        <f aca="false">K32/C32</f>
        <v>1.39473684210526</v>
      </c>
      <c r="M32" s="18" t="n">
        <f aca="false">G32/C32</f>
        <v>1.55263157894737</v>
      </c>
      <c r="N32" s="18" t="n">
        <f aca="false">H32/C32</f>
        <v>1.5</v>
      </c>
      <c r="O32" s="20" t="n">
        <f aca="false">G32-H32</f>
        <v>2</v>
      </c>
      <c r="P32" s="18" t="n">
        <f aca="false">I32/C32</f>
        <v>0.370789473684211</v>
      </c>
    </row>
    <row r="33" customFormat="false" ht="15" hidden="false" customHeight="false" outlineLevel="0" collapsed="false">
      <c r="A33" s="10" t="s">
        <v>250</v>
      </c>
      <c r="B33" s="10" t="s">
        <v>218</v>
      </c>
      <c r="C33" s="10" t="n">
        <v>44</v>
      </c>
      <c r="D33" s="10" t="n">
        <v>15</v>
      </c>
      <c r="E33" s="10" t="n">
        <v>13</v>
      </c>
      <c r="F33" s="10" t="n">
        <v>16</v>
      </c>
      <c r="G33" s="10" t="n">
        <v>54</v>
      </c>
      <c r="H33" s="10" t="n">
        <v>57</v>
      </c>
      <c r="I33" s="18" t="n">
        <v>23.25</v>
      </c>
      <c r="J33" s="19" t="n">
        <f aca="false">D33/C33</f>
        <v>0.340909090909091</v>
      </c>
      <c r="K33" s="10" t="n">
        <f aca="false">3*D33+E33</f>
        <v>58</v>
      </c>
      <c r="L33" s="18" t="n">
        <f aca="false">K33/C33</f>
        <v>1.31818181818182</v>
      </c>
      <c r="M33" s="18" t="n">
        <f aca="false">G33/C33</f>
        <v>1.22727272727273</v>
      </c>
      <c r="N33" s="18" t="n">
        <f aca="false">H33/C33</f>
        <v>1.29545454545455</v>
      </c>
      <c r="O33" s="20" t="n">
        <f aca="false">G33-H33</f>
        <v>-3</v>
      </c>
      <c r="P33" s="18" t="n">
        <f aca="false">I33/C33</f>
        <v>0.528409090909091</v>
      </c>
    </row>
    <row r="34" customFormat="false" ht="15" hidden="false" customHeight="false" outlineLevel="0" collapsed="false">
      <c r="A34" s="10" t="s">
        <v>251</v>
      </c>
      <c r="B34" s="10" t="s">
        <v>230</v>
      </c>
      <c r="C34" s="10" t="n">
        <v>47</v>
      </c>
      <c r="D34" s="10" t="n">
        <v>16</v>
      </c>
      <c r="E34" s="10" t="n">
        <v>13</v>
      </c>
      <c r="F34" s="10" t="n">
        <v>18</v>
      </c>
      <c r="G34" s="10" t="n">
        <v>66</v>
      </c>
      <c r="H34" s="10" t="n">
        <v>65</v>
      </c>
      <c r="I34" s="18" t="n">
        <v>22.34</v>
      </c>
      <c r="J34" s="19" t="n">
        <f aca="false">D34/C34</f>
        <v>0.340425531914894</v>
      </c>
      <c r="K34" s="10" t="n">
        <f aca="false">3*D34+E34</f>
        <v>61</v>
      </c>
      <c r="L34" s="18" t="n">
        <f aca="false">K34/C34</f>
        <v>1.29787234042553</v>
      </c>
      <c r="M34" s="18" t="n">
        <f aca="false">G34/C34</f>
        <v>1.40425531914894</v>
      </c>
      <c r="N34" s="18" t="n">
        <f aca="false">H34/C34</f>
        <v>1.38297872340426</v>
      </c>
      <c r="O34" s="20" t="n">
        <f aca="false">G34-H34</f>
        <v>1</v>
      </c>
      <c r="P34" s="18" t="n">
        <f aca="false">I34/C34</f>
        <v>0.47531914893617</v>
      </c>
    </row>
    <row r="35" customFormat="false" ht="15" hidden="false" customHeight="false" outlineLevel="0" collapsed="false">
      <c r="A35" s="10" t="s">
        <v>252</v>
      </c>
      <c r="B35" s="10" t="s">
        <v>218</v>
      </c>
      <c r="C35" s="10" t="n">
        <v>45</v>
      </c>
      <c r="D35" s="10" t="n">
        <v>15</v>
      </c>
      <c r="E35" s="10" t="n">
        <v>14</v>
      </c>
      <c r="F35" s="10" t="n">
        <v>16</v>
      </c>
      <c r="G35" s="10" t="n">
        <v>50</v>
      </c>
      <c r="H35" s="10" t="n">
        <v>60</v>
      </c>
      <c r="I35" s="18" t="n">
        <v>17.91</v>
      </c>
      <c r="J35" s="19" t="n">
        <f aca="false">D35/C35</f>
        <v>0.333333333333333</v>
      </c>
      <c r="K35" s="10" t="n">
        <f aca="false">3*D35+E35</f>
        <v>59</v>
      </c>
      <c r="L35" s="18" t="n">
        <f aca="false">K35/C35</f>
        <v>1.31111111111111</v>
      </c>
      <c r="M35" s="18" t="n">
        <f aca="false">G35/C35</f>
        <v>1.11111111111111</v>
      </c>
      <c r="N35" s="18" t="n">
        <f aca="false">H35/C35</f>
        <v>1.33333333333333</v>
      </c>
      <c r="O35" s="20" t="n">
        <f aca="false">G35-H35</f>
        <v>-10</v>
      </c>
      <c r="P35" s="18" t="n">
        <f aca="false">I35/C35</f>
        <v>0.398</v>
      </c>
    </row>
    <row r="36" customFormat="false" ht="15" hidden="false" customHeight="false" outlineLevel="0" collapsed="false">
      <c r="A36" s="10" t="s">
        <v>253</v>
      </c>
      <c r="B36" s="10" t="s">
        <v>220</v>
      </c>
      <c r="C36" s="10" t="n">
        <v>37</v>
      </c>
      <c r="D36" s="10" t="n">
        <v>12</v>
      </c>
      <c r="E36" s="10" t="n">
        <v>16</v>
      </c>
      <c r="F36" s="10" t="n">
        <v>9</v>
      </c>
      <c r="G36" s="10" t="n">
        <v>42</v>
      </c>
      <c r="H36" s="10" t="n">
        <v>38</v>
      </c>
      <c r="I36" s="18" t="n">
        <v>13.5</v>
      </c>
      <c r="J36" s="19" t="n">
        <f aca="false">D36/C36</f>
        <v>0.324324324324324</v>
      </c>
      <c r="K36" s="10" t="n">
        <f aca="false">3*D36+E36</f>
        <v>52</v>
      </c>
      <c r="L36" s="18" t="n">
        <f aca="false">K36/C36</f>
        <v>1.40540540540541</v>
      </c>
      <c r="M36" s="18" t="n">
        <f aca="false">G36/C36</f>
        <v>1.13513513513514</v>
      </c>
      <c r="N36" s="18" t="n">
        <f aca="false">H36/C36</f>
        <v>1.02702702702703</v>
      </c>
      <c r="O36" s="20" t="n">
        <f aca="false">G36-H36</f>
        <v>4</v>
      </c>
      <c r="P36" s="18" t="n">
        <f aca="false">I36/C36</f>
        <v>0.364864864864865</v>
      </c>
    </row>
    <row r="37" customFormat="false" ht="15" hidden="false" customHeight="false" outlineLevel="0" collapsed="false">
      <c r="A37" s="10" t="s">
        <v>254</v>
      </c>
      <c r="B37" s="10" t="s">
        <v>230</v>
      </c>
      <c r="C37" s="10" t="n">
        <v>34</v>
      </c>
      <c r="D37" s="10" t="n">
        <v>11</v>
      </c>
      <c r="E37" s="10" t="n">
        <v>7</v>
      </c>
      <c r="F37" s="10" t="n">
        <v>16</v>
      </c>
      <c r="G37" s="10" t="n">
        <v>39</v>
      </c>
      <c r="H37" s="10" t="n">
        <v>46</v>
      </c>
      <c r="I37" s="18" t="n">
        <v>10.77</v>
      </c>
      <c r="J37" s="19" t="n">
        <f aca="false">D37/C37</f>
        <v>0.323529411764706</v>
      </c>
      <c r="K37" s="10" t="n">
        <f aca="false">3*D37+E37</f>
        <v>40</v>
      </c>
      <c r="L37" s="18" t="n">
        <f aca="false">K37/C37</f>
        <v>1.17647058823529</v>
      </c>
      <c r="M37" s="18" t="n">
        <f aca="false">G37/C37</f>
        <v>1.14705882352941</v>
      </c>
      <c r="N37" s="18" t="n">
        <f aca="false">H37/C37</f>
        <v>1.35294117647059</v>
      </c>
      <c r="O37" s="20" t="n">
        <f aca="false">G37-H37</f>
        <v>-7</v>
      </c>
      <c r="P37" s="18" t="n">
        <f aca="false">I37/C37</f>
        <v>0.316764705882353</v>
      </c>
    </row>
    <row r="38" customFormat="false" ht="15" hidden="false" customHeight="false" outlineLevel="0" collapsed="false">
      <c r="A38" s="10" t="s">
        <v>255</v>
      </c>
      <c r="B38" s="10" t="s">
        <v>223</v>
      </c>
      <c r="C38" s="10" t="n">
        <v>34</v>
      </c>
      <c r="D38" s="10" t="n">
        <v>11</v>
      </c>
      <c r="E38" s="10" t="n">
        <v>9</v>
      </c>
      <c r="F38" s="10" t="n">
        <v>14</v>
      </c>
      <c r="G38" s="10" t="n">
        <v>38</v>
      </c>
      <c r="H38" s="10" t="n">
        <v>40</v>
      </c>
      <c r="I38" s="18" t="n">
        <v>13.3</v>
      </c>
      <c r="J38" s="19" t="n">
        <f aca="false">D38/C38</f>
        <v>0.323529411764706</v>
      </c>
      <c r="K38" s="10" t="n">
        <f aca="false">3*D38+E38</f>
        <v>42</v>
      </c>
      <c r="L38" s="18" t="n">
        <f aca="false">K38/C38</f>
        <v>1.23529411764706</v>
      </c>
      <c r="M38" s="18" t="n">
        <f aca="false">G38/C38</f>
        <v>1.11764705882353</v>
      </c>
      <c r="N38" s="18" t="n">
        <f aca="false">H38/C38</f>
        <v>1.17647058823529</v>
      </c>
      <c r="O38" s="20" t="n">
        <f aca="false">G38-H38</f>
        <v>-2</v>
      </c>
      <c r="P38" s="18" t="n">
        <f aca="false">I38/C38</f>
        <v>0.391176470588235</v>
      </c>
    </row>
    <row r="39" customFormat="false" ht="15" hidden="false" customHeight="false" outlineLevel="0" collapsed="false">
      <c r="A39" s="10" t="s">
        <v>256</v>
      </c>
      <c r="B39" s="10" t="s">
        <v>218</v>
      </c>
      <c r="C39" s="10" t="n">
        <v>47</v>
      </c>
      <c r="D39" s="10" t="n">
        <v>15</v>
      </c>
      <c r="E39" s="10" t="n">
        <v>10</v>
      </c>
      <c r="F39" s="10" t="n">
        <v>22</v>
      </c>
      <c r="G39" s="10" t="n">
        <v>61</v>
      </c>
      <c r="H39" s="10" t="n">
        <v>70</v>
      </c>
      <c r="I39" s="18" t="n">
        <v>13.63</v>
      </c>
      <c r="J39" s="19" t="n">
        <f aca="false">D39/C39</f>
        <v>0.319148936170213</v>
      </c>
      <c r="K39" s="10" t="n">
        <f aca="false">3*D39+E39</f>
        <v>55</v>
      </c>
      <c r="L39" s="18" t="n">
        <f aca="false">K39/C39</f>
        <v>1.17021276595745</v>
      </c>
      <c r="M39" s="18" t="n">
        <f aca="false">G39/C39</f>
        <v>1.29787234042553</v>
      </c>
      <c r="N39" s="18" t="n">
        <f aca="false">H39/C39</f>
        <v>1.48936170212766</v>
      </c>
      <c r="O39" s="20" t="n">
        <f aca="false">G39-H39</f>
        <v>-9</v>
      </c>
      <c r="P39" s="18" t="n">
        <f aca="false">I39/C39</f>
        <v>0.29</v>
      </c>
    </row>
    <row r="40" customFormat="false" ht="15" hidden="false" customHeight="false" outlineLevel="0" collapsed="false">
      <c r="A40" s="10" t="s">
        <v>257</v>
      </c>
      <c r="B40" s="10" t="s">
        <v>220</v>
      </c>
      <c r="C40" s="10" t="n">
        <v>47</v>
      </c>
      <c r="D40" s="10" t="n">
        <v>15</v>
      </c>
      <c r="E40" s="10" t="n">
        <v>11</v>
      </c>
      <c r="F40" s="10" t="n">
        <v>21</v>
      </c>
      <c r="G40" s="10" t="n">
        <v>56</v>
      </c>
      <c r="H40" s="10" t="n">
        <v>68</v>
      </c>
      <c r="I40" s="18" t="n">
        <v>14.49</v>
      </c>
      <c r="J40" s="19" t="n">
        <f aca="false">D40/C40</f>
        <v>0.319148936170213</v>
      </c>
      <c r="K40" s="10" t="n">
        <f aca="false">3*D40+E40</f>
        <v>56</v>
      </c>
      <c r="L40" s="18" t="n">
        <f aca="false">K40/C40</f>
        <v>1.19148936170213</v>
      </c>
      <c r="M40" s="18" t="n">
        <f aca="false">G40/C40</f>
        <v>1.19148936170213</v>
      </c>
      <c r="N40" s="18" t="n">
        <f aca="false">H40/C40</f>
        <v>1.4468085106383</v>
      </c>
      <c r="O40" s="20" t="n">
        <f aca="false">G40-H40</f>
        <v>-12</v>
      </c>
      <c r="P40" s="18" t="n">
        <f aca="false">I40/C40</f>
        <v>0.308297872340426</v>
      </c>
    </row>
    <row r="41" customFormat="false" ht="15" hidden="false" customHeight="false" outlineLevel="0" collapsed="false">
      <c r="A41" s="10" t="s">
        <v>258</v>
      </c>
      <c r="B41" s="10" t="s">
        <v>218</v>
      </c>
      <c r="C41" s="10" t="n">
        <v>45</v>
      </c>
      <c r="D41" s="10" t="n">
        <v>14</v>
      </c>
      <c r="E41" s="10" t="n">
        <v>7</v>
      </c>
      <c r="F41" s="10" t="n">
        <v>24</v>
      </c>
      <c r="G41" s="10" t="n">
        <v>59</v>
      </c>
      <c r="H41" s="10" t="n">
        <v>68</v>
      </c>
      <c r="I41" s="18" t="n">
        <v>16.27</v>
      </c>
      <c r="J41" s="19" t="n">
        <f aca="false">D41/C41</f>
        <v>0.311111111111111</v>
      </c>
      <c r="K41" s="10" t="n">
        <f aca="false">3*D41+E41</f>
        <v>49</v>
      </c>
      <c r="L41" s="18" t="n">
        <f aca="false">K41/C41</f>
        <v>1.08888888888889</v>
      </c>
      <c r="M41" s="18" t="n">
        <f aca="false">G41/C41</f>
        <v>1.31111111111111</v>
      </c>
      <c r="N41" s="18" t="n">
        <f aca="false">H41/C41</f>
        <v>1.51111111111111</v>
      </c>
      <c r="O41" s="20" t="n">
        <f aca="false">G41-H41</f>
        <v>-9</v>
      </c>
      <c r="P41" s="18" t="n">
        <f aca="false">I41/C41</f>
        <v>0.361555555555556</v>
      </c>
    </row>
    <row r="42" customFormat="false" ht="15" hidden="false" customHeight="false" outlineLevel="0" collapsed="false">
      <c r="A42" s="10" t="s">
        <v>259</v>
      </c>
      <c r="B42" s="10" t="s">
        <v>223</v>
      </c>
      <c r="C42" s="10" t="n">
        <v>53</v>
      </c>
      <c r="D42" s="10" t="n">
        <v>16</v>
      </c>
      <c r="E42" s="10" t="n">
        <v>15</v>
      </c>
      <c r="F42" s="10" t="n">
        <v>22</v>
      </c>
      <c r="G42" s="10" t="n">
        <v>72</v>
      </c>
      <c r="H42" s="10" t="n">
        <v>77</v>
      </c>
      <c r="I42" s="18" t="n">
        <v>17.75</v>
      </c>
      <c r="J42" s="19" t="n">
        <f aca="false">D42/C42</f>
        <v>0.30188679245283</v>
      </c>
      <c r="K42" s="10" t="n">
        <f aca="false">3*D42+E42</f>
        <v>63</v>
      </c>
      <c r="L42" s="18" t="n">
        <f aca="false">K42/C42</f>
        <v>1.18867924528302</v>
      </c>
      <c r="M42" s="18" t="n">
        <f aca="false">G42/C42</f>
        <v>1.35849056603774</v>
      </c>
      <c r="N42" s="18" t="n">
        <f aca="false">H42/C42</f>
        <v>1.45283018867925</v>
      </c>
      <c r="O42" s="20" t="n">
        <f aca="false">G42-H42</f>
        <v>-5</v>
      </c>
      <c r="P42" s="18" t="n">
        <f aca="false">I42/C42</f>
        <v>0.334905660377358</v>
      </c>
    </row>
    <row r="43" customFormat="false" ht="15" hidden="false" customHeight="false" outlineLevel="0" collapsed="false">
      <c r="A43" s="10" t="s">
        <v>260</v>
      </c>
      <c r="B43" s="10" t="s">
        <v>227</v>
      </c>
      <c r="C43" s="10" t="n">
        <v>40</v>
      </c>
      <c r="D43" s="10" t="n">
        <v>12</v>
      </c>
      <c r="E43" s="10" t="n">
        <v>10</v>
      </c>
      <c r="F43" s="10" t="n">
        <v>18</v>
      </c>
      <c r="G43" s="10" t="n">
        <v>40</v>
      </c>
      <c r="H43" s="10" t="n">
        <v>51</v>
      </c>
      <c r="I43" s="18" t="n">
        <v>13.97</v>
      </c>
      <c r="J43" s="19" t="n">
        <f aca="false">D43/C43</f>
        <v>0.3</v>
      </c>
      <c r="K43" s="10" t="n">
        <f aca="false">3*D43+E43</f>
        <v>46</v>
      </c>
      <c r="L43" s="18" t="n">
        <f aca="false">K43/C43</f>
        <v>1.15</v>
      </c>
      <c r="M43" s="18" t="n">
        <f aca="false">G43/C43</f>
        <v>1</v>
      </c>
      <c r="N43" s="18" t="n">
        <f aca="false">H43/C43</f>
        <v>1.275</v>
      </c>
      <c r="O43" s="20" t="n">
        <f aca="false">G43-H43</f>
        <v>-11</v>
      </c>
      <c r="P43" s="18" t="n">
        <f aca="false">I43/C43</f>
        <v>0.34925</v>
      </c>
    </row>
    <row r="44" customFormat="false" ht="15" hidden="false" customHeight="false" outlineLevel="0" collapsed="false">
      <c r="A44" s="10" t="s">
        <v>261</v>
      </c>
      <c r="B44" s="10" t="s">
        <v>227</v>
      </c>
      <c r="C44" s="10" t="n">
        <v>47</v>
      </c>
      <c r="D44" s="10" t="n">
        <v>14</v>
      </c>
      <c r="E44" s="10" t="n">
        <v>15</v>
      </c>
      <c r="F44" s="10" t="n">
        <v>18</v>
      </c>
      <c r="G44" s="10" t="n">
        <v>54</v>
      </c>
      <c r="H44" s="10" t="n">
        <v>64</v>
      </c>
      <c r="I44" s="18" t="n">
        <v>20.62</v>
      </c>
      <c r="J44" s="19" t="n">
        <f aca="false">D44/C44</f>
        <v>0.297872340425532</v>
      </c>
      <c r="K44" s="10" t="n">
        <f aca="false">3*D44+E44</f>
        <v>57</v>
      </c>
      <c r="L44" s="18" t="n">
        <f aca="false">K44/C44</f>
        <v>1.21276595744681</v>
      </c>
      <c r="M44" s="18" t="n">
        <f aca="false">G44/C44</f>
        <v>1.14893617021277</v>
      </c>
      <c r="N44" s="18" t="n">
        <f aca="false">H44/C44</f>
        <v>1.36170212765957</v>
      </c>
      <c r="O44" s="20" t="n">
        <f aca="false">G44-H44</f>
        <v>-10</v>
      </c>
      <c r="P44" s="18" t="n">
        <f aca="false">I44/C44</f>
        <v>0.438723404255319</v>
      </c>
    </row>
    <row r="45" customFormat="false" ht="15" hidden="false" customHeight="false" outlineLevel="0" collapsed="false">
      <c r="A45" s="10" t="s">
        <v>262</v>
      </c>
      <c r="B45" s="10" t="s">
        <v>230</v>
      </c>
      <c r="C45" s="10" t="n">
        <v>44</v>
      </c>
      <c r="D45" s="10" t="n">
        <v>13</v>
      </c>
      <c r="E45" s="10" t="n">
        <v>12</v>
      </c>
      <c r="F45" s="10" t="n">
        <v>19</v>
      </c>
      <c r="G45" s="10" t="n">
        <v>62</v>
      </c>
      <c r="H45" s="10" t="n">
        <v>74</v>
      </c>
      <c r="I45" s="18" t="n">
        <v>16.44</v>
      </c>
      <c r="J45" s="19" t="n">
        <f aca="false">D45/C45</f>
        <v>0.295454545454545</v>
      </c>
      <c r="K45" s="10" t="n">
        <f aca="false">3*D45+E45</f>
        <v>51</v>
      </c>
      <c r="L45" s="18" t="n">
        <f aca="false">K45/C45</f>
        <v>1.15909090909091</v>
      </c>
      <c r="M45" s="18" t="n">
        <f aca="false">G45/C45</f>
        <v>1.40909090909091</v>
      </c>
      <c r="N45" s="18" t="n">
        <f aca="false">H45/C45</f>
        <v>1.68181818181818</v>
      </c>
      <c r="O45" s="20" t="n">
        <f aca="false">G45-H45</f>
        <v>-12</v>
      </c>
      <c r="P45" s="18" t="n">
        <f aca="false">I45/C45</f>
        <v>0.373636363636364</v>
      </c>
    </row>
    <row r="46" customFormat="false" ht="15" hidden="false" customHeight="false" outlineLevel="0" collapsed="false">
      <c r="A46" s="10" t="s">
        <v>263</v>
      </c>
      <c r="B46" s="10" t="s">
        <v>223</v>
      </c>
      <c r="C46" s="10" t="n">
        <v>54</v>
      </c>
      <c r="D46" s="10" t="n">
        <v>15</v>
      </c>
      <c r="E46" s="10" t="n">
        <v>15</v>
      </c>
      <c r="F46" s="10" t="n">
        <v>24</v>
      </c>
      <c r="G46" s="10" t="n">
        <v>59</v>
      </c>
      <c r="H46" s="10" t="n">
        <v>81</v>
      </c>
      <c r="I46" s="18" t="n">
        <v>22.3</v>
      </c>
      <c r="J46" s="19" t="n">
        <f aca="false">D46/C46</f>
        <v>0.277777777777778</v>
      </c>
      <c r="K46" s="10" t="n">
        <f aca="false">3*D46+E46</f>
        <v>60</v>
      </c>
      <c r="L46" s="18" t="n">
        <f aca="false">K46/C46</f>
        <v>1.11111111111111</v>
      </c>
      <c r="M46" s="18" t="n">
        <f aca="false">G46/C46</f>
        <v>1.09259259259259</v>
      </c>
      <c r="N46" s="18" t="n">
        <f aca="false">H46/C46</f>
        <v>1.5</v>
      </c>
      <c r="O46" s="20" t="n">
        <f aca="false">G46-H46</f>
        <v>-22</v>
      </c>
      <c r="P46" s="18" t="n">
        <f aca="false">I46/C46</f>
        <v>0.412962962962963</v>
      </c>
    </row>
    <row r="47" customFormat="false" ht="15" hidden="false" customHeight="false" outlineLevel="0" collapsed="false">
      <c r="A47" s="10" t="s">
        <v>264</v>
      </c>
      <c r="B47" s="10" t="s">
        <v>223</v>
      </c>
      <c r="C47" s="10" t="n">
        <v>49</v>
      </c>
      <c r="D47" s="10" t="n">
        <v>13</v>
      </c>
      <c r="E47" s="10" t="n">
        <v>17</v>
      </c>
      <c r="F47" s="10" t="n">
        <v>19</v>
      </c>
      <c r="G47" s="10" t="n">
        <v>68</v>
      </c>
      <c r="H47" s="10" t="n">
        <v>72</v>
      </c>
      <c r="I47" s="18" t="n">
        <v>22.1</v>
      </c>
      <c r="J47" s="19" t="n">
        <f aca="false">D47/C47</f>
        <v>0.26530612244898</v>
      </c>
      <c r="K47" s="10" t="n">
        <f aca="false">3*D47+E47</f>
        <v>56</v>
      </c>
      <c r="L47" s="18" t="n">
        <f aca="false">K47/C47</f>
        <v>1.14285714285714</v>
      </c>
      <c r="M47" s="18" t="n">
        <f aca="false">G47/C47</f>
        <v>1.38775510204082</v>
      </c>
      <c r="N47" s="18" t="n">
        <f aca="false">H47/C47</f>
        <v>1.46938775510204</v>
      </c>
      <c r="O47" s="20" t="n">
        <f aca="false">G47-H47</f>
        <v>-4</v>
      </c>
      <c r="P47" s="18" t="n">
        <f aca="false">I47/C47</f>
        <v>0.451020408163265</v>
      </c>
    </row>
    <row r="48" customFormat="false" ht="15" hidden="false" customHeight="false" outlineLevel="0" collapsed="false">
      <c r="A48" s="10" t="s">
        <v>265</v>
      </c>
      <c r="B48" s="10" t="s">
        <v>218</v>
      </c>
      <c r="C48" s="10" t="n">
        <v>38</v>
      </c>
      <c r="D48" s="10" t="n">
        <v>10</v>
      </c>
      <c r="E48" s="10" t="n">
        <v>14</v>
      </c>
      <c r="F48" s="10" t="n">
        <v>14</v>
      </c>
      <c r="G48" s="10" t="n">
        <v>41</v>
      </c>
      <c r="H48" s="10" t="n">
        <v>53</v>
      </c>
      <c r="I48" s="18" t="n">
        <v>12.62</v>
      </c>
      <c r="J48" s="19" t="n">
        <f aca="false">D48/C48</f>
        <v>0.263157894736842</v>
      </c>
      <c r="K48" s="10" t="n">
        <f aca="false">3*D48+E48</f>
        <v>44</v>
      </c>
      <c r="L48" s="18" t="n">
        <f aca="false">K48/C48</f>
        <v>1.15789473684211</v>
      </c>
      <c r="M48" s="18" t="n">
        <f aca="false">G48/C48</f>
        <v>1.07894736842105</v>
      </c>
      <c r="N48" s="18" t="n">
        <f aca="false">H48/C48</f>
        <v>1.39473684210526</v>
      </c>
      <c r="O48" s="20" t="n">
        <f aca="false">G48-H48</f>
        <v>-12</v>
      </c>
      <c r="P48" s="18" t="n">
        <f aca="false">I48/C48</f>
        <v>0.332105263157895</v>
      </c>
    </row>
    <row r="49" customFormat="false" ht="15" hidden="false" customHeight="false" outlineLevel="0" collapsed="false">
      <c r="A49" s="10" t="s">
        <v>266</v>
      </c>
      <c r="B49" s="10" t="s">
        <v>218</v>
      </c>
      <c r="C49" s="10" t="n">
        <v>35</v>
      </c>
      <c r="D49" s="10" t="n">
        <v>9</v>
      </c>
      <c r="E49" s="10" t="n">
        <v>13</v>
      </c>
      <c r="F49" s="10" t="n">
        <v>13</v>
      </c>
      <c r="G49" s="10" t="n">
        <v>43</v>
      </c>
      <c r="H49" s="10" t="n">
        <v>53</v>
      </c>
      <c r="I49" s="18" t="n">
        <v>12.15</v>
      </c>
      <c r="J49" s="19" t="n">
        <f aca="false">D49/C49</f>
        <v>0.257142857142857</v>
      </c>
      <c r="K49" s="10" t="n">
        <f aca="false">3*D49+E49</f>
        <v>40</v>
      </c>
      <c r="L49" s="18" t="n">
        <f aca="false">K49/C49</f>
        <v>1.14285714285714</v>
      </c>
      <c r="M49" s="18" t="n">
        <f aca="false">G49/C49</f>
        <v>1.22857142857143</v>
      </c>
      <c r="N49" s="18" t="n">
        <f aca="false">H49/C49</f>
        <v>1.51428571428571</v>
      </c>
      <c r="O49" s="20" t="n">
        <f aca="false">G49-H49</f>
        <v>-10</v>
      </c>
      <c r="P49" s="18" t="n">
        <f aca="false">I49/C49</f>
        <v>0.347142857142857</v>
      </c>
    </row>
    <row r="50" customFormat="false" ht="15" hidden="false" customHeight="false" outlineLevel="0" collapsed="false">
      <c r="A50" s="10" t="s">
        <v>267</v>
      </c>
      <c r="B50" s="10" t="s">
        <v>230</v>
      </c>
      <c r="C50" s="10" t="n">
        <v>41</v>
      </c>
      <c r="D50" s="10" t="n">
        <v>10</v>
      </c>
      <c r="E50" s="10" t="n">
        <v>9</v>
      </c>
      <c r="F50" s="10" t="n">
        <v>22</v>
      </c>
      <c r="G50" s="10" t="n">
        <v>38</v>
      </c>
      <c r="H50" s="10" t="n">
        <v>60</v>
      </c>
      <c r="I50" s="18" t="n">
        <v>19.33</v>
      </c>
      <c r="J50" s="19" t="n">
        <f aca="false">D50/C50</f>
        <v>0.24390243902439</v>
      </c>
      <c r="K50" s="10" t="n">
        <f aca="false">3*D50+E50</f>
        <v>39</v>
      </c>
      <c r="L50" s="18" t="n">
        <f aca="false">K50/C50</f>
        <v>0.951219512195122</v>
      </c>
      <c r="M50" s="18" t="n">
        <f aca="false">G50/C50</f>
        <v>0.926829268292683</v>
      </c>
      <c r="N50" s="18" t="n">
        <f aca="false">H50/C50</f>
        <v>1.46341463414634</v>
      </c>
      <c r="O50" s="20" t="n">
        <f aca="false">G50-H50</f>
        <v>-22</v>
      </c>
      <c r="P50" s="18" t="n">
        <f aca="false">I50/C50</f>
        <v>0.471463414634146</v>
      </c>
    </row>
    <row r="51" customFormat="false" ht="15" hidden="false" customHeight="false" outlineLevel="0" collapsed="false">
      <c r="A51" s="10" t="s">
        <v>268</v>
      </c>
      <c r="B51" s="10" t="s">
        <v>220</v>
      </c>
      <c r="C51" s="10" t="n">
        <v>34</v>
      </c>
      <c r="D51" s="10" t="n">
        <v>7</v>
      </c>
      <c r="E51" s="10" t="n">
        <v>12</v>
      </c>
      <c r="F51" s="10" t="n">
        <v>15</v>
      </c>
      <c r="G51" s="10" t="n">
        <v>33</v>
      </c>
      <c r="H51" s="10" t="n">
        <v>40</v>
      </c>
      <c r="I51" s="18" t="n">
        <v>16.04</v>
      </c>
      <c r="J51" s="19" t="n">
        <f aca="false">D51/C51</f>
        <v>0.205882352941176</v>
      </c>
      <c r="K51" s="10" t="n">
        <f aca="false">3*D51+E51</f>
        <v>33</v>
      </c>
      <c r="L51" s="18" t="n">
        <f aca="false">K51/C51</f>
        <v>0.970588235294118</v>
      </c>
      <c r="M51" s="18" t="n">
        <f aca="false">G51/C51</f>
        <v>0.970588235294118</v>
      </c>
      <c r="N51" s="18" t="n">
        <f aca="false">H51/C51</f>
        <v>1.17647058823529</v>
      </c>
      <c r="O51" s="20" t="n">
        <f aca="false">G51-H51</f>
        <v>-7</v>
      </c>
      <c r="P51" s="18" t="n">
        <f aca="false">I51/C51</f>
        <v>0.471764705882353</v>
      </c>
    </row>
    <row r="52" customFormat="false" ht="15" hidden="false" customHeight="false" outlineLevel="0" collapsed="false">
      <c r="A52" s="10" t="s">
        <v>269</v>
      </c>
      <c r="B52" s="10" t="s">
        <v>223</v>
      </c>
      <c r="C52" s="10" t="n">
        <v>38</v>
      </c>
      <c r="D52" s="10" t="n">
        <v>7</v>
      </c>
      <c r="E52" s="10" t="n">
        <v>11</v>
      </c>
      <c r="F52" s="10" t="n">
        <v>20</v>
      </c>
      <c r="G52" s="10" t="n">
        <v>39</v>
      </c>
      <c r="H52" s="10" t="n">
        <v>70</v>
      </c>
      <c r="I52" s="18" t="n">
        <v>13.74</v>
      </c>
      <c r="J52" s="19" t="n">
        <f aca="false">D52/C52</f>
        <v>0.184210526315789</v>
      </c>
      <c r="K52" s="10" t="n">
        <f aca="false">3*D52+E52</f>
        <v>32</v>
      </c>
      <c r="L52" s="18" t="n">
        <f aca="false">K52/C52</f>
        <v>0.842105263157895</v>
      </c>
      <c r="M52" s="18" t="n">
        <f aca="false">G52/C52</f>
        <v>1.02631578947368</v>
      </c>
      <c r="N52" s="18" t="n">
        <f aca="false">H52/C52</f>
        <v>1.84210526315789</v>
      </c>
      <c r="O52" s="20" t="n">
        <f aca="false">G52-H52</f>
        <v>-31</v>
      </c>
      <c r="P52" s="18" t="n">
        <f aca="false">I52/C52</f>
        <v>0.361578947368421</v>
      </c>
    </row>
    <row r="54" customFormat="false" ht="15" hidden="false" customHeight="false" outlineLevel="0" collapsed="false">
      <c r="A54" s="5" t="s">
        <v>270</v>
      </c>
      <c r="C54" s="21" t="n">
        <f aca="false">SUM(C5:C52)</f>
        <v>2100</v>
      </c>
    </row>
    <row r="55" customFormat="false" ht="15" hidden="false" customHeight="false" outlineLevel="0" collapsed="false">
      <c r="A55" s="5" t="s">
        <v>271</v>
      </c>
      <c r="C55" s="0" t="str">
        <f aca="false">IF(SUM(D5:D52)=SUM(F5:F52),"OK","CHECK")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2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1" min="10" style="0" width="9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6" min="15" style="0" width="12"/>
  </cols>
  <sheetData>
    <row r="1" customFormat="false" ht="22.05" hidden="false" customHeight="false" outlineLevel="0" collapsed="false">
      <c r="A1" s="1" t="s">
        <v>272</v>
      </c>
      <c r="M1" s="5" t="s">
        <v>273</v>
      </c>
      <c r="N1" s="22" t="n">
        <v>900</v>
      </c>
    </row>
    <row r="2" customFormat="false" ht="15" hidden="false" customHeight="false" outlineLevel="0" collapsed="false">
      <c r="A2" s="2" t="s">
        <v>274</v>
      </c>
      <c r="M2" s="5" t="s">
        <v>275</v>
      </c>
      <c r="N2" s="23" t="n">
        <f aca="false">CORREL(O5:O1252,P5:P1252)</f>
        <v>0.730713912804733</v>
      </c>
    </row>
    <row r="3" customFormat="false" ht="15" hidden="false" customHeight="false" outlineLevel="0" collapsed="false">
      <c r="A3" s="2" t="s">
        <v>276</v>
      </c>
      <c r="M3" s="5" t="s">
        <v>277</v>
      </c>
      <c r="N3" s="21" t="n">
        <f aca="false">SUM(K5:K1252)</f>
        <v>1208</v>
      </c>
    </row>
    <row r="4" customFormat="false" ht="30" hidden="false" customHeight="true" outlineLevel="0" collapsed="false">
      <c r="A4" s="9" t="s">
        <v>278</v>
      </c>
      <c r="B4" s="9" t="s">
        <v>201</v>
      </c>
      <c r="C4" s="9" t="s">
        <v>279</v>
      </c>
      <c r="D4" s="9" t="s">
        <v>280</v>
      </c>
      <c r="E4" s="9" t="s">
        <v>281</v>
      </c>
      <c r="F4" s="9" t="s">
        <v>282</v>
      </c>
      <c r="G4" s="9" t="s">
        <v>283</v>
      </c>
      <c r="H4" s="9" t="s">
        <v>284</v>
      </c>
      <c r="I4" s="9" t="s">
        <v>285</v>
      </c>
      <c r="J4" s="9" t="s">
        <v>286</v>
      </c>
      <c r="K4" s="9" t="s">
        <v>287</v>
      </c>
      <c r="L4" s="9" t="s">
        <v>288</v>
      </c>
      <c r="M4" s="9" t="s">
        <v>289</v>
      </c>
      <c r="N4" s="9" t="s">
        <v>290</v>
      </c>
      <c r="O4" s="9" t="s">
        <v>291</v>
      </c>
      <c r="P4" s="9" t="s">
        <v>292</v>
      </c>
    </row>
    <row r="5" customFormat="false" ht="15" hidden="false" customHeight="false" outlineLevel="0" collapsed="false">
      <c r="A5" s="16" t="s">
        <v>293</v>
      </c>
      <c r="B5" s="16" t="s">
        <v>228</v>
      </c>
      <c r="C5" s="16" t="s">
        <v>294</v>
      </c>
      <c r="D5" s="16" t="n">
        <v>30</v>
      </c>
      <c r="E5" s="24" t="n">
        <v>1.029642</v>
      </c>
      <c r="F5" s="25" t="n">
        <v>1731</v>
      </c>
      <c r="G5" s="16" t="n">
        <v>30</v>
      </c>
      <c r="H5" s="16" t="n">
        <v>0</v>
      </c>
      <c r="I5" s="16" t="n">
        <v>1</v>
      </c>
      <c r="J5" s="26" t="n">
        <v>6.27</v>
      </c>
      <c r="K5" s="16" t="n">
        <f aca="false">IF(F5&gt;=$N$1,1,0)</f>
        <v>1</v>
      </c>
      <c r="L5" s="27" t="n">
        <f aca="false">IF(K5=1,COUNTIFS($K$5:$K$1252,1,$J$5:$J$1252,"&lt;"&amp;J5)/($N$3-1),"")</f>
        <v>0.566694283347142</v>
      </c>
      <c r="M5" s="27" t="n">
        <f aca="false">IF(K5=1,COUNTIFS($K$5:$K$1252,1,$E$5:$E$1252,"&lt;"&amp;E5)/($N$3-1),"")</f>
        <v>0.00662800331400166</v>
      </c>
      <c r="N5" s="28" t="n">
        <f aca="false">IF(K5=1,L5-M5,"")</f>
        <v>0.56006628003314</v>
      </c>
      <c r="O5" s="24" t="n">
        <f aca="false">IF(K5=1,E5,"")</f>
        <v>1.029642</v>
      </c>
      <c r="P5" s="26" t="n">
        <f aca="false">IF(K5=1,J5,"")</f>
        <v>6.27</v>
      </c>
    </row>
    <row r="6" customFormat="false" ht="15" hidden="false" customHeight="false" outlineLevel="0" collapsed="false">
      <c r="A6" s="16" t="s">
        <v>295</v>
      </c>
      <c r="B6" s="16" t="s">
        <v>266</v>
      </c>
      <c r="C6" s="16" t="s">
        <v>296</v>
      </c>
      <c r="D6" s="16" t="n">
        <v>24</v>
      </c>
      <c r="E6" s="24" t="n">
        <v>7.907726</v>
      </c>
      <c r="F6" s="25" t="n">
        <v>1586</v>
      </c>
      <c r="G6" s="16" t="n">
        <v>23</v>
      </c>
      <c r="H6" s="16" t="n">
        <v>13</v>
      </c>
      <c r="I6" s="16" t="n">
        <v>2</v>
      </c>
      <c r="J6" s="26" t="n">
        <v>6.94782608695652</v>
      </c>
      <c r="K6" s="16" t="n">
        <f aca="false">IF(F6&gt;=$N$1,1,0)</f>
        <v>1</v>
      </c>
      <c r="L6" s="27" t="n">
        <f aca="false">IF(K6=1,COUNTIFS($K$5:$K$1252,1,$J$5:$J$1252,"&lt;"&amp;J6)/($N$3-1),"")</f>
        <v>0.913007456503728</v>
      </c>
      <c r="M6" s="27" t="n">
        <f aca="false">IF(K6=1,COUNTIFS($K$5:$K$1252,1,$E$5:$E$1252,"&lt;"&amp;E6)/($N$3-1),"")</f>
        <v>0.413421706710853</v>
      </c>
      <c r="N6" s="28" t="n">
        <f aca="false">IF(K6=1,L6-M6,"")</f>
        <v>0.499585749792875</v>
      </c>
      <c r="O6" s="24" t="n">
        <f aca="false">IF(K6=1,E6,"")</f>
        <v>7.907726</v>
      </c>
      <c r="P6" s="26" t="n">
        <f aca="false">IF(K6=1,J6,"")</f>
        <v>6.94782608695652</v>
      </c>
    </row>
    <row r="7" customFormat="false" ht="15" hidden="false" customHeight="false" outlineLevel="0" collapsed="false">
      <c r="A7" s="16" t="s">
        <v>297</v>
      </c>
      <c r="B7" s="16" t="s">
        <v>233</v>
      </c>
      <c r="C7" s="16" t="s">
        <v>296</v>
      </c>
      <c r="D7" s="16" t="n">
        <v>32</v>
      </c>
      <c r="E7" s="24" t="n">
        <v>5.395874</v>
      </c>
      <c r="F7" s="25" t="n">
        <v>1757</v>
      </c>
      <c r="G7" s="16" t="n">
        <v>26</v>
      </c>
      <c r="H7" s="16" t="n">
        <v>9</v>
      </c>
      <c r="I7" s="16" t="n">
        <v>2</v>
      </c>
      <c r="J7" s="26" t="n">
        <v>6.57307692307692</v>
      </c>
      <c r="K7" s="16" t="n">
        <f aca="false">IF(F7&gt;=$N$1,1,0)</f>
        <v>1</v>
      </c>
      <c r="L7" s="27" t="n">
        <f aca="false">IF(K7=1,COUNTIFS($K$5:$K$1252,1,$J$5:$J$1252,"&lt;"&amp;J7)/($N$3-1),"")</f>
        <v>0.782104391052196</v>
      </c>
      <c r="M7" s="27" t="n">
        <f aca="false">IF(K7=1,COUNTIFS($K$5:$K$1252,1,$E$5:$E$1252,"&lt;"&amp;E7)/($N$3-1),"")</f>
        <v>0.296603148301574</v>
      </c>
      <c r="N7" s="28" t="n">
        <f aca="false">IF(K7=1,L7-M7,"")</f>
        <v>0.485501242750621</v>
      </c>
      <c r="O7" s="24" t="n">
        <f aca="false">IF(K7=1,E7,"")</f>
        <v>5.395874</v>
      </c>
      <c r="P7" s="26" t="n">
        <f aca="false">IF(K7=1,J7,"")</f>
        <v>6.57307692307692</v>
      </c>
    </row>
    <row r="8" customFormat="false" ht="15" hidden="false" customHeight="false" outlineLevel="0" collapsed="false">
      <c r="A8" s="16" t="s">
        <v>298</v>
      </c>
      <c r="B8" s="16" t="s">
        <v>217</v>
      </c>
      <c r="C8" s="16" t="s">
        <v>296</v>
      </c>
      <c r="D8" s="16" t="n">
        <v>23</v>
      </c>
      <c r="E8" s="24" t="n">
        <v>5.257395</v>
      </c>
      <c r="F8" s="25" t="n">
        <v>1518</v>
      </c>
      <c r="G8" s="16" t="n">
        <v>24</v>
      </c>
      <c r="H8" s="16" t="n">
        <v>6</v>
      </c>
      <c r="I8" s="16" t="n">
        <v>1</v>
      </c>
      <c r="J8" s="26" t="n">
        <v>6.53333333333333</v>
      </c>
      <c r="K8" s="16" t="n">
        <f aca="false">IF(F8&gt;=$N$1,1,0)</f>
        <v>1</v>
      </c>
      <c r="L8" s="27" t="n">
        <f aca="false">IF(K8=1,COUNTIFS($K$5:$K$1252,1,$J$5:$J$1252,"&lt;"&amp;J8)/($N$3-1),"")</f>
        <v>0.770505385252693</v>
      </c>
      <c r="M8" s="27" t="n">
        <f aca="false">IF(K8=1,COUNTIFS($K$5:$K$1252,1,$E$5:$E$1252,"&lt;"&amp;E8)/($N$3-1),"")</f>
        <v>0.289975144987573</v>
      </c>
      <c r="N8" s="28" t="n">
        <f aca="false">IF(K8=1,L8-M8,"")</f>
        <v>0.48053024026512</v>
      </c>
      <c r="O8" s="24" t="n">
        <f aca="false">IF(K8=1,E8,"")</f>
        <v>5.257395</v>
      </c>
      <c r="P8" s="26" t="n">
        <f aca="false">IF(K8=1,J8,"")</f>
        <v>6.53333333333333</v>
      </c>
    </row>
    <row r="9" customFormat="false" ht="15" hidden="false" customHeight="false" outlineLevel="0" collapsed="false">
      <c r="A9" s="16" t="s">
        <v>299</v>
      </c>
      <c r="B9" s="16" t="s">
        <v>225</v>
      </c>
      <c r="C9" s="16" t="s">
        <v>300</v>
      </c>
      <c r="D9" s="16" t="n">
        <v>24</v>
      </c>
      <c r="E9" s="24" t="n">
        <v>1.834275</v>
      </c>
      <c r="F9" s="25" t="n">
        <v>1417</v>
      </c>
      <c r="G9" s="16" t="n">
        <v>23</v>
      </c>
      <c r="H9" s="16" t="n">
        <v>2</v>
      </c>
      <c r="I9" s="16" t="n">
        <v>1</v>
      </c>
      <c r="J9" s="26" t="n">
        <v>6.20869565217391</v>
      </c>
      <c r="K9" s="16" t="n">
        <f aca="false">IF(F9&gt;=$N$1,1,0)</f>
        <v>1</v>
      </c>
      <c r="L9" s="27" t="n">
        <f aca="false">IF(K9=1,COUNTIFS($K$5:$K$1252,1,$J$5:$J$1252,"&lt;"&amp;J9)/($N$3-1),"")</f>
        <v>0.507870753935377</v>
      </c>
      <c r="M9" s="27" t="n">
        <f aca="false">IF(K9=1,COUNTIFS($K$5:$K$1252,1,$E$5:$E$1252,"&lt;"&amp;E9)/($N$3-1),"")</f>
        <v>0.0422535211267606</v>
      </c>
      <c r="N9" s="28" t="n">
        <f aca="false">IF(K9=1,L9-M9,"")</f>
        <v>0.465617232808616</v>
      </c>
      <c r="O9" s="24" t="n">
        <f aca="false">IF(K9=1,E9,"")</f>
        <v>1.834275</v>
      </c>
      <c r="P9" s="26" t="n">
        <f aca="false">IF(K9=1,J9,"")</f>
        <v>6.20869565217391</v>
      </c>
    </row>
    <row r="10" customFormat="false" ht="15" hidden="false" customHeight="false" outlineLevel="0" collapsed="false">
      <c r="A10" s="16" t="s">
        <v>301</v>
      </c>
      <c r="B10" s="16" t="s">
        <v>244</v>
      </c>
      <c r="C10" s="16" t="s">
        <v>296</v>
      </c>
      <c r="D10" s="16" t="n">
        <v>23</v>
      </c>
      <c r="E10" s="24" t="n">
        <v>1.720821</v>
      </c>
      <c r="F10" s="25" t="n">
        <v>1084</v>
      </c>
      <c r="G10" s="16" t="n">
        <v>18</v>
      </c>
      <c r="H10" s="16" t="n">
        <v>5</v>
      </c>
      <c r="I10" s="16" t="n">
        <v>0</v>
      </c>
      <c r="J10" s="26" t="n">
        <v>6.19444444444445</v>
      </c>
      <c r="K10" s="16" t="n">
        <f aca="false">IF(F10&gt;=$N$1,1,0)</f>
        <v>1</v>
      </c>
      <c r="L10" s="27" t="n">
        <f aca="false">IF(K10=1,COUNTIFS($K$5:$K$1252,1,$J$5:$J$1252,"&lt;"&amp;J10)/($N$3-1),"")</f>
        <v>0.492129246064623</v>
      </c>
      <c r="M10" s="27" t="n">
        <f aca="false">IF(K10=1,COUNTIFS($K$5:$K$1252,1,$E$5:$E$1252,"&lt;"&amp;E10)/($N$3-1),"")</f>
        <v>0.0314830157415079</v>
      </c>
      <c r="N10" s="28" t="n">
        <f aca="false">IF(K10=1,L10-M10,"")</f>
        <v>0.460646230323115</v>
      </c>
      <c r="O10" s="24" t="n">
        <f aca="false">IF(K10=1,E10,"")</f>
        <v>1.720821</v>
      </c>
      <c r="P10" s="26" t="n">
        <f aca="false">IF(K10=1,J10,"")</f>
        <v>6.19444444444445</v>
      </c>
    </row>
    <row r="11" customFormat="false" ht="15" hidden="false" customHeight="false" outlineLevel="0" collapsed="false">
      <c r="A11" s="16" t="s">
        <v>302</v>
      </c>
      <c r="B11" s="16" t="s">
        <v>268</v>
      </c>
      <c r="C11" s="16" t="s">
        <v>294</v>
      </c>
      <c r="D11" s="16" t="n">
        <v>31</v>
      </c>
      <c r="E11" s="24" t="n">
        <v>2.073221</v>
      </c>
      <c r="F11" s="25" t="n">
        <v>942</v>
      </c>
      <c r="G11" s="16" t="n">
        <v>17</v>
      </c>
      <c r="H11" s="16" t="n">
        <v>1</v>
      </c>
      <c r="I11" s="16" t="n">
        <v>1</v>
      </c>
      <c r="J11" s="26" t="n">
        <v>6.20588235294118</v>
      </c>
      <c r="K11" s="16" t="n">
        <f aca="false">IF(F11&gt;=$N$1,1,0)</f>
        <v>1</v>
      </c>
      <c r="L11" s="27" t="n">
        <f aca="false">IF(K11=1,COUNTIFS($K$5:$K$1252,1,$J$5:$J$1252,"&lt;"&amp;J11)/($N$3-1),"")</f>
        <v>0.502899751449876</v>
      </c>
      <c r="M11" s="27" t="n">
        <f aca="false">IF(K11=1,COUNTIFS($K$5:$K$1252,1,$E$5:$E$1252,"&lt;"&amp;E11)/($N$3-1),"")</f>
        <v>0.0571665285832643</v>
      </c>
      <c r="N11" s="28" t="n">
        <f aca="false">IF(K11=1,L11-M11,"")</f>
        <v>0.445733222866611</v>
      </c>
      <c r="O11" s="24" t="n">
        <f aca="false">IF(K11=1,E11,"")</f>
        <v>2.073221</v>
      </c>
      <c r="P11" s="26" t="n">
        <f aca="false">IF(K11=1,J11,"")</f>
        <v>6.20588235294118</v>
      </c>
    </row>
    <row r="12" customFormat="false" ht="15" hidden="false" customHeight="false" outlineLevel="0" collapsed="false">
      <c r="A12" s="16" t="s">
        <v>303</v>
      </c>
      <c r="B12" s="16" t="s">
        <v>229</v>
      </c>
      <c r="C12" s="16" t="s">
        <v>294</v>
      </c>
      <c r="D12" s="16" t="n">
        <v>25</v>
      </c>
      <c r="E12" s="24" t="n">
        <v>2.700538</v>
      </c>
      <c r="F12" s="25" t="n">
        <v>1097</v>
      </c>
      <c r="G12" s="16" t="n">
        <v>18</v>
      </c>
      <c r="H12" s="16" t="n">
        <v>1</v>
      </c>
      <c r="I12" s="16" t="n">
        <v>1</v>
      </c>
      <c r="J12" s="26" t="n">
        <v>6.25</v>
      </c>
      <c r="K12" s="16" t="n">
        <f aca="false">IF(F12&gt;=$N$1,1,0)</f>
        <v>1</v>
      </c>
      <c r="L12" s="27" t="n">
        <f aca="false">IF(K12=1,COUNTIFS($K$5:$K$1252,1,$J$5:$J$1252,"&lt;"&amp;J12)/($N$3-1),"")</f>
        <v>0.545981772990887</v>
      </c>
      <c r="M12" s="27" t="n">
        <f aca="false">IF(K12=1,COUNTIFS($K$5:$K$1252,1,$E$5:$E$1252,"&lt;"&amp;E12)/($N$3-1),"")</f>
        <v>0.101905550952775</v>
      </c>
      <c r="N12" s="28" t="n">
        <f aca="false">IF(K12=1,L12-M12,"")</f>
        <v>0.444076222038111</v>
      </c>
      <c r="O12" s="24" t="n">
        <f aca="false">IF(K12=1,E12,"")</f>
        <v>2.700538</v>
      </c>
      <c r="P12" s="26" t="n">
        <f aca="false">IF(K12=1,J12,"")</f>
        <v>6.25</v>
      </c>
    </row>
    <row r="13" customFormat="false" ht="15" hidden="false" customHeight="false" outlineLevel="0" collapsed="false">
      <c r="A13" s="16" t="s">
        <v>304</v>
      </c>
      <c r="B13" s="16" t="s">
        <v>249</v>
      </c>
      <c r="C13" s="16" t="s">
        <v>294</v>
      </c>
      <c r="D13" s="16" t="n">
        <v>32</v>
      </c>
      <c r="E13" s="24" t="n">
        <v>1.383177</v>
      </c>
      <c r="F13" s="25" t="n">
        <v>1634</v>
      </c>
      <c r="G13" s="16" t="n">
        <v>25</v>
      </c>
      <c r="H13" s="16" t="n">
        <v>1</v>
      </c>
      <c r="I13" s="16" t="n">
        <v>0</v>
      </c>
      <c r="J13" s="26" t="n">
        <v>6.144</v>
      </c>
      <c r="K13" s="16" t="n">
        <f aca="false">IF(F13&gt;=$N$1,1,0)</f>
        <v>1</v>
      </c>
      <c r="L13" s="27" t="n">
        <f aca="false">IF(K13=1,COUNTIFS($K$5:$K$1252,1,$J$5:$J$1252,"&lt;"&amp;J13)/($N$3-1),"")</f>
        <v>0.445733222866611</v>
      </c>
      <c r="M13" s="27" t="n">
        <f aca="false">IF(K13=1,COUNTIFS($K$5:$K$1252,1,$E$5:$E$1252,"&lt;"&amp;E13)/($N$3-1),"")</f>
        <v>0.0182270091135046</v>
      </c>
      <c r="N13" s="28" t="n">
        <f aca="false">IF(K13=1,L13-M13,"")</f>
        <v>0.427506213753107</v>
      </c>
      <c r="O13" s="24" t="n">
        <f aca="false">IF(K13=1,E13,"")</f>
        <v>1.383177</v>
      </c>
      <c r="P13" s="26" t="n">
        <f aca="false">IF(K13=1,J13,"")</f>
        <v>6.144</v>
      </c>
    </row>
    <row r="14" customFormat="false" ht="15" hidden="false" customHeight="false" outlineLevel="0" collapsed="false">
      <c r="A14" s="16" t="s">
        <v>305</v>
      </c>
      <c r="B14" s="16" t="s">
        <v>232</v>
      </c>
      <c r="C14" s="16" t="s">
        <v>294</v>
      </c>
      <c r="D14" s="16" t="n">
        <v>29</v>
      </c>
      <c r="E14" s="24" t="n">
        <v>1.867106</v>
      </c>
      <c r="F14" s="25" t="n">
        <v>1431</v>
      </c>
      <c r="G14" s="16" t="n">
        <v>26</v>
      </c>
      <c r="H14" s="16" t="n">
        <v>1</v>
      </c>
      <c r="I14" s="16" t="n">
        <v>0</v>
      </c>
      <c r="J14" s="26" t="n">
        <v>6.15769230769231</v>
      </c>
      <c r="K14" s="16" t="n">
        <f aca="false">IF(F14&gt;=$N$1,1,0)</f>
        <v>1</v>
      </c>
      <c r="L14" s="27" t="n">
        <f aca="false">IF(K14=1,COUNTIFS($K$5:$K$1252,1,$J$5:$J$1252,"&lt;"&amp;J14)/($N$3-1),"")</f>
        <v>0.457332228666114</v>
      </c>
      <c r="M14" s="27" t="n">
        <f aca="false">IF(K14=1,COUNTIFS($K$5:$K$1252,1,$E$5:$E$1252,"&lt;"&amp;E14)/($N$3-1),"")</f>
        <v>0.0455675227837614</v>
      </c>
      <c r="N14" s="28" t="n">
        <f aca="false">IF(K14=1,L14-M14,"")</f>
        <v>0.411764705882353</v>
      </c>
      <c r="O14" s="24" t="n">
        <f aca="false">IF(K14=1,E14,"")</f>
        <v>1.867106</v>
      </c>
      <c r="P14" s="26" t="n">
        <f aca="false">IF(K14=1,J14,"")</f>
        <v>6.15769230769231</v>
      </c>
    </row>
    <row r="15" customFormat="false" ht="15" hidden="false" customHeight="false" outlineLevel="0" collapsed="false">
      <c r="A15" s="16" t="s">
        <v>306</v>
      </c>
      <c r="B15" s="16" t="s">
        <v>219</v>
      </c>
      <c r="C15" s="16" t="s">
        <v>307</v>
      </c>
      <c r="D15" s="16" t="n">
        <v>32</v>
      </c>
      <c r="E15" s="24" t="n">
        <v>5.548705</v>
      </c>
      <c r="F15" s="25" t="n">
        <v>987</v>
      </c>
      <c r="G15" s="16" t="n">
        <v>13</v>
      </c>
      <c r="H15" s="16" t="n">
        <v>0</v>
      </c>
      <c r="I15" s="16" t="n">
        <v>0</v>
      </c>
      <c r="J15" s="26" t="n">
        <v>6.42307692307692</v>
      </c>
      <c r="K15" s="16" t="n">
        <f aca="false">IF(F15&gt;=$N$1,1,0)</f>
        <v>1</v>
      </c>
      <c r="L15" s="27" t="n">
        <f aca="false">IF(K15=1,COUNTIFS($K$5:$K$1252,1,$J$5:$J$1252,"&lt;"&amp;J15)/($N$3-1),"")</f>
        <v>0.717481358740679</v>
      </c>
      <c r="M15" s="27" t="n">
        <f aca="false">IF(K15=1,COUNTIFS($K$5:$K$1252,1,$E$5:$E$1252,"&lt;"&amp;E15)/($N$3-1),"")</f>
        <v>0.306545153272577</v>
      </c>
      <c r="N15" s="28" t="n">
        <f aca="false">IF(K15=1,L15-M15,"")</f>
        <v>0.410936205468103</v>
      </c>
      <c r="O15" s="24" t="n">
        <f aca="false">IF(K15=1,E15,"")</f>
        <v>5.548705</v>
      </c>
      <c r="P15" s="26" t="n">
        <f aca="false">IF(K15=1,J15,"")</f>
        <v>6.42307692307692</v>
      </c>
    </row>
    <row r="16" customFormat="false" ht="15" hidden="false" customHeight="false" outlineLevel="0" collapsed="false">
      <c r="A16" s="16" t="s">
        <v>308</v>
      </c>
      <c r="B16" s="16" t="s">
        <v>249</v>
      </c>
      <c r="C16" s="16" t="s">
        <v>294</v>
      </c>
      <c r="D16" s="16" t="n">
        <v>23</v>
      </c>
      <c r="E16" s="24" t="n">
        <v>2.186215</v>
      </c>
      <c r="F16" s="25" t="n">
        <v>1327</v>
      </c>
      <c r="G16" s="16" t="n">
        <v>22</v>
      </c>
      <c r="H16" s="16" t="n">
        <v>1</v>
      </c>
      <c r="I16" s="16" t="n">
        <v>0</v>
      </c>
      <c r="J16" s="26" t="n">
        <v>6.18181818181818</v>
      </c>
      <c r="K16" s="16" t="n">
        <f aca="false">IF(F16&gt;=$N$1,1,0)</f>
        <v>1</v>
      </c>
      <c r="L16" s="27" t="n">
        <f aca="false">IF(K16=1,COUNTIFS($K$5:$K$1252,1,$J$5:$J$1252,"&lt;"&amp;J16)/($N$3-1),"")</f>
        <v>0.474730737365369</v>
      </c>
      <c r="M16" s="27" t="n">
        <f aca="false">IF(K16=1,COUNTIFS($K$5:$K$1252,1,$E$5:$E$1252,"&lt;"&amp;E16)/($N$3-1),"")</f>
        <v>0.0646230323115162</v>
      </c>
      <c r="N16" s="28" t="n">
        <f aca="false">IF(K16=1,L16-M16,"")</f>
        <v>0.410107705053853</v>
      </c>
      <c r="O16" s="24" t="n">
        <f aca="false">IF(K16=1,E16,"")</f>
        <v>2.186215</v>
      </c>
      <c r="P16" s="26" t="n">
        <f aca="false">IF(K16=1,J16,"")</f>
        <v>6.18181818181818</v>
      </c>
    </row>
    <row r="17" customFormat="false" ht="15" hidden="false" customHeight="false" outlineLevel="0" collapsed="false">
      <c r="A17" s="16" t="s">
        <v>309</v>
      </c>
      <c r="B17" s="16" t="s">
        <v>226</v>
      </c>
      <c r="C17" s="16" t="s">
        <v>296</v>
      </c>
      <c r="D17" s="16" t="n">
        <v>25</v>
      </c>
      <c r="E17" s="24" t="n">
        <v>6.791595</v>
      </c>
      <c r="F17" s="25" t="n">
        <v>2181</v>
      </c>
      <c r="G17" s="16" t="n">
        <v>33</v>
      </c>
      <c r="H17" s="16" t="n">
        <v>8</v>
      </c>
      <c r="I17" s="16" t="n">
        <v>3</v>
      </c>
      <c r="J17" s="26" t="n">
        <v>6.55757575757576</v>
      </c>
      <c r="K17" s="16" t="n">
        <f aca="false">IF(F17&gt;=$N$1,1,0)</f>
        <v>1</v>
      </c>
      <c r="L17" s="27" t="n">
        <f aca="false">IF(K17=1,COUNTIFS($K$5:$K$1252,1,$J$5:$J$1252,"&lt;"&amp;J17)/($N$3-1),"")</f>
        <v>0.778790389395195</v>
      </c>
      <c r="M17" s="27" t="n">
        <f aca="false">IF(K17=1,COUNTIFS($K$5:$K$1252,1,$E$5:$E$1252,"&lt;"&amp;E17)/($N$3-1),"")</f>
        <v>0.368682684341342</v>
      </c>
      <c r="N17" s="28" t="n">
        <f aca="false">IF(K17=1,L17-M17,"")</f>
        <v>0.410107705053853</v>
      </c>
      <c r="O17" s="24" t="n">
        <f aca="false">IF(K17=1,E17,"")</f>
        <v>6.791595</v>
      </c>
      <c r="P17" s="26" t="n">
        <f aca="false">IF(K17=1,J17,"")</f>
        <v>6.55757575757576</v>
      </c>
    </row>
    <row r="18" customFormat="false" ht="15" hidden="false" customHeight="false" outlineLevel="0" collapsed="false">
      <c r="A18" s="16" t="s">
        <v>310</v>
      </c>
      <c r="B18" s="16" t="s">
        <v>255</v>
      </c>
      <c r="C18" s="16" t="s">
        <v>294</v>
      </c>
      <c r="D18" s="16" t="n">
        <v>31</v>
      </c>
      <c r="E18" s="24" t="n">
        <v>1.57303</v>
      </c>
      <c r="F18" s="25" t="n">
        <v>1551</v>
      </c>
      <c r="G18" s="16" t="n">
        <v>25</v>
      </c>
      <c r="H18" s="16" t="n">
        <v>1</v>
      </c>
      <c r="I18" s="16" t="n">
        <v>1</v>
      </c>
      <c r="J18" s="26" t="n">
        <v>6.136</v>
      </c>
      <c r="K18" s="16" t="n">
        <f aca="false">IF(F18&gt;=$N$1,1,0)</f>
        <v>1</v>
      </c>
      <c r="L18" s="27" t="n">
        <f aca="false">IF(K18=1,COUNTIFS($K$5:$K$1252,1,$J$5:$J$1252,"&lt;"&amp;J18)/($N$3-1),"")</f>
        <v>0.436619718309859</v>
      </c>
      <c r="M18" s="27" t="n">
        <f aca="false">IF(K18=1,COUNTIFS($K$5:$K$1252,1,$E$5:$E$1252,"&lt;"&amp;E18)/($N$3-1),"")</f>
        <v>0.0273405136702568</v>
      </c>
      <c r="N18" s="28" t="n">
        <f aca="false">IF(K18=1,L18-M18,"")</f>
        <v>0.409279204639602</v>
      </c>
      <c r="O18" s="24" t="n">
        <f aca="false">IF(K18=1,E18,"")</f>
        <v>1.57303</v>
      </c>
      <c r="P18" s="26" t="n">
        <f aca="false">IF(K18=1,J18,"")</f>
        <v>6.136</v>
      </c>
    </row>
    <row r="19" customFormat="false" ht="15" hidden="false" customHeight="false" outlineLevel="0" collapsed="false">
      <c r="A19" s="16" t="s">
        <v>311</v>
      </c>
      <c r="B19" s="16" t="s">
        <v>222</v>
      </c>
      <c r="C19" s="16" t="s">
        <v>294</v>
      </c>
      <c r="D19" s="16" t="n">
        <v>25</v>
      </c>
      <c r="E19" s="24" t="n">
        <v>5.576206</v>
      </c>
      <c r="F19" s="25" t="n">
        <v>1638</v>
      </c>
      <c r="G19" s="16" t="n">
        <v>23</v>
      </c>
      <c r="H19" s="16" t="n">
        <v>1</v>
      </c>
      <c r="I19" s="16" t="n">
        <v>1</v>
      </c>
      <c r="J19" s="26" t="n">
        <v>6.42173913043478</v>
      </c>
      <c r="K19" s="16" t="n">
        <f aca="false">IF(F19&gt;=$N$1,1,0)</f>
        <v>1</v>
      </c>
      <c r="L19" s="27" t="n">
        <f aca="false">IF(K19=1,COUNTIFS($K$5:$K$1252,1,$J$5:$J$1252,"&lt;"&amp;J19)/($N$3-1),"")</f>
        <v>0.716652858326429</v>
      </c>
      <c r="M19" s="27" t="n">
        <f aca="false">IF(K19=1,COUNTIFS($K$5:$K$1252,1,$E$5:$E$1252,"&lt;"&amp;E19)/($N$3-1),"")</f>
        <v>0.308202154101077</v>
      </c>
      <c r="N19" s="28" t="n">
        <f aca="false">IF(K19=1,L19-M19,"")</f>
        <v>0.408450704225352</v>
      </c>
      <c r="O19" s="24" t="n">
        <f aca="false">IF(K19=1,E19,"")</f>
        <v>5.576206</v>
      </c>
      <c r="P19" s="26" t="n">
        <f aca="false">IF(K19=1,J19,"")</f>
        <v>6.42173913043478</v>
      </c>
    </row>
    <row r="20" customFormat="false" ht="15" hidden="false" customHeight="false" outlineLevel="0" collapsed="false">
      <c r="A20" s="16" t="s">
        <v>312</v>
      </c>
      <c r="B20" s="16" t="s">
        <v>228</v>
      </c>
      <c r="C20" s="16" t="s">
        <v>300</v>
      </c>
      <c r="D20" s="16" t="n">
        <v>33</v>
      </c>
      <c r="E20" s="24" t="n">
        <v>6.694892</v>
      </c>
      <c r="F20" s="25" t="n">
        <v>1669</v>
      </c>
      <c r="G20" s="16" t="n">
        <v>23</v>
      </c>
      <c r="H20" s="16" t="n">
        <v>2</v>
      </c>
      <c r="I20" s="16" t="n">
        <v>8</v>
      </c>
      <c r="J20" s="26" t="n">
        <v>6.52173913043478</v>
      </c>
      <c r="K20" s="16" t="n">
        <f aca="false">IF(F20&gt;=$N$1,1,0)</f>
        <v>1</v>
      </c>
      <c r="L20" s="27" t="n">
        <f aca="false">IF(K20=1,COUNTIFS($K$5:$K$1252,1,$J$5:$J$1252,"&lt;"&amp;J20)/($N$3-1),"")</f>
        <v>0.768019884009942</v>
      </c>
      <c r="M20" s="27" t="n">
        <f aca="false">IF(K20=1,COUNTIFS($K$5:$K$1252,1,$E$5:$E$1252,"&lt;"&amp;E20)/($N$3-1),"")</f>
        <v>0.35956917978459</v>
      </c>
      <c r="N20" s="28" t="n">
        <f aca="false">IF(K20=1,L20-M20,"")</f>
        <v>0.408450704225352</v>
      </c>
      <c r="O20" s="24" t="n">
        <f aca="false">IF(K20=1,E20,"")</f>
        <v>6.694892</v>
      </c>
      <c r="P20" s="26" t="n">
        <f aca="false">IF(K20=1,J20,"")</f>
        <v>6.52173913043478</v>
      </c>
    </row>
    <row r="21" customFormat="false" ht="15" hidden="false" customHeight="false" outlineLevel="0" collapsed="false">
      <c r="A21" s="16" t="s">
        <v>313</v>
      </c>
      <c r="B21" s="16" t="s">
        <v>219</v>
      </c>
      <c r="C21" s="16" t="s">
        <v>300</v>
      </c>
      <c r="D21" s="16" t="n">
        <v>31</v>
      </c>
      <c r="E21" s="24" t="n">
        <v>2.903455</v>
      </c>
      <c r="F21" s="25" t="n">
        <v>1394</v>
      </c>
      <c r="G21" s="16" t="n">
        <v>26</v>
      </c>
      <c r="H21" s="16" t="n">
        <v>1</v>
      </c>
      <c r="I21" s="16" t="n">
        <v>6</v>
      </c>
      <c r="J21" s="26" t="n">
        <v>6.23461538461539</v>
      </c>
      <c r="K21" s="16" t="n">
        <f aca="false">IF(F21&gt;=$N$1,1,0)</f>
        <v>1</v>
      </c>
      <c r="L21" s="27" t="n">
        <f aca="false">IF(K21=1,COUNTIFS($K$5:$K$1252,1,$J$5:$J$1252,"&lt;"&amp;J21)/($N$3-1),"")</f>
        <v>0.527754763877382</v>
      </c>
      <c r="M21" s="27" t="n">
        <f aca="false">IF(K21=1,COUNTIFS($K$5:$K$1252,1,$E$5:$E$1252,"&lt;"&amp;E21)/($N$3-1),"")</f>
        <v>0.11930405965203</v>
      </c>
      <c r="N21" s="28" t="n">
        <f aca="false">IF(K21=1,L21-M21,"")</f>
        <v>0.408450704225352</v>
      </c>
      <c r="O21" s="24" t="n">
        <f aca="false">IF(K21=1,E21,"")</f>
        <v>2.903455</v>
      </c>
      <c r="P21" s="26" t="n">
        <f aca="false">IF(K21=1,J21,"")</f>
        <v>6.23461538461539</v>
      </c>
    </row>
    <row r="22" customFormat="false" ht="15" hidden="false" customHeight="false" outlineLevel="0" collapsed="false">
      <c r="A22" s="16" t="s">
        <v>314</v>
      </c>
      <c r="B22" s="16" t="s">
        <v>244</v>
      </c>
      <c r="C22" s="16" t="s">
        <v>307</v>
      </c>
      <c r="D22" s="16" t="n">
        <v>31</v>
      </c>
      <c r="E22" s="24" t="n">
        <v>3.05845</v>
      </c>
      <c r="F22" s="25" t="n">
        <v>1013</v>
      </c>
      <c r="G22" s="16" t="n">
        <v>13</v>
      </c>
      <c r="H22" s="16" t="n">
        <v>0</v>
      </c>
      <c r="I22" s="16" t="n">
        <v>0</v>
      </c>
      <c r="J22" s="26" t="n">
        <v>6.24615384615385</v>
      </c>
      <c r="K22" s="16" t="n">
        <f aca="false">IF(F22&gt;=$N$1,1,0)</f>
        <v>1</v>
      </c>
      <c r="L22" s="27" t="n">
        <f aca="false">IF(K22=1,COUNTIFS($K$5:$K$1252,1,$J$5:$J$1252,"&lt;"&amp;J22)/($N$3-1),"")</f>
        <v>0.541839270919636</v>
      </c>
      <c r="M22" s="27" t="n">
        <f aca="false">IF(K22=1,COUNTIFS($K$5:$K$1252,1,$E$5:$E$1252,"&lt;"&amp;E22)/($N$3-1),"")</f>
        <v>0.136702568351284</v>
      </c>
      <c r="N22" s="28" t="n">
        <f aca="false">IF(K22=1,L22-M22,"")</f>
        <v>0.405136702568351</v>
      </c>
      <c r="O22" s="24" t="n">
        <f aca="false">IF(K22=1,E22,"")</f>
        <v>3.05845</v>
      </c>
      <c r="P22" s="26" t="n">
        <f aca="false">IF(K22=1,J22,"")</f>
        <v>6.24615384615385</v>
      </c>
    </row>
    <row r="23" customFormat="false" ht="15" hidden="false" customHeight="false" outlineLevel="0" collapsed="false">
      <c r="A23" s="16" t="s">
        <v>315</v>
      </c>
      <c r="B23" s="16" t="s">
        <v>249</v>
      </c>
      <c r="C23" s="16" t="s">
        <v>307</v>
      </c>
      <c r="D23" s="16" t="n">
        <v>33</v>
      </c>
      <c r="E23" s="24" t="n">
        <v>0.907348</v>
      </c>
      <c r="F23" s="25" t="n">
        <v>951</v>
      </c>
      <c r="G23" s="16" t="n">
        <v>12</v>
      </c>
      <c r="H23" s="16" t="n">
        <v>0</v>
      </c>
      <c r="I23" s="16" t="n">
        <v>0</v>
      </c>
      <c r="J23" s="26" t="n">
        <v>6.09166666666667</v>
      </c>
      <c r="K23" s="16" t="n">
        <f aca="false">IF(F23&gt;=$N$1,1,0)</f>
        <v>1</v>
      </c>
      <c r="L23" s="27" t="n">
        <f aca="false">IF(K23=1,COUNTIFS($K$5:$K$1252,1,$J$5:$J$1252,"&lt;"&amp;J23)/($N$3-1),"")</f>
        <v>0.403479701739851</v>
      </c>
      <c r="M23" s="27" t="n">
        <f aca="false">IF(K23=1,COUNTIFS($K$5:$K$1252,1,$E$5:$E$1252,"&lt;"&amp;E23)/($N$3-1),"")</f>
        <v>0.00331400165700083</v>
      </c>
      <c r="N23" s="28" t="n">
        <f aca="false">IF(K23=1,L23-M23,"")</f>
        <v>0.40016570008285</v>
      </c>
      <c r="O23" s="24" t="n">
        <f aca="false">IF(K23=1,E23,"")</f>
        <v>0.907348</v>
      </c>
      <c r="P23" s="26" t="n">
        <f aca="false">IF(K23=1,J23,"")</f>
        <v>6.09166666666667</v>
      </c>
    </row>
    <row r="24" customFormat="false" ht="15" hidden="false" customHeight="false" outlineLevel="0" collapsed="false">
      <c r="A24" s="16" t="s">
        <v>316</v>
      </c>
      <c r="B24" s="16" t="s">
        <v>229</v>
      </c>
      <c r="C24" s="16" t="s">
        <v>300</v>
      </c>
      <c r="D24" s="16" t="n">
        <v>23</v>
      </c>
      <c r="E24" s="24" t="n">
        <v>2.217869</v>
      </c>
      <c r="F24" s="25" t="n">
        <v>1051</v>
      </c>
      <c r="G24" s="16" t="n">
        <v>18</v>
      </c>
      <c r="H24" s="16" t="n">
        <v>0</v>
      </c>
      <c r="I24" s="16" t="n">
        <v>0</v>
      </c>
      <c r="J24" s="26" t="n">
        <v>6.17222222222222</v>
      </c>
      <c r="K24" s="16" t="n">
        <f aca="false">IF(F24&gt;=$N$1,1,0)</f>
        <v>1</v>
      </c>
      <c r="L24" s="27" t="n">
        <f aca="false">IF(K24=1,COUNTIFS($K$5:$K$1252,1,$J$5:$J$1252,"&lt;"&amp;J24)/($N$3-1),"")</f>
        <v>0.467274233637117</v>
      </c>
      <c r="M24" s="27" t="n">
        <f aca="false">IF(K24=1,COUNTIFS($K$5:$K$1252,1,$E$5:$E$1252,"&lt;"&amp;E24)/($N$3-1),"")</f>
        <v>0.067937033968517</v>
      </c>
      <c r="N24" s="28" t="n">
        <f aca="false">IF(K24=1,L24-M24,"")</f>
        <v>0.3993371996686</v>
      </c>
      <c r="O24" s="24" t="n">
        <f aca="false">IF(K24=1,E24,"")</f>
        <v>2.217869</v>
      </c>
      <c r="P24" s="26" t="n">
        <f aca="false">IF(K24=1,J24,"")</f>
        <v>6.17222222222222</v>
      </c>
    </row>
    <row r="25" customFormat="false" ht="15" hidden="false" customHeight="false" outlineLevel="0" collapsed="false">
      <c r="A25" s="16" t="s">
        <v>317</v>
      </c>
      <c r="B25" s="16" t="s">
        <v>233</v>
      </c>
      <c r="C25" s="16" t="s">
        <v>294</v>
      </c>
      <c r="D25" s="16" t="n">
        <v>31</v>
      </c>
      <c r="E25" s="24" t="n">
        <v>1.801789</v>
      </c>
      <c r="F25" s="25" t="n">
        <v>1799</v>
      </c>
      <c r="G25" s="16" t="n">
        <v>28</v>
      </c>
      <c r="H25" s="16" t="n">
        <v>1</v>
      </c>
      <c r="I25" s="16" t="n">
        <v>0</v>
      </c>
      <c r="J25" s="26" t="n">
        <v>6.13928571428571</v>
      </c>
      <c r="K25" s="16" t="n">
        <f aca="false">IF(F25&gt;=$N$1,1,0)</f>
        <v>1</v>
      </c>
      <c r="L25" s="27" t="n">
        <f aca="false">IF(K25=1,COUNTIFS($K$5:$K$1252,1,$J$5:$J$1252,"&lt;"&amp;J25)/($N$3-1),"")</f>
        <v>0.43993371996686</v>
      </c>
      <c r="M25" s="27" t="n">
        <f aca="false">IF(K25=1,COUNTIFS($K$5:$K$1252,1,$E$5:$E$1252,"&lt;"&amp;E25)/($N$3-1),"")</f>
        <v>0.0414250207125104</v>
      </c>
      <c r="N25" s="28" t="n">
        <f aca="false">IF(K25=1,L25-M25,"")</f>
        <v>0.39850869925435</v>
      </c>
      <c r="O25" s="24" t="n">
        <f aca="false">IF(K25=1,E25,"")</f>
        <v>1.801789</v>
      </c>
      <c r="P25" s="26" t="n">
        <f aca="false">IF(K25=1,J25,"")</f>
        <v>6.13928571428571</v>
      </c>
    </row>
    <row r="26" customFormat="false" ht="15" hidden="false" customHeight="false" outlineLevel="0" collapsed="false">
      <c r="A26" s="16" t="s">
        <v>318</v>
      </c>
      <c r="B26" s="16" t="s">
        <v>262</v>
      </c>
      <c r="C26" s="16" t="s">
        <v>307</v>
      </c>
      <c r="D26" s="16" t="n">
        <v>33</v>
      </c>
      <c r="E26" s="24" t="n">
        <v>1.34328</v>
      </c>
      <c r="F26" s="25" t="n">
        <v>1027</v>
      </c>
      <c r="G26" s="16" t="n">
        <v>13</v>
      </c>
      <c r="H26" s="16" t="n">
        <v>0</v>
      </c>
      <c r="I26" s="16" t="n">
        <v>0</v>
      </c>
      <c r="J26" s="26" t="n">
        <v>6.1</v>
      </c>
      <c r="K26" s="16" t="n">
        <f aca="false">IF(F26&gt;=$N$1,1,0)</f>
        <v>1</v>
      </c>
      <c r="L26" s="27" t="n">
        <f aca="false">IF(K26=1,COUNTIFS($K$5:$K$1252,1,$J$5:$J$1252,"&lt;"&amp;J26)/($N$3-1),"")</f>
        <v>0.412593206296603</v>
      </c>
      <c r="M26" s="27" t="n">
        <f aca="false">IF(K26=1,COUNTIFS($K$5:$K$1252,1,$E$5:$E$1252,"&lt;"&amp;E26)/($N$3-1),"")</f>
        <v>0.0157415078707539</v>
      </c>
      <c r="N26" s="28" t="n">
        <f aca="false">IF(K26=1,L26-M26,"")</f>
        <v>0.396851698425849</v>
      </c>
      <c r="O26" s="24" t="n">
        <f aca="false">IF(K26=1,E26,"")</f>
        <v>1.34328</v>
      </c>
      <c r="P26" s="26" t="n">
        <f aca="false">IF(K26=1,J26,"")</f>
        <v>6.1</v>
      </c>
    </row>
    <row r="27" customFormat="false" ht="15" hidden="false" customHeight="false" outlineLevel="0" collapsed="false">
      <c r="A27" s="16" t="s">
        <v>319</v>
      </c>
      <c r="B27" s="16" t="s">
        <v>231</v>
      </c>
      <c r="C27" s="16" t="s">
        <v>307</v>
      </c>
      <c r="D27" s="16" t="n">
        <v>28</v>
      </c>
      <c r="E27" s="24" t="n">
        <v>1.555212</v>
      </c>
      <c r="F27" s="25" t="n">
        <v>1708</v>
      </c>
      <c r="G27" s="16" t="n">
        <v>22</v>
      </c>
      <c r="H27" s="16" t="n">
        <v>0</v>
      </c>
      <c r="I27" s="16" t="n">
        <v>0</v>
      </c>
      <c r="J27" s="26" t="n">
        <v>6.10454545454546</v>
      </c>
      <c r="K27" s="16" t="n">
        <f aca="false">IF(F27&gt;=$N$1,1,0)</f>
        <v>1</v>
      </c>
      <c r="L27" s="27" t="n">
        <f aca="false">IF(K27=1,COUNTIFS($K$5:$K$1252,1,$J$5:$J$1252,"&lt;"&amp;J27)/($N$3-1),"")</f>
        <v>0.417564208782104</v>
      </c>
      <c r="M27" s="27" t="n">
        <f aca="false">IF(K27=1,COUNTIFS($K$5:$K$1252,1,$E$5:$E$1252,"&lt;"&amp;E27)/($N$3-1),"")</f>
        <v>0.0265120132560066</v>
      </c>
      <c r="N27" s="28" t="n">
        <f aca="false">IF(K27=1,L27-M27,"")</f>
        <v>0.391052195526098</v>
      </c>
      <c r="O27" s="24" t="n">
        <f aca="false">IF(K27=1,E27,"")</f>
        <v>1.555212</v>
      </c>
      <c r="P27" s="26" t="n">
        <f aca="false">IF(K27=1,J27,"")</f>
        <v>6.10454545454546</v>
      </c>
    </row>
    <row r="28" customFormat="false" ht="15" hidden="false" customHeight="false" outlineLevel="0" collapsed="false">
      <c r="A28" s="16" t="s">
        <v>320</v>
      </c>
      <c r="B28" s="16" t="s">
        <v>219</v>
      </c>
      <c r="C28" s="16" t="s">
        <v>300</v>
      </c>
      <c r="D28" s="16" t="n">
        <v>23</v>
      </c>
      <c r="E28" s="24" t="n">
        <v>11.530262</v>
      </c>
      <c r="F28" s="25" t="n">
        <v>1664</v>
      </c>
      <c r="G28" s="16" t="n">
        <v>30</v>
      </c>
      <c r="H28" s="16" t="n">
        <v>3</v>
      </c>
      <c r="I28" s="16" t="n">
        <v>4</v>
      </c>
      <c r="J28" s="26" t="n">
        <v>6.98</v>
      </c>
      <c r="K28" s="16" t="n">
        <f aca="false">IF(F28&gt;=$N$1,1,0)</f>
        <v>1</v>
      </c>
      <c r="L28" s="27" t="n">
        <f aca="false">IF(K28=1,COUNTIFS($K$5:$K$1252,1,$J$5:$J$1252,"&lt;"&amp;J28)/($N$3-1),"")</f>
        <v>0.924606462303231</v>
      </c>
      <c r="M28" s="27" t="n">
        <f aca="false">IF(K28=1,COUNTIFS($K$5:$K$1252,1,$E$5:$E$1252,"&lt;"&amp;E28)/($N$3-1),"")</f>
        <v>0.534382767191384</v>
      </c>
      <c r="N28" s="28" t="n">
        <f aca="false">IF(K28=1,L28-M28,"")</f>
        <v>0.390223695111848</v>
      </c>
      <c r="O28" s="24" t="n">
        <f aca="false">IF(K28=1,E28,"")</f>
        <v>11.530262</v>
      </c>
      <c r="P28" s="26" t="n">
        <f aca="false">IF(K28=1,J28,"")</f>
        <v>6.98</v>
      </c>
    </row>
    <row r="29" customFormat="false" ht="15" hidden="false" customHeight="false" outlineLevel="0" collapsed="false">
      <c r="A29" s="16" t="s">
        <v>321</v>
      </c>
      <c r="B29" s="16" t="s">
        <v>269</v>
      </c>
      <c r="C29" s="16" t="s">
        <v>294</v>
      </c>
      <c r="D29" s="16" t="n">
        <v>30</v>
      </c>
      <c r="E29" s="24" t="n">
        <v>6.794162</v>
      </c>
      <c r="F29" s="25" t="n">
        <v>1617</v>
      </c>
      <c r="G29" s="16" t="n">
        <v>27</v>
      </c>
      <c r="H29" s="16" t="n">
        <v>1</v>
      </c>
      <c r="I29" s="16" t="n">
        <v>0</v>
      </c>
      <c r="J29" s="26" t="n">
        <v>6.4962962962963</v>
      </c>
      <c r="K29" s="16" t="n">
        <f aca="false">IF(F29&gt;=$N$1,1,0)</f>
        <v>1</v>
      </c>
      <c r="L29" s="27" t="n">
        <f aca="false">IF(K29=1,COUNTIFS($K$5:$K$1252,1,$J$5:$J$1252,"&lt;"&amp;J29)/($N$3-1),"")</f>
        <v>0.757249378624689</v>
      </c>
      <c r="M29" s="27" t="n">
        <f aca="false">IF(K29=1,COUNTIFS($K$5:$K$1252,1,$E$5:$E$1252,"&lt;"&amp;E29)/($N$3-1),"")</f>
        <v>0.369511184755592</v>
      </c>
      <c r="N29" s="28" t="n">
        <f aca="false">IF(K29=1,L29-M29,"")</f>
        <v>0.387738193869097</v>
      </c>
      <c r="O29" s="24" t="n">
        <f aca="false">IF(K29=1,E29,"")</f>
        <v>6.794162</v>
      </c>
      <c r="P29" s="26" t="n">
        <f aca="false">IF(K29=1,J29,"")</f>
        <v>6.4962962962963</v>
      </c>
    </row>
    <row r="30" customFormat="false" ht="15" hidden="false" customHeight="false" outlineLevel="0" collapsed="false">
      <c r="A30" s="16" t="s">
        <v>322</v>
      </c>
      <c r="B30" s="16" t="s">
        <v>236</v>
      </c>
      <c r="C30" s="16" t="s">
        <v>294</v>
      </c>
      <c r="D30" s="16" t="n">
        <v>29</v>
      </c>
      <c r="E30" s="24" t="n">
        <v>1.301709</v>
      </c>
      <c r="F30" s="25" t="n">
        <v>1811</v>
      </c>
      <c r="G30" s="16" t="n">
        <v>32</v>
      </c>
      <c r="H30" s="16" t="n">
        <v>0</v>
      </c>
      <c r="I30" s="16" t="n">
        <v>2</v>
      </c>
      <c r="J30" s="26" t="n">
        <v>6.08125</v>
      </c>
      <c r="K30" s="16" t="n">
        <f aca="false">IF(F30&gt;=$N$1,1,0)</f>
        <v>1</v>
      </c>
      <c r="L30" s="27" t="n">
        <f aca="false">IF(K30=1,COUNTIFS($K$5:$K$1252,1,$J$5:$J$1252,"&lt;"&amp;J30)/($N$3-1),"")</f>
        <v>0.394366197183099</v>
      </c>
      <c r="M30" s="27" t="n">
        <f aca="false">IF(K30=1,COUNTIFS($K$5:$K$1252,1,$E$5:$E$1252,"&lt;"&amp;E30)/($N$3-1),"")</f>
        <v>0.0124275062137531</v>
      </c>
      <c r="N30" s="28" t="n">
        <f aca="false">IF(K30=1,L30-M30,"")</f>
        <v>0.381938690969345</v>
      </c>
      <c r="O30" s="24" t="n">
        <f aca="false">IF(K30=1,E30,"")</f>
        <v>1.301709</v>
      </c>
      <c r="P30" s="26" t="n">
        <f aca="false">IF(K30=1,J30,"")</f>
        <v>6.08125</v>
      </c>
    </row>
    <row r="31" customFormat="false" ht="15" hidden="false" customHeight="false" outlineLevel="0" collapsed="false">
      <c r="A31" s="16" t="s">
        <v>323</v>
      </c>
      <c r="B31" s="16" t="s">
        <v>267</v>
      </c>
      <c r="C31" s="16" t="s">
        <v>294</v>
      </c>
      <c r="D31" s="16" t="n">
        <v>28</v>
      </c>
      <c r="E31" s="24" t="n">
        <v>2.038987</v>
      </c>
      <c r="F31" s="25" t="n">
        <v>1599</v>
      </c>
      <c r="G31" s="16" t="n">
        <v>26</v>
      </c>
      <c r="H31" s="16" t="n">
        <v>0</v>
      </c>
      <c r="I31" s="16" t="n">
        <v>1</v>
      </c>
      <c r="J31" s="26" t="n">
        <v>6.13076923076923</v>
      </c>
      <c r="K31" s="16" t="n">
        <f aca="false">IF(F31&gt;=$N$1,1,0)</f>
        <v>1</v>
      </c>
      <c r="L31" s="27" t="n">
        <f aca="false">IF(K31=1,COUNTIFS($K$5:$K$1252,1,$J$5:$J$1252,"&lt;"&amp;J31)/($N$3-1),"")</f>
        <v>0.434962717481359</v>
      </c>
      <c r="M31" s="27" t="n">
        <f aca="false">IF(K31=1,COUNTIFS($K$5:$K$1252,1,$E$5:$E$1252,"&lt;"&amp;E31)/($N$3-1),"")</f>
        <v>0.0546810273405137</v>
      </c>
      <c r="N31" s="28" t="n">
        <f aca="false">IF(K31=1,L31-M31,"")</f>
        <v>0.380281690140845</v>
      </c>
      <c r="O31" s="24" t="n">
        <f aca="false">IF(K31=1,E31,"")</f>
        <v>2.038987</v>
      </c>
      <c r="P31" s="26" t="n">
        <f aca="false">IF(K31=1,J31,"")</f>
        <v>6.13076923076923</v>
      </c>
    </row>
    <row r="32" customFormat="false" ht="15" hidden="false" customHeight="false" outlineLevel="0" collapsed="false">
      <c r="A32" s="16" t="s">
        <v>324</v>
      </c>
      <c r="B32" s="16" t="s">
        <v>238</v>
      </c>
      <c r="C32" s="16" t="s">
        <v>294</v>
      </c>
      <c r="D32" s="16" t="n">
        <v>28</v>
      </c>
      <c r="E32" s="24" t="n">
        <v>7.243042</v>
      </c>
      <c r="F32" s="25" t="n">
        <v>1590</v>
      </c>
      <c r="G32" s="16" t="n">
        <v>25</v>
      </c>
      <c r="H32" s="16" t="n">
        <v>1</v>
      </c>
      <c r="I32" s="16" t="n">
        <v>2</v>
      </c>
      <c r="J32" s="26" t="n">
        <v>6.512</v>
      </c>
      <c r="K32" s="16" t="n">
        <f aca="false">IF(F32&gt;=$N$1,1,0)</f>
        <v>1</v>
      </c>
      <c r="L32" s="27" t="n">
        <f aca="false">IF(K32=1,COUNTIFS($K$5:$K$1252,1,$J$5:$J$1252,"&lt;"&amp;J32)/($N$3-1),"")</f>
        <v>0.766362883181442</v>
      </c>
      <c r="M32" s="27" t="n">
        <f aca="false">IF(K32=1,COUNTIFS($K$5:$K$1252,1,$E$5:$E$1252,"&lt;"&amp;E32)/($N$3-1),"")</f>
        <v>0.388566694283347</v>
      </c>
      <c r="N32" s="28" t="n">
        <f aca="false">IF(K32=1,L32-M32,"")</f>
        <v>0.377796188898094</v>
      </c>
      <c r="O32" s="24" t="n">
        <f aca="false">IF(K32=1,E32,"")</f>
        <v>7.243042</v>
      </c>
      <c r="P32" s="26" t="n">
        <f aca="false">IF(K32=1,J32,"")</f>
        <v>6.512</v>
      </c>
    </row>
    <row r="33" customFormat="false" ht="15" hidden="false" customHeight="false" outlineLevel="0" collapsed="false">
      <c r="A33" s="16" t="s">
        <v>325</v>
      </c>
      <c r="B33" s="16" t="s">
        <v>249</v>
      </c>
      <c r="C33" s="16" t="s">
        <v>294</v>
      </c>
      <c r="D33" s="16" t="n">
        <v>33</v>
      </c>
      <c r="E33" s="24" t="n">
        <v>6.736049</v>
      </c>
      <c r="F33" s="25" t="n">
        <v>1526</v>
      </c>
      <c r="G33" s="16" t="n">
        <v>24</v>
      </c>
      <c r="H33" s="16" t="n">
        <v>0</v>
      </c>
      <c r="I33" s="16" t="n">
        <v>1</v>
      </c>
      <c r="J33" s="26" t="n">
        <v>6.45833333333333</v>
      </c>
      <c r="K33" s="16" t="n">
        <f aca="false">IF(F33&gt;=$N$1,1,0)</f>
        <v>1</v>
      </c>
      <c r="L33" s="27" t="n">
        <f aca="false">IF(K33=1,COUNTIFS($K$5:$K$1252,1,$J$5:$J$1252,"&lt;"&amp;J33)/($N$3-1),"")</f>
        <v>0.739850869925435</v>
      </c>
      <c r="M33" s="27" t="n">
        <f aca="false">IF(K33=1,COUNTIFS($K$5:$K$1252,1,$E$5:$E$1252,"&lt;"&amp;E33)/($N$3-1),"")</f>
        <v>0.362883181441591</v>
      </c>
      <c r="N33" s="28" t="n">
        <f aca="false">IF(K33=1,L33-M33,"")</f>
        <v>0.376967688483844</v>
      </c>
      <c r="O33" s="24" t="n">
        <f aca="false">IF(K33=1,E33,"")</f>
        <v>6.736049</v>
      </c>
      <c r="P33" s="26" t="n">
        <f aca="false">IF(K33=1,J33,"")</f>
        <v>6.45833333333333</v>
      </c>
    </row>
    <row r="34" customFormat="false" ht="15" hidden="false" customHeight="false" outlineLevel="0" collapsed="false">
      <c r="A34" s="16" t="s">
        <v>326</v>
      </c>
      <c r="B34" s="16" t="s">
        <v>228</v>
      </c>
      <c r="C34" s="16" t="s">
        <v>300</v>
      </c>
      <c r="D34" s="16" t="n">
        <v>30</v>
      </c>
      <c r="E34" s="24" t="n">
        <v>3.020416</v>
      </c>
      <c r="F34" s="25" t="n">
        <v>1067</v>
      </c>
      <c r="G34" s="16" t="n">
        <v>20</v>
      </c>
      <c r="H34" s="16" t="n">
        <v>1</v>
      </c>
      <c r="I34" s="16" t="n">
        <v>1</v>
      </c>
      <c r="J34" s="26" t="n">
        <v>6.21</v>
      </c>
      <c r="K34" s="16" t="n">
        <f aca="false">IF(F34&gt;=$N$1,1,0)</f>
        <v>1</v>
      </c>
      <c r="L34" s="27" t="n">
        <f aca="false">IF(K34=1,COUNTIFS($K$5:$K$1252,1,$J$5:$J$1252,"&lt;"&amp;J34)/($N$3-1),"")</f>
        <v>0.509527754763877</v>
      </c>
      <c r="M34" s="27" t="n">
        <f aca="false">IF(K34=1,COUNTIFS($K$5:$K$1252,1,$E$5:$E$1252,"&lt;"&amp;E34)/($N$3-1),"")</f>
        <v>0.132560066280033</v>
      </c>
      <c r="N34" s="28" t="n">
        <f aca="false">IF(K34=1,L34-M34,"")</f>
        <v>0.376967688483844</v>
      </c>
      <c r="O34" s="24" t="n">
        <f aca="false">IF(K34=1,E34,"")</f>
        <v>3.020416</v>
      </c>
      <c r="P34" s="26" t="n">
        <f aca="false">IF(K34=1,J34,"")</f>
        <v>6.21</v>
      </c>
    </row>
    <row r="35" customFormat="false" ht="15" hidden="false" customHeight="false" outlineLevel="0" collapsed="false">
      <c r="A35" s="16" t="s">
        <v>327</v>
      </c>
      <c r="B35" s="16" t="s">
        <v>250</v>
      </c>
      <c r="C35" s="16" t="s">
        <v>294</v>
      </c>
      <c r="D35" s="16" t="n">
        <v>24</v>
      </c>
      <c r="E35" s="24" t="n">
        <v>5.255451</v>
      </c>
      <c r="F35" s="25" t="n">
        <v>1680</v>
      </c>
      <c r="G35" s="16" t="n">
        <v>27</v>
      </c>
      <c r="H35" s="16" t="n">
        <v>1</v>
      </c>
      <c r="I35" s="16" t="n">
        <v>2</v>
      </c>
      <c r="J35" s="26" t="n">
        <v>6.36666666666667</v>
      </c>
      <c r="K35" s="16" t="n">
        <f aca="false">IF(F35&gt;=$N$1,1,0)</f>
        <v>1</v>
      </c>
      <c r="L35" s="27" t="n">
        <f aca="false">IF(K35=1,COUNTIFS($K$5:$K$1252,1,$J$5:$J$1252,"&lt;"&amp;J35)/($N$3-1),"")</f>
        <v>0.665285832642916</v>
      </c>
      <c r="M35" s="27" t="n">
        <f aca="false">IF(K35=1,COUNTIFS($K$5:$K$1252,1,$E$5:$E$1252,"&lt;"&amp;E35)/($N$3-1),"")</f>
        <v>0.289146644573322</v>
      </c>
      <c r="N35" s="28" t="n">
        <f aca="false">IF(K35=1,L35-M35,"")</f>
        <v>0.376139188069594</v>
      </c>
      <c r="O35" s="24" t="n">
        <f aca="false">IF(K35=1,E35,"")</f>
        <v>5.255451</v>
      </c>
      <c r="P35" s="26" t="n">
        <f aca="false">IF(K35=1,J35,"")</f>
        <v>6.36666666666667</v>
      </c>
    </row>
    <row r="36" customFormat="false" ht="15" hidden="false" customHeight="false" outlineLevel="0" collapsed="false">
      <c r="A36" s="16" t="s">
        <v>328</v>
      </c>
      <c r="B36" s="16" t="s">
        <v>260</v>
      </c>
      <c r="C36" s="16" t="s">
        <v>296</v>
      </c>
      <c r="D36" s="16" t="n">
        <v>33</v>
      </c>
      <c r="E36" s="24" t="n">
        <v>3.164074</v>
      </c>
      <c r="F36" s="25" t="n">
        <v>1644</v>
      </c>
      <c r="G36" s="16" t="n">
        <v>27</v>
      </c>
      <c r="H36" s="16" t="n">
        <v>6</v>
      </c>
      <c r="I36" s="16" t="n">
        <v>2</v>
      </c>
      <c r="J36" s="26" t="n">
        <v>6.22222222222222</v>
      </c>
      <c r="K36" s="16" t="n">
        <f aca="false">IF(F36&gt;=$N$1,1,0)</f>
        <v>1</v>
      </c>
      <c r="L36" s="27" t="n">
        <f aca="false">IF(K36=1,COUNTIFS($K$5:$K$1252,1,$J$5:$J$1252,"&lt;"&amp;J36)/($N$3-1),"")</f>
        <v>0.51864125932063</v>
      </c>
      <c r="M36" s="27" t="n">
        <f aca="false">IF(K36=1,COUNTIFS($K$5:$K$1252,1,$E$5:$E$1252,"&lt;"&amp;E36)/($N$3-1),"")</f>
        <v>0.147473073736537</v>
      </c>
      <c r="N36" s="28" t="n">
        <f aca="false">IF(K36=1,L36-M36,"")</f>
        <v>0.371168185584093</v>
      </c>
      <c r="O36" s="24" t="n">
        <f aca="false">IF(K36=1,E36,"")</f>
        <v>3.164074</v>
      </c>
      <c r="P36" s="26" t="n">
        <f aca="false">IF(K36=1,J36,"")</f>
        <v>6.22222222222222</v>
      </c>
    </row>
    <row r="37" customFormat="false" ht="15" hidden="false" customHeight="false" outlineLevel="0" collapsed="false">
      <c r="A37" s="16" t="s">
        <v>329</v>
      </c>
      <c r="B37" s="16" t="s">
        <v>247</v>
      </c>
      <c r="C37" s="16" t="s">
        <v>300</v>
      </c>
      <c r="D37" s="16" t="n">
        <v>27</v>
      </c>
      <c r="E37" s="24" t="n">
        <v>5.186589</v>
      </c>
      <c r="F37" s="25" t="n">
        <v>3121</v>
      </c>
      <c r="G37" s="16" t="n">
        <v>49</v>
      </c>
      <c r="H37" s="16" t="n">
        <v>6</v>
      </c>
      <c r="I37" s="16" t="n">
        <v>10</v>
      </c>
      <c r="J37" s="26" t="n">
        <v>6.35510204081633</v>
      </c>
      <c r="K37" s="16" t="n">
        <f aca="false">IF(F37&gt;=$N$1,1,0)</f>
        <v>1</v>
      </c>
      <c r="L37" s="27" t="n">
        <f aca="false">IF(K37=1,COUNTIFS($K$5:$K$1252,1,$J$5:$J$1252,"&lt;"&amp;J37)/($N$3-1),"")</f>
        <v>0.654515327257664</v>
      </c>
      <c r="M37" s="27" t="n">
        <f aca="false">IF(K37=1,COUNTIFS($K$5:$K$1252,1,$E$5:$E$1252,"&lt;"&amp;E37)/($N$3-1),"")</f>
        <v>0.284175642087821</v>
      </c>
      <c r="N37" s="28" t="n">
        <f aca="false">IF(K37=1,L37-M37,"")</f>
        <v>0.370339685169843</v>
      </c>
      <c r="O37" s="24" t="n">
        <f aca="false">IF(K37=1,E37,"")</f>
        <v>5.186589</v>
      </c>
      <c r="P37" s="26" t="n">
        <f aca="false">IF(K37=1,J37,"")</f>
        <v>6.35510204081633</v>
      </c>
    </row>
    <row r="38" customFormat="false" ht="15" hidden="false" customHeight="false" outlineLevel="0" collapsed="false">
      <c r="A38" s="16" t="s">
        <v>330</v>
      </c>
      <c r="B38" s="16" t="s">
        <v>219</v>
      </c>
      <c r="C38" s="16" t="s">
        <v>294</v>
      </c>
      <c r="D38" s="16" t="n">
        <v>30</v>
      </c>
      <c r="E38" s="24" t="n">
        <v>2.3396</v>
      </c>
      <c r="F38" s="25" t="n">
        <v>1781</v>
      </c>
      <c r="G38" s="16" t="n">
        <v>28</v>
      </c>
      <c r="H38" s="16" t="n">
        <v>0</v>
      </c>
      <c r="I38" s="16" t="n">
        <v>1</v>
      </c>
      <c r="J38" s="26" t="n">
        <v>6.14285714285714</v>
      </c>
      <c r="K38" s="16" t="n">
        <f aca="false">IF(F38&gt;=$N$1,1,0)</f>
        <v>1</v>
      </c>
      <c r="L38" s="27" t="n">
        <f aca="false">IF(K38=1,COUNTIFS($K$5:$K$1252,1,$J$5:$J$1252,"&lt;"&amp;J38)/($N$3-1),"")</f>
        <v>0.443247721623861</v>
      </c>
      <c r="M38" s="27" t="n">
        <f aca="false">IF(K38=1,COUNTIFS($K$5:$K$1252,1,$E$5:$E$1252,"&lt;"&amp;E38)/($N$3-1),"")</f>
        <v>0.0787075393537697</v>
      </c>
      <c r="N38" s="28" t="n">
        <f aca="false">IF(K38=1,L38-M38,"")</f>
        <v>0.364540182270091</v>
      </c>
      <c r="O38" s="24" t="n">
        <f aca="false">IF(K38=1,E38,"")</f>
        <v>2.3396</v>
      </c>
      <c r="P38" s="26" t="n">
        <f aca="false">IF(K38=1,J38,"")</f>
        <v>6.14285714285714</v>
      </c>
    </row>
    <row r="39" customFormat="false" ht="15" hidden="false" customHeight="false" outlineLevel="0" collapsed="false">
      <c r="A39" s="16" t="s">
        <v>331</v>
      </c>
      <c r="B39" s="16" t="s">
        <v>219</v>
      </c>
      <c r="C39" s="16" t="s">
        <v>307</v>
      </c>
      <c r="D39" s="16" t="n">
        <v>32</v>
      </c>
      <c r="E39" s="24" t="n">
        <v>2.318361</v>
      </c>
      <c r="F39" s="25" t="n">
        <v>1328</v>
      </c>
      <c r="G39" s="16" t="n">
        <v>17</v>
      </c>
      <c r="H39" s="16" t="n">
        <v>0</v>
      </c>
      <c r="I39" s="16" t="n">
        <v>0</v>
      </c>
      <c r="J39" s="26" t="n">
        <v>6.14117647058824</v>
      </c>
      <c r="K39" s="16" t="n">
        <f aca="false">IF(F39&gt;=$N$1,1,0)</f>
        <v>1</v>
      </c>
      <c r="L39" s="27" t="n">
        <f aca="false">IF(K39=1,COUNTIFS($K$5:$K$1252,1,$J$5:$J$1252,"&lt;"&amp;J39)/($N$3-1),"")</f>
        <v>0.44076222038111</v>
      </c>
      <c r="M39" s="27" t="n">
        <f aca="false">IF(K39=1,COUNTIFS($K$5:$K$1252,1,$E$5:$E$1252,"&lt;"&amp;E39)/($N$3-1),"")</f>
        <v>0.0778790389395195</v>
      </c>
      <c r="N39" s="28" t="n">
        <f aca="false">IF(K39=1,L39-M39,"")</f>
        <v>0.362883181441591</v>
      </c>
      <c r="O39" s="24" t="n">
        <f aca="false">IF(K39=1,E39,"")</f>
        <v>2.318361</v>
      </c>
      <c r="P39" s="26" t="n">
        <f aca="false">IF(K39=1,J39,"")</f>
        <v>6.14117647058824</v>
      </c>
    </row>
    <row r="40" customFormat="false" ht="15" hidden="false" customHeight="false" outlineLevel="0" collapsed="false">
      <c r="A40" s="16" t="s">
        <v>332</v>
      </c>
      <c r="B40" s="16" t="s">
        <v>238</v>
      </c>
      <c r="C40" s="16" t="s">
        <v>307</v>
      </c>
      <c r="D40" s="16" t="n">
        <v>31</v>
      </c>
      <c r="E40" s="24" t="n">
        <v>1.478667</v>
      </c>
      <c r="F40" s="25" t="n">
        <v>1302</v>
      </c>
      <c r="G40" s="16" t="n">
        <v>17</v>
      </c>
      <c r="H40" s="16" t="n">
        <v>0</v>
      </c>
      <c r="I40" s="16" t="n">
        <v>0</v>
      </c>
      <c r="J40" s="26" t="n">
        <v>6.07058823529412</v>
      </c>
      <c r="K40" s="16" t="n">
        <f aca="false">IF(F40&gt;=$N$1,1,0)</f>
        <v>1</v>
      </c>
      <c r="L40" s="27" t="n">
        <f aca="false">IF(K40=1,COUNTIFS($K$5:$K$1252,1,$J$5:$J$1252,"&lt;"&amp;J40)/($N$3-1),"")</f>
        <v>0.380281690140845</v>
      </c>
      <c r="M40" s="27" t="n">
        <f aca="false">IF(K40=1,COUNTIFS($K$5:$K$1252,1,$E$5:$E$1252,"&lt;"&amp;E40)/($N$3-1),"")</f>
        <v>0.0231980115990058</v>
      </c>
      <c r="N40" s="28" t="n">
        <f aca="false">IF(K40=1,L40-M40,"")</f>
        <v>0.357083678541839</v>
      </c>
      <c r="O40" s="24" t="n">
        <f aca="false">IF(K40=1,E40,"")</f>
        <v>1.478667</v>
      </c>
      <c r="P40" s="26" t="n">
        <f aca="false">IF(K40=1,J40,"")</f>
        <v>6.07058823529412</v>
      </c>
    </row>
    <row r="41" customFormat="false" ht="15" hidden="false" customHeight="false" outlineLevel="0" collapsed="false">
      <c r="A41" s="16" t="s">
        <v>333</v>
      </c>
      <c r="B41" s="16" t="s">
        <v>229</v>
      </c>
      <c r="C41" s="16" t="s">
        <v>307</v>
      </c>
      <c r="D41" s="16" t="n">
        <v>29</v>
      </c>
      <c r="E41" s="24" t="n">
        <v>1.641172</v>
      </c>
      <c r="F41" s="25" t="n">
        <v>1221</v>
      </c>
      <c r="G41" s="16" t="n">
        <v>16</v>
      </c>
      <c r="H41" s="16" t="n">
        <v>0</v>
      </c>
      <c r="I41" s="16" t="n">
        <v>0</v>
      </c>
      <c r="J41" s="26" t="n">
        <v>6.075</v>
      </c>
      <c r="K41" s="16" t="n">
        <f aca="false">IF(F41&gt;=$N$1,1,0)</f>
        <v>1</v>
      </c>
      <c r="L41" s="27" t="n">
        <f aca="false">IF(K41=1,COUNTIFS($K$5:$K$1252,1,$J$5:$J$1252,"&lt;"&amp;J41)/($N$3-1),"")</f>
        <v>0.385252692626346</v>
      </c>
      <c r="M41" s="27" t="n">
        <f aca="false">IF(K41=1,COUNTIFS($K$5:$K$1252,1,$E$5:$E$1252,"&lt;"&amp;E41)/($N$3-1),"")</f>
        <v>0.0289975144987573</v>
      </c>
      <c r="N41" s="28" t="n">
        <f aca="false">IF(K41=1,L41-M41,"")</f>
        <v>0.356255178127589</v>
      </c>
      <c r="O41" s="24" t="n">
        <f aca="false">IF(K41=1,E41,"")</f>
        <v>1.641172</v>
      </c>
      <c r="P41" s="26" t="n">
        <f aca="false">IF(K41=1,J41,"")</f>
        <v>6.075</v>
      </c>
    </row>
    <row r="42" customFormat="false" ht="15" hidden="false" customHeight="false" outlineLevel="0" collapsed="false">
      <c r="A42" s="16" t="s">
        <v>334</v>
      </c>
      <c r="B42" s="16" t="s">
        <v>243</v>
      </c>
      <c r="C42" s="16" t="s">
        <v>300</v>
      </c>
      <c r="D42" s="16" t="n">
        <v>26</v>
      </c>
      <c r="E42" s="24" t="n">
        <v>3.167699</v>
      </c>
      <c r="F42" s="25" t="n">
        <v>1807</v>
      </c>
      <c r="G42" s="16" t="n">
        <v>26</v>
      </c>
      <c r="H42" s="16" t="n">
        <v>1</v>
      </c>
      <c r="I42" s="16" t="n">
        <v>3</v>
      </c>
      <c r="J42" s="26" t="n">
        <v>6.20769230769231</v>
      </c>
      <c r="K42" s="16" t="n">
        <f aca="false">IF(F42&gt;=$N$1,1,0)</f>
        <v>1</v>
      </c>
      <c r="L42" s="27" t="n">
        <f aca="false">IF(K42=1,COUNTIFS($K$5:$K$1252,1,$J$5:$J$1252,"&lt;"&amp;J42)/($N$3-1),"")</f>
        <v>0.504556752278376</v>
      </c>
      <c r="M42" s="27" t="n">
        <f aca="false">IF(K42=1,COUNTIFS($K$5:$K$1252,1,$E$5:$E$1252,"&lt;"&amp;E42)/($N$3-1),"")</f>
        <v>0.149130074565037</v>
      </c>
      <c r="N42" s="28" t="n">
        <f aca="false">IF(K42=1,L42-M42,"")</f>
        <v>0.355426677713339</v>
      </c>
      <c r="O42" s="24" t="n">
        <f aca="false">IF(K42=1,E42,"")</f>
        <v>3.167699</v>
      </c>
      <c r="P42" s="26" t="n">
        <f aca="false">IF(K42=1,J42,"")</f>
        <v>6.20769230769231</v>
      </c>
    </row>
    <row r="43" customFormat="false" ht="15" hidden="false" customHeight="false" outlineLevel="0" collapsed="false">
      <c r="A43" s="16" t="s">
        <v>335</v>
      </c>
      <c r="B43" s="16" t="s">
        <v>241</v>
      </c>
      <c r="C43" s="16" t="s">
        <v>294</v>
      </c>
      <c r="D43" s="16" t="n">
        <v>18</v>
      </c>
      <c r="E43" s="24" t="n">
        <v>1.861876</v>
      </c>
      <c r="F43" s="25" t="n">
        <v>1448</v>
      </c>
      <c r="G43" s="16" t="n">
        <v>24</v>
      </c>
      <c r="H43" s="16" t="n">
        <v>1</v>
      </c>
      <c r="I43" s="16" t="n">
        <v>1</v>
      </c>
      <c r="J43" s="26" t="n">
        <v>6.08333333333333</v>
      </c>
      <c r="K43" s="16" t="n">
        <f aca="false">IF(F43&gt;=$N$1,1,0)</f>
        <v>1</v>
      </c>
      <c r="L43" s="27" t="n">
        <f aca="false">IF(K43=1,COUNTIFS($K$5:$K$1252,1,$J$5:$J$1252,"&lt;"&amp;J43)/($N$3-1),"")</f>
        <v>0.39850869925435</v>
      </c>
      <c r="M43" s="27" t="n">
        <f aca="false">IF(K43=1,COUNTIFS($K$5:$K$1252,1,$E$5:$E$1252,"&lt;"&amp;E43)/($N$3-1),"")</f>
        <v>0.0447390223695112</v>
      </c>
      <c r="N43" s="28" t="n">
        <f aca="false">IF(K43=1,L43-M43,"")</f>
        <v>0.353769676884838</v>
      </c>
      <c r="O43" s="24" t="n">
        <f aca="false">IF(K43=1,E43,"")</f>
        <v>1.861876</v>
      </c>
      <c r="P43" s="26" t="n">
        <f aca="false">IF(K43=1,J43,"")</f>
        <v>6.08333333333333</v>
      </c>
    </row>
    <row r="44" customFormat="false" ht="15" hidden="false" customHeight="false" outlineLevel="0" collapsed="false">
      <c r="A44" s="16" t="s">
        <v>336</v>
      </c>
      <c r="B44" s="16" t="s">
        <v>239</v>
      </c>
      <c r="C44" s="16" t="s">
        <v>294</v>
      </c>
      <c r="D44" s="16" t="n">
        <v>33</v>
      </c>
      <c r="E44" s="24" t="n">
        <v>10.509185</v>
      </c>
      <c r="F44" s="25" t="n">
        <v>927</v>
      </c>
      <c r="G44" s="16" t="n">
        <v>15</v>
      </c>
      <c r="H44" s="16" t="n">
        <v>1</v>
      </c>
      <c r="I44" s="16" t="n">
        <v>1</v>
      </c>
      <c r="J44" s="26" t="n">
        <v>6.82666666666667</v>
      </c>
      <c r="K44" s="16" t="n">
        <f aca="false">IF(F44&gt;=$N$1,1,0)</f>
        <v>1</v>
      </c>
      <c r="L44" s="27" t="n">
        <f aca="false">IF(K44=1,COUNTIFS($K$5:$K$1252,1,$J$5:$J$1252,"&lt;"&amp;J44)/($N$3-1),"")</f>
        <v>0.859154929577465</v>
      </c>
      <c r="M44" s="27" t="n">
        <f aca="false">IF(K44=1,COUNTIFS($K$5:$K$1252,1,$E$5:$E$1252,"&lt;"&amp;E44)/($N$3-1),"")</f>
        <v>0.506213753106877</v>
      </c>
      <c r="N44" s="28" t="n">
        <f aca="false">IF(K44=1,L44-M44,"")</f>
        <v>0.352941176470588</v>
      </c>
      <c r="O44" s="24" t="n">
        <f aca="false">IF(K44=1,E44,"")</f>
        <v>10.509185</v>
      </c>
      <c r="P44" s="26" t="n">
        <f aca="false">IF(K44=1,J44,"")</f>
        <v>6.82666666666667</v>
      </c>
    </row>
    <row r="45" customFormat="false" ht="15" hidden="false" customHeight="false" outlineLevel="0" collapsed="false">
      <c r="A45" s="16" t="s">
        <v>337</v>
      </c>
      <c r="B45" s="16" t="s">
        <v>253</v>
      </c>
      <c r="C45" s="16" t="s">
        <v>296</v>
      </c>
      <c r="D45" s="16" t="n">
        <v>19</v>
      </c>
      <c r="E45" s="24" t="n">
        <v>3.636712</v>
      </c>
      <c r="F45" s="25" t="n">
        <v>1845</v>
      </c>
      <c r="G45" s="16" t="n">
        <v>30</v>
      </c>
      <c r="H45" s="16" t="n">
        <v>2</v>
      </c>
      <c r="I45" s="16" t="n">
        <v>3</v>
      </c>
      <c r="J45" s="26" t="n">
        <v>6.25666666666667</v>
      </c>
      <c r="K45" s="16" t="n">
        <f aca="false">IF(F45&gt;=$N$1,1,0)</f>
        <v>1</v>
      </c>
      <c r="L45" s="27" t="n">
        <f aca="false">IF(K45=1,COUNTIFS($K$5:$K$1252,1,$J$5:$J$1252,"&lt;"&amp;J45)/($N$3-1),"")</f>
        <v>0.554266777133389</v>
      </c>
      <c r="M45" s="27" t="n">
        <f aca="false">IF(K45=1,COUNTIFS($K$5:$K$1252,1,$E$5:$E$1252,"&lt;"&amp;E45)/($N$3-1),"")</f>
        <v>0.204639602319801</v>
      </c>
      <c r="N45" s="28" t="n">
        <f aca="false">IF(K45=1,L45-M45,"")</f>
        <v>0.349627174813587</v>
      </c>
      <c r="O45" s="24" t="n">
        <f aca="false">IF(K45=1,E45,"")</f>
        <v>3.636712</v>
      </c>
      <c r="P45" s="26" t="n">
        <f aca="false">IF(K45=1,J45,"")</f>
        <v>6.25666666666667</v>
      </c>
    </row>
    <row r="46" customFormat="false" ht="15" hidden="false" customHeight="false" outlineLevel="0" collapsed="false">
      <c r="A46" s="16" t="s">
        <v>338</v>
      </c>
      <c r="B46" s="16" t="s">
        <v>255</v>
      </c>
      <c r="C46" s="16" t="s">
        <v>294</v>
      </c>
      <c r="D46" s="16" t="n">
        <v>21</v>
      </c>
      <c r="E46" s="24" t="n">
        <v>2.213941</v>
      </c>
      <c r="F46" s="25" t="n">
        <v>1242</v>
      </c>
      <c r="G46" s="16" t="n">
        <v>21</v>
      </c>
      <c r="H46" s="16" t="n">
        <v>2</v>
      </c>
      <c r="I46" s="16" t="n">
        <v>0</v>
      </c>
      <c r="J46" s="26" t="n">
        <v>6.1</v>
      </c>
      <c r="K46" s="16" t="n">
        <f aca="false">IF(F46&gt;=$N$1,1,0)</f>
        <v>1</v>
      </c>
      <c r="L46" s="27" t="n">
        <f aca="false">IF(K46=1,COUNTIFS($K$5:$K$1252,1,$J$5:$J$1252,"&lt;"&amp;J46)/($N$3-1),"")</f>
        <v>0.412593206296603</v>
      </c>
      <c r="M46" s="27" t="n">
        <f aca="false">IF(K46=1,COUNTIFS($K$5:$K$1252,1,$E$5:$E$1252,"&lt;"&amp;E46)/($N$3-1),"")</f>
        <v>0.0671085335542668</v>
      </c>
      <c r="N46" s="28" t="n">
        <f aca="false">IF(K46=1,L46-M46,"")</f>
        <v>0.345484672742336</v>
      </c>
      <c r="O46" s="24" t="n">
        <f aca="false">IF(K46=1,E46,"")</f>
        <v>2.213941</v>
      </c>
      <c r="P46" s="26" t="n">
        <f aca="false">IF(K46=1,J46,"")</f>
        <v>6.1</v>
      </c>
    </row>
    <row r="47" customFormat="false" ht="15" hidden="false" customHeight="false" outlineLevel="0" collapsed="false">
      <c r="A47" s="16" t="s">
        <v>339</v>
      </c>
      <c r="B47" s="16" t="s">
        <v>233</v>
      </c>
      <c r="C47" s="16" t="s">
        <v>300</v>
      </c>
      <c r="D47" s="16" t="n">
        <v>28</v>
      </c>
      <c r="E47" s="24" t="n">
        <v>6.179874</v>
      </c>
      <c r="F47" s="25" t="n">
        <v>1908</v>
      </c>
      <c r="G47" s="16" t="n">
        <v>31</v>
      </c>
      <c r="H47" s="16" t="n">
        <v>3</v>
      </c>
      <c r="I47" s="16" t="n">
        <v>3</v>
      </c>
      <c r="J47" s="26" t="n">
        <v>6.39032258064516</v>
      </c>
      <c r="K47" s="16" t="n">
        <f aca="false">IF(F47&gt;=$N$1,1,0)</f>
        <v>1</v>
      </c>
      <c r="L47" s="27" t="n">
        <f aca="false">IF(K47=1,COUNTIFS($K$5:$K$1252,1,$J$5:$J$1252,"&lt;"&amp;J47)/($N$3-1),"")</f>
        <v>0.687655343827672</v>
      </c>
      <c r="M47" s="27" t="n">
        <f aca="false">IF(K47=1,COUNTIFS($K$5:$K$1252,1,$E$5:$E$1252,"&lt;"&amp;E47)/($N$3-1),"")</f>
        <v>0.342999171499586</v>
      </c>
      <c r="N47" s="28" t="n">
        <f aca="false">IF(K47=1,L47-M47,"")</f>
        <v>0.344656172328086</v>
      </c>
      <c r="O47" s="24" t="n">
        <f aca="false">IF(K47=1,E47,"")</f>
        <v>6.179874</v>
      </c>
      <c r="P47" s="26" t="n">
        <f aca="false">IF(K47=1,J47,"")</f>
        <v>6.39032258064516</v>
      </c>
    </row>
    <row r="48" customFormat="false" ht="15" hidden="false" customHeight="false" outlineLevel="0" collapsed="false">
      <c r="A48" s="16" t="s">
        <v>340</v>
      </c>
      <c r="B48" s="16" t="s">
        <v>266</v>
      </c>
      <c r="C48" s="16" t="s">
        <v>296</v>
      </c>
      <c r="D48" s="16" t="n">
        <v>24</v>
      </c>
      <c r="E48" s="24" t="n">
        <v>6.73822</v>
      </c>
      <c r="F48" s="25" t="n">
        <v>1101</v>
      </c>
      <c r="G48" s="16" t="n">
        <v>19</v>
      </c>
      <c r="H48" s="16" t="n">
        <v>4</v>
      </c>
      <c r="I48" s="16" t="n">
        <v>1</v>
      </c>
      <c r="J48" s="26" t="n">
        <v>6.40526315789474</v>
      </c>
      <c r="K48" s="16" t="n">
        <f aca="false">IF(F48&gt;=$N$1,1,0)</f>
        <v>1</v>
      </c>
      <c r="L48" s="27" t="n">
        <f aca="false">IF(K48=1,COUNTIFS($K$5:$K$1252,1,$J$5:$J$1252,"&lt;"&amp;J48)/($N$3-1),"")</f>
        <v>0.706710853355427</v>
      </c>
      <c r="M48" s="27" t="n">
        <f aca="false">IF(K48=1,COUNTIFS($K$5:$K$1252,1,$E$5:$E$1252,"&lt;"&amp;E48)/($N$3-1),"")</f>
        <v>0.363711681855841</v>
      </c>
      <c r="N48" s="28" t="n">
        <f aca="false">IF(K48=1,L48-M48,"")</f>
        <v>0.342999171499586</v>
      </c>
      <c r="O48" s="24" t="n">
        <f aca="false">IF(K48=1,E48,"")</f>
        <v>6.73822</v>
      </c>
      <c r="P48" s="26" t="n">
        <f aca="false">IF(K48=1,J48,"")</f>
        <v>6.40526315789474</v>
      </c>
    </row>
    <row r="49" customFormat="false" ht="15" hidden="false" customHeight="false" outlineLevel="0" collapsed="false">
      <c r="A49" s="16" t="s">
        <v>341</v>
      </c>
      <c r="B49" s="16" t="s">
        <v>260</v>
      </c>
      <c r="C49" s="16" t="s">
        <v>294</v>
      </c>
      <c r="D49" s="16" t="n">
        <v>32</v>
      </c>
      <c r="E49" s="24" t="n">
        <v>6.817252</v>
      </c>
      <c r="F49" s="25" t="n">
        <v>1418</v>
      </c>
      <c r="G49" s="16" t="n">
        <v>25</v>
      </c>
      <c r="H49" s="16" t="n">
        <v>1</v>
      </c>
      <c r="I49" s="16" t="n">
        <v>0</v>
      </c>
      <c r="J49" s="26" t="n">
        <v>6.416</v>
      </c>
      <c r="K49" s="16" t="n">
        <f aca="false">IF(F49&gt;=$N$1,1,0)</f>
        <v>1</v>
      </c>
      <c r="L49" s="27" t="n">
        <f aca="false">IF(K49=1,COUNTIFS($K$5:$K$1252,1,$J$5:$J$1252,"&lt;"&amp;J49)/($N$3-1),"")</f>
        <v>0.714167357083679</v>
      </c>
      <c r="M49" s="27" t="n">
        <f aca="false">IF(K49=1,COUNTIFS($K$5:$K$1252,1,$E$5:$E$1252,"&lt;"&amp;E49)/($N$3-1),"")</f>
        <v>0.371996685998343</v>
      </c>
      <c r="N49" s="28" t="n">
        <f aca="false">IF(K49=1,L49-M49,"")</f>
        <v>0.342170671085336</v>
      </c>
      <c r="O49" s="24" t="n">
        <f aca="false">IF(K49=1,E49,"")</f>
        <v>6.817252</v>
      </c>
      <c r="P49" s="26" t="n">
        <f aca="false">IF(K49=1,J49,"")</f>
        <v>6.416</v>
      </c>
    </row>
    <row r="50" customFormat="false" ht="15" hidden="false" customHeight="false" outlineLevel="0" collapsed="false">
      <c r="A50" s="16" t="s">
        <v>342</v>
      </c>
      <c r="B50" s="16" t="s">
        <v>253</v>
      </c>
      <c r="C50" s="16" t="s">
        <v>294</v>
      </c>
      <c r="D50" s="16" t="n">
        <v>32</v>
      </c>
      <c r="E50" s="24" t="n">
        <v>7.343287</v>
      </c>
      <c r="F50" s="25" t="n">
        <v>1240</v>
      </c>
      <c r="G50" s="16" t="n">
        <v>20</v>
      </c>
      <c r="H50" s="16" t="n">
        <v>0</v>
      </c>
      <c r="I50" s="16" t="n">
        <v>3</v>
      </c>
      <c r="J50" s="26" t="n">
        <v>6.44</v>
      </c>
      <c r="K50" s="16" t="n">
        <f aca="false">IF(F50&gt;=$N$1,1,0)</f>
        <v>1</v>
      </c>
      <c r="L50" s="27" t="n">
        <f aca="false">IF(K50=1,COUNTIFS($K$5:$K$1252,1,$J$5:$J$1252,"&lt;"&amp;J50)/($N$3-1),"")</f>
        <v>0.726594863297432</v>
      </c>
      <c r="M50" s="27" t="n">
        <f aca="false">IF(K50=1,COUNTIFS($K$5:$K$1252,1,$E$5:$E$1252,"&lt;"&amp;E50)/($N$3-1),"")</f>
        <v>0.392709196354598</v>
      </c>
      <c r="N50" s="28" t="n">
        <f aca="false">IF(K50=1,L50-M50,"")</f>
        <v>0.333885666942833</v>
      </c>
      <c r="O50" s="24" t="n">
        <f aca="false">IF(K50=1,E50,"")</f>
        <v>7.343287</v>
      </c>
      <c r="P50" s="26" t="n">
        <f aca="false">IF(K50=1,J50,"")</f>
        <v>6.44</v>
      </c>
    </row>
    <row r="51" customFormat="false" ht="15" hidden="false" customHeight="false" outlineLevel="0" collapsed="false">
      <c r="A51" s="16" t="s">
        <v>343</v>
      </c>
      <c r="B51" s="16" t="s">
        <v>222</v>
      </c>
      <c r="C51" s="16" t="s">
        <v>307</v>
      </c>
      <c r="D51" s="16" t="n">
        <v>33</v>
      </c>
      <c r="E51" s="24" t="n">
        <v>1.771637</v>
      </c>
      <c r="F51" s="25" t="n">
        <v>1039</v>
      </c>
      <c r="G51" s="16" t="n">
        <v>13</v>
      </c>
      <c r="H51" s="16" t="n">
        <v>0</v>
      </c>
      <c r="I51" s="16" t="n">
        <v>0</v>
      </c>
      <c r="J51" s="26" t="n">
        <v>6.06153846153846</v>
      </c>
      <c r="K51" s="16" t="n">
        <f aca="false">IF(F51&gt;=$N$1,1,0)</f>
        <v>1</v>
      </c>
      <c r="L51" s="27" t="n">
        <f aca="false">IF(K51=1,COUNTIFS($K$5:$K$1252,1,$J$5:$J$1252,"&lt;"&amp;J51)/($N$3-1),"")</f>
        <v>0.371168185584093</v>
      </c>
      <c r="M51" s="27" t="n">
        <f aca="false">IF(K51=1,COUNTIFS($K$5:$K$1252,1,$E$5:$E$1252,"&lt;"&amp;E51)/($N$3-1),"")</f>
        <v>0.0381110190555095</v>
      </c>
      <c r="N51" s="28" t="n">
        <f aca="false">IF(K51=1,L51-M51,"")</f>
        <v>0.333057166528583</v>
      </c>
      <c r="O51" s="24" t="n">
        <f aca="false">IF(K51=1,E51,"")</f>
        <v>1.771637</v>
      </c>
      <c r="P51" s="26" t="n">
        <f aca="false">IF(K51=1,J51,"")</f>
        <v>6.06153846153846</v>
      </c>
    </row>
    <row r="52" customFormat="false" ht="15" hidden="false" customHeight="false" outlineLevel="0" collapsed="false">
      <c r="A52" s="16" t="s">
        <v>344</v>
      </c>
      <c r="B52" s="16" t="s">
        <v>256</v>
      </c>
      <c r="C52" s="16" t="s">
        <v>296</v>
      </c>
      <c r="D52" s="16" t="n">
        <v>27</v>
      </c>
      <c r="E52" s="24" t="n">
        <v>2.027069</v>
      </c>
      <c r="F52" s="25" t="n">
        <v>1822</v>
      </c>
      <c r="G52" s="16" t="n">
        <v>26</v>
      </c>
      <c r="H52" s="16" t="n">
        <v>6</v>
      </c>
      <c r="I52" s="16" t="n">
        <v>2</v>
      </c>
      <c r="J52" s="26" t="n">
        <v>6.07307692307692</v>
      </c>
      <c r="K52" s="16" t="n">
        <f aca="false">IF(F52&gt;=$N$1,1,0)</f>
        <v>1</v>
      </c>
      <c r="L52" s="27" t="n">
        <f aca="false">IF(K52=1,COUNTIFS($K$5:$K$1252,1,$J$5:$J$1252,"&lt;"&amp;J52)/($N$3-1),"")</f>
        <v>0.384424192212096</v>
      </c>
      <c r="M52" s="27" t="n">
        <f aca="false">IF(K52=1,COUNTIFS($K$5:$K$1252,1,$E$5:$E$1252,"&lt;"&amp;E52)/($N$3-1),"")</f>
        <v>0.0521955260977631</v>
      </c>
      <c r="N52" s="28" t="n">
        <f aca="false">IF(K52=1,L52-M52,"")</f>
        <v>0.332228666114333</v>
      </c>
      <c r="O52" s="24" t="n">
        <f aca="false">IF(K52=1,E52,"")</f>
        <v>2.027069</v>
      </c>
      <c r="P52" s="26" t="n">
        <f aca="false">IF(K52=1,J52,"")</f>
        <v>6.07307692307692</v>
      </c>
    </row>
    <row r="53" customFormat="false" ht="15" hidden="false" customHeight="false" outlineLevel="0" collapsed="false">
      <c r="A53" s="16" t="s">
        <v>345</v>
      </c>
      <c r="B53" s="16" t="s">
        <v>259</v>
      </c>
      <c r="C53" s="16" t="s">
        <v>294</v>
      </c>
      <c r="D53" s="16" t="n">
        <v>26</v>
      </c>
      <c r="E53" s="24" t="n">
        <v>2.779126</v>
      </c>
      <c r="F53" s="25" t="n">
        <v>2272</v>
      </c>
      <c r="G53" s="16" t="n">
        <v>33</v>
      </c>
      <c r="H53" s="16" t="n">
        <v>2</v>
      </c>
      <c r="I53" s="16" t="n">
        <v>1</v>
      </c>
      <c r="J53" s="26" t="n">
        <v>6.13030303030303</v>
      </c>
      <c r="K53" s="16" t="n">
        <f aca="false">IF(F53&gt;=$N$1,1,0)</f>
        <v>1</v>
      </c>
      <c r="L53" s="27" t="n">
        <f aca="false">IF(K53=1,COUNTIFS($K$5:$K$1252,1,$J$5:$J$1252,"&lt;"&amp;J53)/($N$3-1),"")</f>
        <v>0.434134217067109</v>
      </c>
      <c r="M53" s="27" t="n">
        <f aca="false">IF(K53=1,COUNTIFS($K$5:$K$1252,1,$E$5:$E$1252,"&lt;"&amp;E53)/($N$3-1),"")</f>
        <v>0.103562551781276</v>
      </c>
      <c r="N53" s="28" t="n">
        <f aca="false">IF(K53=1,L53-M53,"")</f>
        <v>0.330571665285833</v>
      </c>
      <c r="O53" s="24" t="n">
        <f aca="false">IF(K53=1,E53,"")</f>
        <v>2.779126</v>
      </c>
      <c r="P53" s="26" t="n">
        <f aca="false">IF(K53=1,J53,"")</f>
        <v>6.13030303030303</v>
      </c>
    </row>
    <row r="54" customFormat="false" ht="15" hidden="false" customHeight="false" outlineLevel="0" collapsed="false">
      <c r="A54" s="16" t="s">
        <v>346</v>
      </c>
      <c r="B54" s="16" t="s">
        <v>268</v>
      </c>
      <c r="C54" s="16" t="s">
        <v>307</v>
      </c>
      <c r="D54" s="16" t="n">
        <v>31</v>
      </c>
      <c r="E54" s="24" t="n">
        <v>1.185011</v>
      </c>
      <c r="F54" s="25" t="n">
        <v>900</v>
      </c>
      <c r="G54" s="16" t="n">
        <v>12</v>
      </c>
      <c r="H54" s="16" t="n">
        <v>0</v>
      </c>
      <c r="I54" s="16" t="n">
        <v>1</v>
      </c>
      <c r="J54" s="26" t="n">
        <v>6.03333333333333</v>
      </c>
      <c r="K54" s="16" t="n">
        <f aca="false">IF(F54&gt;=$N$1,1,0)</f>
        <v>1</v>
      </c>
      <c r="L54" s="27" t="n">
        <f aca="false">IF(K54=1,COUNTIFS($K$5:$K$1252,1,$J$5:$J$1252,"&lt;"&amp;J54)/($N$3-1),"")</f>
        <v>0.333885666942833</v>
      </c>
      <c r="M54" s="27" t="n">
        <f aca="false">IF(K54=1,COUNTIFS($K$5:$K$1252,1,$E$5:$E$1252,"&lt;"&amp;E54)/($N$3-1),"")</f>
        <v>0.0107705053852527</v>
      </c>
      <c r="N54" s="28" t="n">
        <f aca="false">IF(K54=1,L54-M54,"")</f>
        <v>0.323115161557581</v>
      </c>
      <c r="O54" s="24" t="n">
        <f aca="false">IF(K54=1,E54,"")</f>
        <v>1.185011</v>
      </c>
      <c r="P54" s="26" t="n">
        <f aca="false">IF(K54=1,J54,"")</f>
        <v>6.03333333333333</v>
      </c>
    </row>
    <row r="55" customFormat="false" ht="15" hidden="false" customHeight="false" outlineLevel="0" collapsed="false">
      <c r="A55" s="16" t="s">
        <v>347</v>
      </c>
      <c r="B55" s="16" t="s">
        <v>219</v>
      </c>
      <c r="C55" s="16" t="s">
        <v>294</v>
      </c>
      <c r="D55" s="16" t="n">
        <v>28</v>
      </c>
      <c r="E55" s="24" t="n">
        <v>4.185079</v>
      </c>
      <c r="F55" s="25" t="n">
        <v>1365</v>
      </c>
      <c r="G55" s="16" t="n">
        <v>24</v>
      </c>
      <c r="H55" s="16" t="n">
        <v>0</v>
      </c>
      <c r="I55" s="16" t="n">
        <v>0</v>
      </c>
      <c r="J55" s="26" t="n">
        <v>6.26666666666667</v>
      </c>
      <c r="K55" s="16" t="n">
        <f aca="false">IF(F55&gt;=$N$1,1,0)</f>
        <v>1</v>
      </c>
      <c r="L55" s="27" t="n">
        <f aca="false">IF(K55=1,COUNTIFS($K$5:$K$1252,1,$J$5:$J$1252,"&lt;"&amp;J55)/($N$3-1),"")</f>
        <v>0.563380281690141</v>
      </c>
      <c r="M55" s="27" t="n">
        <f aca="false">IF(K55=1,COUNTIFS($K$5:$K$1252,1,$E$5:$E$1252,"&lt;"&amp;E55)/($N$3-1),"")</f>
        <v>0.236951118475559</v>
      </c>
      <c r="N55" s="28" t="n">
        <f aca="false">IF(K55=1,L55-M55,"")</f>
        <v>0.326429163214582</v>
      </c>
      <c r="O55" s="24" t="n">
        <f aca="false">IF(K55=1,E55,"")</f>
        <v>4.185079</v>
      </c>
      <c r="P55" s="26" t="n">
        <f aca="false">IF(K55=1,J55,"")</f>
        <v>6.26666666666667</v>
      </c>
    </row>
    <row r="56" customFormat="false" ht="15" hidden="false" customHeight="false" outlineLevel="0" collapsed="false">
      <c r="A56" s="16" t="s">
        <v>348</v>
      </c>
      <c r="B56" s="16" t="s">
        <v>225</v>
      </c>
      <c r="C56" s="16" t="s">
        <v>294</v>
      </c>
      <c r="D56" s="16" t="n">
        <v>22</v>
      </c>
      <c r="E56" s="24" t="n">
        <v>8.118573</v>
      </c>
      <c r="F56" s="25" t="n">
        <v>1522</v>
      </c>
      <c r="G56" s="16" t="n">
        <v>26</v>
      </c>
      <c r="H56" s="16" t="n">
        <v>0</v>
      </c>
      <c r="I56" s="16" t="n">
        <v>0</v>
      </c>
      <c r="J56" s="26" t="n">
        <v>6.46923076923077</v>
      </c>
      <c r="K56" s="16" t="n">
        <f aca="false">IF(F56&gt;=$N$1,1,0)</f>
        <v>1</v>
      </c>
      <c r="L56" s="27" t="n">
        <f aca="false">IF(K56=1,COUNTIFS($K$5:$K$1252,1,$J$5:$J$1252,"&lt;"&amp;J56)/($N$3-1),"")</f>
        <v>0.748964374482187</v>
      </c>
      <c r="M56" s="27" t="n">
        <f aca="false">IF(K56=1,COUNTIFS($K$5:$K$1252,1,$E$5:$E$1252,"&lt;"&amp;E56)/($N$3-1),"")</f>
        <v>0.423363711681856</v>
      </c>
      <c r="N56" s="28" t="n">
        <f aca="false">IF(K56=1,L56-M56,"")</f>
        <v>0.325600662800331</v>
      </c>
      <c r="O56" s="24" t="n">
        <f aca="false">IF(K56=1,E56,"")</f>
        <v>8.118573</v>
      </c>
      <c r="P56" s="26" t="n">
        <f aca="false">IF(K56=1,J56,"")</f>
        <v>6.46923076923077</v>
      </c>
    </row>
    <row r="57" customFormat="false" ht="15" hidden="false" customHeight="false" outlineLevel="0" collapsed="false">
      <c r="A57" s="16" t="s">
        <v>349</v>
      </c>
      <c r="B57" s="16" t="s">
        <v>251</v>
      </c>
      <c r="C57" s="16" t="s">
        <v>300</v>
      </c>
      <c r="D57" s="16" t="n">
        <v>29</v>
      </c>
      <c r="E57" s="24" t="n">
        <v>1.956077</v>
      </c>
      <c r="F57" s="25" t="n">
        <v>1727</v>
      </c>
      <c r="G57" s="16" t="n">
        <v>27</v>
      </c>
      <c r="H57" s="16" t="n">
        <v>2</v>
      </c>
      <c r="I57" s="16" t="n">
        <v>2</v>
      </c>
      <c r="J57" s="26" t="n">
        <v>6.06666666666667</v>
      </c>
      <c r="K57" s="16" t="n">
        <f aca="false">IF(F57&gt;=$N$1,1,0)</f>
        <v>1</v>
      </c>
      <c r="L57" s="27" t="n">
        <f aca="false">IF(K57=1,COUNTIFS($K$5:$K$1252,1,$J$5:$J$1252,"&lt;"&amp;J57)/($N$3-1),"")</f>
        <v>0.375310687655344</v>
      </c>
      <c r="M57" s="27" t="n">
        <f aca="false">IF(K57=1,COUNTIFS($K$5:$K$1252,1,$E$5:$E$1252,"&lt;"&amp;E57)/($N$3-1),"")</f>
        <v>0.0513670256835128</v>
      </c>
      <c r="N57" s="28" t="n">
        <f aca="false">IF(K57=1,L57-M57,"")</f>
        <v>0.323943661971831</v>
      </c>
      <c r="O57" s="24" t="n">
        <f aca="false">IF(K57=1,E57,"")</f>
        <v>1.956077</v>
      </c>
      <c r="P57" s="26" t="n">
        <f aca="false">IF(K57=1,J57,"")</f>
        <v>6.06666666666667</v>
      </c>
    </row>
    <row r="58" customFormat="false" ht="15" hidden="false" customHeight="false" outlineLevel="0" collapsed="false">
      <c r="A58" s="16" t="s">
        <v>350</v>
      </c>
      <c r="B58" s="16" t="s">
        <v>251</v>
      </c>
      <c r="C58" s="16" t="s">
        <v>307</v>
      </c>
      <c r="D58" s="16" t="n">
        <v>23</v>
      </c>
      <c r="E58" s="24" t="n">
        <v>2.038054</v>
      </c>
      <c r="F58" s="25" t="n">
        <v>1115</v>
      </c>
      <c r="G58" s="16" t="n">
        <v>15</v>
      </c>
      <c r="H58" s="16" t="n">
        <v>0</v>
      </c>
      <c r="I58" s="16" t="n">
        <v>0</v>
      </c>
      <c r="J58" s="26" t="n">
        <v>6.06666666666667</v>
      </c>
      <c r="K58" s="16" t="n">
        <f aca="false">IF(F58&gt;=$N$1,1,0)</f>
        <v>1</v>
      </c>
      <c r="L58" s="27" t="n">
        <f aca="false">IF(K58=1,COUNTIFS($K$5:$K$1252,1,$J$5:$J$1252,"&lt;"&amp;J58)/($N$3-1),"")</f>
        <v>0.375310687655344</v>
      </c>
      <c r="M58" s="27" t="n">
        <f aca="false">IF(K58=1,COUNTIFS($K$5:$K$1252,1,$E$5:$E$1252,"&lt;"&amp;E58)/($N$3-1),"")</f>
        <v>0.0538525269262635</v>
      </c>
      <c r="N58" s="28" t="n">
        <f aca="false">IF(K58=1,L58-M58,"")</f>
        <v>0.32145816072908</v>
      </c>
      <c r="O58" s="24" t="n">
        <f aca="false">IF(K58=1,E58,"")</f>
        <v>2.038054</v>
      </c>
      <c r="P58" s="26" t="n">
        <f aca="false">IF(K58=1,J58,"")</f>
        <v>6.06666666666667</v>
      </c>
    </row>
    <row r="59" customFormat="false" ht="15" hidden="false" customHeight="false" outlineLevel="0" collapsed="false">
      <c r="A59" s="16" t="s">
        <v>351</v>
      </c>
      <c r="B59" s="16" t="s">
        <v>243</v>
      </c>
      <c r="C59" s="16" t="s">
        <v>294</v>
      </c>
      <c r="D59" s="16" t="n">
        <v>35</v>
      </c>
      <c r="E59" s="24" t="n">
        <v>6.510779</v>
      </c>
      <c r="F59" s="25" t="n">
        <v>1625</v>
      </c>
      <c r="G59" s="16" t="n">
        <v>28</v>
      </c>
      <c r="H59" s="16" t="n">
        <v>1</v>
      </c>
      <c r="I59" s="16" t="n">
        <v>3</v>
      </c>
      <c r="J59" s="26" t="n">
        <v>6.37142857142857</v>
      </c>
      <c r="K59" s="16" t="n">
        <f aca="false">IF(F59&gt;=$N$1,1,0)</f>
        <v>1</v>
      </c>
      <c r="L59" s="27" t="n">
        <f aca="false">IF(K59=1,COUNTIFS($K$5:$K$1252,1,$J$5:$J$1252,"&lt;"&amp;J59)/($N$3-1),"")</f>
        <v>0.670256835128418</v>
      </c>
      <c r="M59" s="27" t="n">
        <f aca="false">IF(K59=1,COUNTIFS($K$5:$K$1252,1,$E$5:$E$1252,"&lt;"&amp;E59)/($N$3-1),"")</f>
        <v>0.350455675227838</v>
      </c>
      <c r="N59" s="28" t="n">
        <f aca="false">IF(K59=1,L59-M59,"")</f>
        <v>0.31980115990058</v>
      </c>
      <c r="O59" s="24" t="n">
        <f aca="false">IF(K59=1,E59,"")</f>
        <v>6.510779</v>
      </c>
      <c r="P59" s="26" t="n">
        <f aca="false">IF(K59=1,J59,"")</f>
        <v>6.37142857142857</v>
      </c>
    </row>
    <row r="60" customFormat="false" ht="15" hidden="false" customHeight="false" outlineLevel="0" collapsed="false">
      <c r="A60" s="16" t="s">
        <v>352</v>
      </c>
      <c r="B60" s="16" t="s">
        <v>246</v>
      </c>
      <c r="C60" s="16" t="s">
        <v>300</v>
      </c>
      <c r="D60" s="16" t="n">
        <v>33</v>
      </c>
      <c r="E60" s="24" t="n">
        <v>13.40547</v>
      </c>
      <c r="F60" s="25" t="n">
        <v>1472</v>
      </c>
      <c r="G60" s="16" t="n">
        <v>25</v>
      </c>
      <c r="H60" s="16" t="n">
        <v>3</v>
      </c>
      <c r="I60" s="16" t="n">
        <v>8</v>
      </c>
      <c r="J60" s="26" t="n">
        <v>6.936</v>
      </c>
      <c r="K60" s="16" t="n">
        <f aca="false">IF(F60&gt;=$N$1,1,0)</f>
        <v>1</v>
      </c>
      <c r="L60" s="27" t="n">
        <f aca="false">IF(K60=1,COUNTIFS($K$5:$K$1252,1,$J$5:$J$1252,"&lt;"&amp;J60)/($N$3-1),"")</f>
        <v>0.907207953603977</v>
      </c>
      <c r="M60" s="27" t="n">
        <f aca="false">IF(K60=1,COUNTIFS($K$5:$K$1252,1,$E$5:$E$1252,"&lt;"&amp;E60)/($N$3-1),"")</f>
        <v>0.589892294946148</v>
      </c>
      <c r="N60" s="28" t="n">
        <f aca="false">IF(K60=1,L60-M60,"")</f>
        <v>0.317315658657829</v>
      </c>
      <c r="O60" s="24" t="n">
        <f aca="false">IF(K60=1,E60,"")</f>
        <v>13.40547</v>
      </c>
      <c r="P60" s="26" t="n">
        <f aca="false">IF(K60=1,J60,"")</f>
        <v>6.936</v>
      </c>
    </row>
    <row r="61" customFormat="false" ht="15" hidden="false" customHeight="false" outlineLevel="0" collapsed="false">
      <c r="A61" s="16" t="s">
        <v>353</v>
      </c>
      <c r="B61" s="16" t="s">
        <v>251</v>
      </c>
      <c r="C61" s="16" t="s">
        <v>307</v>
      </c>
      <c r="D61" s="16" t="n">
        <v>25</v>
      </c>
      <c r="E61" s="24" t="n">
        <v>0.836742</v>
      </c>
      <c r="F61" s="25" t="n">
        <v>1244</v>
      </c>
      <c r="G61" s="16" t="n">
        <v>16</v>
      </c>
      <c r="H61" s="16" t="n">
        <v>0</v>
      </c>
      <c r="I61" s="16" t="n">
        <v>1</v>
      </c>
      <c r="J61" s="26" t="n">
        <v>6.01875</v>
      </c>
      <c r="K61" s="16" t="n">
        <f aca="false">IF(F61&gt;=$N$1,1,0)</f>
        <v>1</v>
      </c>
      <c r="L61" s="27" t="n">
        <f aca="false">IF(K61=1,COUNTIFS($K$5:$K$1252,1,$J$5:$J$1252,"&lt;"&amp;J61)/($N$3-1),"")</f>
        <v>0.31897265948633</v>
      </c>
      <c r="M61" s="27" t="n">
        <f aca="false">IF(K61=1,COUNTIFS($K$5:$K$1252,1,$E$5:$E$1252,"&lt;"&amp;E61)/($N$3-1),"")</f>
        <v>0.00165700082850041</v>
      </c>
      <c r="N61" s="28" t="n">
        <f aca="false">IF(K61=1,L61-M61,"")</f>
        <v>0.317315658657829</v>
      </c>
      <c r="O61" s="24" t="n">
        <f aca="false">IF(K61=1,E61,"")</f>
        <v>0.836742</v>
      </c>
      <c r="P61" s="26" t="n">
        <f aca="false">IF(K61=1,J61,"")</f>
        <v>6.01875</v>
      </c>
    </row>
    <row r="62" customFormat="false" ht="15" hidden="false" customHeight="false" outlineLevel="0" collapsed="false">
      <c r="A62" s="16" t="s">
        <v>354</v>
      </c>
      <c r="B62" s="16" t="s">
        <v>248</v>
      </c>
      <c r="C62" s="16" t="s">
        <v>307</v>
      </c>
      <c r="D62" s="16" t="n">
        <v>24</v>
      </c>
      <c r="E62" s="24" t="n">
        <v>4.935397</v>
      </c>
      <c r="F62" s="25" t="n">
        <v>922</v>
      </c>
      <c r="G62" s="16" t="n">
        <v>11</v>
      </c>
      <c r="H62" s="16" t="n">
        <v>0</v>
      </c>
      <c r="I62" s="16" t="n">
        <v>0</v>
      </c>
      <c r="J62" s="26" t="n">
        <v>6.3</v>
      </c>
      <c r="K62" s="16" t="n">
        <f aca="false">IF(F62&gt;=$N$1,1,0)</f>
        <v>1</v>
      </c>
      <c r="L62" s="27" t="n">
        <f aca="false">IF(K62=1,COUNTIFS($K$5:$K$1252,1,$J$5:$J$1252,"&lt;"&amp;J62)/($N$3-1),"")</f>
        <v>0.589063794531897</v>
      </c>
      <c r="M62" s="27" t="n">
        <f aca="false">IF(K62=1,COUNTIFS($K$5:$K$1252,1,$E$5:$E$1252,"&lt;"&amp;E62)/($N$3-1),"")</f>
        <v>0.274233637116819</v>
      </c>
      <c r="N62" s="28" t="n">
        <f aca="false">IF(K62=1,L62-M62,"")</f>
        <v>0.314830157415079</v>
      </c>
      <c r="O62" s="24" t="n">
        <f aca="false">IF(K62=1,E62,"")</f>
        <v>4.935397</v>
      </c>
      <c r="P62" s="26" t="n">
        <f aca="false">IF(K62=1,J62,"")</f>
        <v>6.3</v>
      </c>
    </row>
    <row r="63" customFormat="false" ht="15" hidden="false" customHeight="false" outlineLevel="0" collapsed="false">
      <c r="A63" s="16" t="s">
        <v>355</v>
      </c>
      <c r="B63" s="16" t="s">
        <v>259</v>
      </c>
      <c r="C63" s="16" t="s">
        <v>307</v>
      </c>
      <c r="D63" s="16" t="n">
        <v>33</v>
      </c>
      <c r="E63" s="24" t="n">
        <v>2.092367</v>
      </c>
      <c r="F63" s="25" t="n">
        <v>1064</v>
      </c>
      <c r="G63" s="16" t="n">
        <v>14</v>
      </c>
      <c r="H63" s="16" t="n">
        <v>0</v>
      </c>
      <c r="I63" s="16" t="n">
        <v>0</v>
      </c>
      <c r="J63" s="26" t="n">
        <v>6.06428571428572</v>
      </c>
      <c r="K63" s="16" t="n">
        <f aca="false">IF(F63&gt;=$N$1,1,0)</f>
        <v>1</v>
      </c>
      <c r="L63" s="27" t="n">
        <f aca="false">IF(K63=1,COUNTIFS($K$5:$K$1252,1,$J$5:$J$1252,"&lt;"&amp;J63)/($N$3-1),"")</f>
        <v>0.373653686826843</v>
      </c>
      <c r="M63" s="27" t="n">
        <f aca="false">IF(K63=1,COUNTIFS($K$5:$K$1252,1,$E$5:$E$1252,"&lt;"&amp;E63)/($N$3-1),"")</f>
        <v>0.0588235294117647</v>
      </c>
      <c r="N63" s="28" t="n">
        <f aca="false">IF(K63=1,L63-M63,"")</f>
        <v>0.314830157415079</v>
      </c>
      <c r="O63" s="24" t="n">
        <f aca="false">IF(K63=1,E63,"")</f>
        <v>2.092367</v>
      </c>
      <c r="P63" s="26" t="n">
        <f aca="false">IF(K63=1,J63,"")</f>
        <v>6.06428571428572</v>
      </c>
    </row>
    <row r="64" customFormat="false" ht="15" hidden="false" customHeight="false" outlineLevel="0" collapsed="false">
      <c r="A64" s="16" t="s">
        <v>356</v>
      </c>
      <c r="B64" s="16" t="s">
        <v>247</v>
      </c>
      <c r="C64" s="16" t="s">
        <v>296</v>
      </c>
      <c r="D64" s="16" t="n">
        <v>22</v>
      </c>
      <c r="E64" s="24" t="n">
        <v>4.223291</v>
      </c>
      <c r="F64" s="25" t="n">
        <v>2418</v>
      </c>
      <c r="G64" s="16" t="n">
        <v>40</v>
      </c>
      <c r="H64" s="16" t="n">
        <v>10</v>
      </c>
      <c r="I64" s="16" t="n">
        <v>4</v>
      </c>
      <c r="J64" s="26" t="n">
        <v>6.255</v>
      </c>
      <c r="K64" s="16" t="n">
        <f aca="false">IF(F64&gt;=$N$1,1,0)</f>
        <v>1</v>
      </c>
      <c r="L64" s="27" t="n">
        <f aca="false">IF(K64=1,COUNTIFS($K$5:$K$1252,1,$J$5:$J$1252,"&lt;"&amp;J64)/($N$3-1),"")</f>
        <v>0.551781275890638</v>
      </c>
      <c r="M64" s="27" t="n">
        <f aca="false">IF(K64=1,COUNTIFS($K$5:$K$1252,1,$E$5:$E$1252,"&lt;"&amp;E64)/($N$3-1),"")</f>
        <v>0.237779618889809</v>
      </c>
      <c r="N64" s="28" t="n">
        <f aca="false">IF(K64=1,L64-M64,"")</f>
        <v>0.314001657000829</v>
      </c>
      <c r="O64" s="24" t="n">
        <f aca="false">IF(K64=1,E64,"")</f>
        <v>4.223291</v>
      </c>
      <c r="P64" s="26" t="n">
        <f aca="false">IF(K64=1,J64,"")</f>
        <v>6.255</v>
      </c>
    </row>
    <row r="65" customFormat="false" ht="15" hidden="false" customHeight="false" outlineLevel="0" collapsed="false">
      <c r="A65" s="16" t="s">
        <v>357</v>
      </c>
      <c r="B65" s="16" t="s">
        <v>222</v>
      </c>
      <c r="C65" s="16" t="s">
        <v>300</v>
      </c>
      <c r="D65" s="16" t="n">
        <v>25</v>
      </c>
      <c r="E65" s="24" t="n">
        <v>12.812523</v>
      </c>
      <c r="F65" s="25" t="n">
        <v>922</v>
      </c>
      <c r="G65" s="16" t="n">
        <v>19</v>
      </c>
      <c r="H65" s="16" t="n">
        <v>2</v>
      </c>
      <c r="I65" s="16" t="n">
        <v>4</v>
      </c>
      <c r="J65" s="26" t="n">
        <v>6.87894736842105</v>
      </c>
      <c r="K65" s="16" t="n">
        <f aca="false">IF(F65&gt;=$N$1,1,0)</f>
        <v>1</v>
      </c>
      <c r="L65" s="27" t="n">
        <f aca="false">IF(K65=1,COUNTIFS($K$5:$K$1252,1,$J$5:$J$1252,"&lt;"&amp;J65)/($N$3-1),"")</f>
        <v>0.884009942004971</v>
      </c>
      <c r="M65" s="27" t="n">
        <f aca="false">IF(K65=1,COUNTIFS($K$5:$K$1252,1,$E$5:$E$1252,"&lt;"&amp;E65)/($N$3-1),"")</f>
        <v>0.571665285832643</v>
      </c>
      <c r="N65" s="28" t="n">
        <f aca="false">IF(K65=1,L65-M65,"")</f>
        <v>0.312344656172328</v>
      </c>
      <c r="O65" s="24" t="n">
        <f aca="false">IF(K65=1,E65,"")</f>
        <v>12.812523</v>
      </c>
      <c r="P65" s="26" t="n">
        <f aca="false">IF(K65=1,J65,"")</f>
        <v>6.87894736842105</v>
      </c>
    </row>
    <row r="66" customFormat="false" ht="15" hidden="false" customHeight="false" outlineLevel="0" collapsed="false">
      <c r="A66" s="16" t="s">
        <v>358</v>
      </c>
      <c r="B66" s="16" t="s">
        <v>231</v>
      </c>
      <c r="C66" s="16" t="s">
        <v>294</v>
      </c>
      <c r="D66" s="16" t="n">
        <v>32</v>
      </c>
      <c r="E66" s="24" t="n">
        <v>3.240864</v>
      </c>
      <c r="F66" s="25" t="n">
        <v>1787</v>
      </c>
      <c r="G66" s="16" t="n">
        <v>29</v>
      </c>
      <c r="H66" s="16" t="n">
        <v>1</v>
      </c>
      <c r="I66" s="16" t="n">
        <v>0</v>
      </c>
      <c r="J66" s="26" t="n">
        <v>6.17931034482759</v>
      </c>
      <c r="K66" s="16" t="n">
        <f aca="false">IF(F66&gt;=$N$1,1,0)</f>
        <v>1</v>
      </c>
      <c r="L66" s="27" t="n">
        <f aca="false">IF(K66=1,COUNTIFS($K$5:$K$1252,1,$J$5:$J$1252,"&lt;"&amp;J66)/($N$3-1),"")</f>
        <v>0.471416735708368</v>
      </c>
      <c r="M66" s="27" t="n">
        <f aca="false">IF(K66=1,COUNTIFS($K$5:$K$1252,1,$E$5:$E$1252,"&lt;"&amp;E66)/($N$3-1),"")</f>
        <v>0.15990057995029</v>
      </c>
      <c r="N66" s="28" t="n">
        <f aca="false">IF(K66=1,L66-M66,"")</f>
        <v>0.311516155758078</v>
      </c>
      <c r="O66" s="24" t="n">
        <f aca="false">IF(K66=1,E66,"")</f>
        <v>3.240864</v>
      </c>
      <c r="P66" s="26" t="n">
        <f aca="false">IF(K66=1,J66,"")</f>
        <v>6.17931034482759</v>
      </c>
    </row>
    <row r="67" customFormat="false" ht="15" hidden="false" customHeight="false" outlineLevel="0" collapsed="false">
      <c r="A67" s="16" t="s">
        <v>359</v>
      </c>
      <c r="B67" s="16" t="s">
        <v>249</v>
      </c>
      <c r="C67" s="16" t="s">
        <v>300</v>
      </c>
      <c r="D67" s="16" t="n">
        <v>26</v>
      </c>
      <c r="E67" s="24" t="n">
        <v>8.116418</v>
      </c>
      <c r="F67" s="25" t="n">
        <v>1344</v>
      </c>
      <c r="G67" s="16" t="n">
        <v>24</v>
      </c>
      <c r="H67" s="16" t="n">
        <v>2</v>
      </c>
      <c r="I67" s="16" t="n">
        <v>1</v>
      </c>
      <c r="J67" s="26" t="n">
        <v>6.45</v>
      </c>
      <c r="K67" s="16" t="n">
        <f aca="false">IF(F67&gt;=$N$1,1,0)</f>
        <v>1</v>
      </c>
      <c r="L67" s="27" t="n">
        <f aca="false">IF(K67=1,COUNTIFS($K$5:$K$1252,1,$J$5:$J$1252,"&lt;"&amp;J67)/($N$3-1),"")</f>
        <v>0.732394366197183</v>
      </c>
      <c r="M67" s="27" t="n">
        <f aca="false">IF(K67=1,COUNTIFS($K$5:$K$1252,1,$E$5:$E$1252,"&lt;"&amp;E67)/($N$3-1),"")</f>
        <v>0.422535211267606</v>
      </c>
      <c r="N67" s="28" t="n">
        <f aca="false">IF(K67=1,L67-M67,"")</f>
        <v>0.309859154929578</v>
      </c>
      <c r="O67" s="24" t="n">
        <f aca="false">IF(K67=1,E67,"")</f>
        <v>8.116418</v>
      </c>
      <c r="P67" s="26" t="n">
        <f aca="false">IF(K67=1,J67,"")</f>
        <v>6.45</v>
      </c>
    </row>
    <row r="68" customFormat="false" ht="15" hidden="false" customHeight="false" outlineLevel="0" collapsed="false">
      <c r="A68" s="16" t="s">
        <v>360</v>
      </c>
      <c r="B68" s="16" t="s">
        <v>241</v>
      </c>
      <c r="C68" s="16" t="s">
        <v>296</v>
      </c>
      <c r="D68" s="16" t="n">
        <v>24</v>
      </c>
      <c r="E68" s="24" t="n">
        <v>6.764595</v>
      </c>
      <c r="F68" s="25" t="n">
        <v>1909</v>
      </c>
      <c r="G68" s="16" t="n">
        <v>28</v>
      </c>
      <c r="H68" s="16" t="n">
        <v>6</v>
      </c>
      <c r="I68" s="16" t="n">
        <v>2</v>
      </c>
      <c r="J68" s="26" t="n">
        <v>6.375</v>
      </c>
      <c r="K68" s="16" t="n">
        <f aca="false">IF(F68&gt;=$N$1,1,0)</f>
        <v>1</v>
      </c>
      <c r="L68" s="27" t="n">
        <f aca="false">IF(K68=1,COUNTIFS($K$5:$K$1252,1,$J$5:$J$1252,"&lt;"&amp;J68)/($N$3-1),"")</f>
        <v>0.673570836785418</v>
      </c>
      <c r="M68" s="27" t="n">
        <f aca="false">IF(K68=1,COUNTIFS($K$5:$K$1252,1,$E$5:$E$1252,"&lt;"&amp;E68)/($N$3-1),"")</f>
        <v>0.365368682684341</v>
      </c>
      <c r="N68" s="28" t="n">
        <f aca="false">IF(K68=1,L68-M68,"")</f>
        <v>0.308202154101077</v>
      </c>
      <c r="O68" s="24" t="n">
        <f aca="false">IF(K68=1,E68,"")</f>
        <v>6.764595</v>
      </c>
      <c r="P68" s="26" t="n">
        <f aca="false">IF(K68=1,J68,"")</f>
        <v>6.375</v>
      </c>
    </row>
    <row r="69" customFormat="false" ht="15" hidden="false" customHeight="false" outlineLevel="0" collapsed="false">
      <c r="A69" s="16" t="s">
        <v>361</v>
      </c>
      <c r="B69" s="16" t="s">
        <v>228</v>
      </c>
      <c r="C69" s="16" t="s">
        <v>294</v>
      </c>
      <c r="D69" s="16" t="n">
        <v>30</v>
      </c>
      <c r="E69" s="24" t="n">
        <v>2.890294</v>
      </c>
      <c r="F69" s="25" t="n">
        <v>1582</v>
      </c>
      <c r="G69" s="16" t="n">
        <v>25</v>
      </c>
      <c r="H69" s="16" t="n">
        <v>0</v>
      </c>
      <c r="I69" s="16" t="n">
        <v>1</v>
      </c>
      <c r="J69" s="26" t="n">
        <v>6.116</v>
      </c>
      <c r="K69" s="16" t="n">
        <f aca="false">IF(F69&gt;=$N$1,1,0)</f>
        <v>1</v>
      </c>
      <c r="L69" s="27" t="n">
        <f aca="false">IF(K69=1,COUNTIFS($K$5:$K$1252,1,$J$5:$J$1252,"&lt;"&amp;J69)/($N$3-1),"")</f>
        <v>0.424192212096106</v>
      </c>
      <c r="M69" s="27" t="n">
        <f aca="false">IF(K69=1,COUNTIFS($K$5:$K$1252,1,$E$5:$E$1252,"&lt;"&amp;E69)/($N$3-1),"")</f>
        <v>0.115990057995029</v>
      </c>
      <c r="N69" s="28" t="n">
        <f aca="false">IF(K69=1,L69-M69,"")</f>
        <v>0.308202154101077</v>
      </c>
      <c r="O69" s="24" t="n">
        <f aca="false">IF(K69=1,E69,"")</f>
        <v>2.890294</v>
      </c>
      <c r="P69" s="26" t="n">
        <f aca="false">IF(K69=1,J69,"")</f>
        <v>6.116</v>
      </c>
    </row>
    <row r="70" customFormat="false" ht="15" hidden="false" customHeight="false" outlineLevel="0" collapsed="false">
      <c r="A70" s="16" t="s">
        <v>362</v>
      </c>
      <c r="B70" s="16" t="s">
        <v>233</v>
      </c>
      <c r="C70" s="16" t="s">
        <v>296</v>
      </c>
      <c r="D70" s="16" t="n">
        <v>31</v>
      </c>
      <c r="E70" s="24" t="n">
        <v>2.791716</v>
      </c>
      <c r="F70" s="25" t="n">
        <v>1982</v>
      </c>
      <c r="G70" s="16" t="n">
        <v>32</v>
      </c>
      <c r="H70" s="16" t="n">
        <v>2</v>
      </c>
      <c r="I70" s="16" t="n">
        <v>1</v>
      </c>
      <c r="J70" s="26" t="n">
        <v>6.096875</v>
      </c>
      <c r="K70" s="16" t="n">
        <f aca="false">IF(F70&gt;=$N$1,1,0)</f>
        <v>1</v>
      </c>
      <c r="L70" s="27" t="n">
        <f aca="false">IF(K70=1,COUNTIFS($K$5:$K$1252,1,$J$5:$J$1252,"&lt;"&amp;J70)/($N$3-1),"")</f>
        <v>0.410936205468103</v>
      </c>
      <c r="M70" s="27" t="n">
        <f aca="false">IF(K70=1,COUNTIFS($K$5:$K$1252,1,$E$5:$E$1252,"&lt;"&amp;E70)/($N$3-1),"")</f>
        <v>0.107705053852527</v>
      </c>
      <c r="N70" s="28" t="n">
        <f aca="false">IF(K70=1,L70-M70,"")</f>
        <v>0.303231151615576</v>
      </c>
      <c r="O70" s="24" t="n">
        <f aca="false">IF(K70=1,E70,"")</f>
        <v>2.791716</v>
      </c>
      <c r="P70" s="26" t="n">
        <f aca="false">IF(K70=1,J70,"")</f>
        <v>6.096875</v>
      </c>
    </row>
    <row r="71" customFormat="false" ht="15" hidden="false" customHeight="false" outlineLevel="0" collapsed="false">
      <c r="A71" s="16" t="s">
        <v>363</v>
      </c>
      <c r="B71" s="16" t="s">
        <v>258</v>
      </c>
      <c r="C71" s="16" t="s">
        <v>300</v>
      </c>
      <c r="D71" s="16" t="n">
        <v>22</v>
      </c>
      <c r="E71" s="24" t="n">
        <v>1.098385</v>
      </c>
      <c r="F71" s="25" t="n">
        <v>1921</v>
      </c>
      <c r="G71" s="16" t="n">
        <v>30</v>
      </c>
      <c r="H71" s="16" t="n">
        <v>2</v>
      </c>
      <c r="I71" s="16" t="n">
        <v>1</v>
      </c>
      <c r="J71" s="26" t="n">
        <v>6.01333333333333</v>
      </c>
      <c r="K71" s="16" t="n">
        <f aca="false">IF(F71&gt;=$N$1,1,0)</f>
        <v>1</v>
      </c>
      <c r="L71" s="27" t="n">
        <f aca="false">IF(K71=1,COUNTIFS($K$5:$K$1252,1,$J$5:$J$1252,"&lt;"&amp;J71)/($N$3-1),"")</f>
        <v>0.309859154929577</v>
      </c>
      <c r="M71" s="27" t="n">
        <f aca="false">IF(K71=1,COUNTIFS($K$5:$K$1252,1,$E$5:$E$1252,"&lt;"&amp;E71)/($N$3-1),"")</f>
        <v>0.00745650372825186</v>
      </c>
      <c r="N71" s="28" t="n">
        <f aca="false">IF(K71=1,L71-M71,"")</f>
        <v>0.302402651201326</v>
      </c>
      <c r="O71" s="24" t="n">
        <f aca="false">IF(K71=1,E71,"")</f>
        <v>1.098385</v>
      </c>
      <c r="P71" s="26" t="n">
        <f aca="false">IF(K71=1,J71,"")</f>
        <v>6.01333333333333</v>
      </c>
    </row>
    <row r="72" customFormat="false" ht="15" hidden="false" customHeight="false" outlineLevel="0" collapsed="false">
      <c r="A72" s="16" t="s">
        <v>364</v>
      </c>
      <c r="B72" s="16" t="s">
        <v>221</v>
      </c>
      <c r="C72" s="16" t="s">
        <v>300</v>
      </c>
      <c r="D72" s="16" t="n">
        <v>20</v>
      </c>
      <c r="E72" s="24" t="n">
        <v>3.233609</v>
      </c>
      <c r="F72" s="25" t="n">
        <v>1569</v>
      </c>
      <c r="G72" s="16" t="n">
        <v>25</v>
      </c>
      <c r="H72" s="16" t="n">
        <v>1</v>
      </c>
      <c r="I72" s="16" t="n">
        <v>3</v>
      </c>
      <c r="J72" s="26" t="n">
        <v>6.16</v>
      </c>
      <c r="K72" s="16" t="n">
        <f aca="false">IF(F72&gt;=$N$1,1,0)</f>
        <v>1</v>
      </c>
      <c r="L72" s="27" t="n">
        <f aca="false">IF(K72=1,COUNTIFS($K$5:$K$1252,1,$J$5:$J$1252,"&lt;"&amp;J72)/($N$3-1),"")</f>
        <v>0.458160729080365</v>
      </c>
      <c r="M72" s="27" t="n">
        <f aca="false">IF(K72=1,COUNTIFS($K$5:$K$1252,1,$E$5:$E$1252,"&lt;"&amp;E72)/($N$3-1),"")</f>
        <v>0.15824357912179</v>
      </c>
      <c r="N72" s="28" t="n">
        <f aca="false">IF(K72=1,L72-M72,"")</f>
        <v>0.299917149958575</v>
      </c>
      <c r="O72" s="24" t="n">
        <f aca="false">IF(K72=1,E72,"")</f>
        <v>3.233609</v>
      </c>
      <c r="P72" s="26" t="n">
        <f aca="false">IF(K72=1,J72,"")</f>
        <v>6.16</v>
      </c>
    </row>
    <row r="73" customFormat="false" ht="15" hidden="false" customHeight="false" outlineLevel="0" collapsed="false">
      <c r="A73" s="16" t="s">
        <v>365</v>
      </c>
      <c r="B73" s="16" t="s">
        <v>240</v>
      </c>
      <c r="C73" s="16" t="s">
        <v>294</v>
      </c>
      <c r="D73" s="16" t="n">
        <v>27</v>
      </c>
      <c r="E73" s="24" t="n">
        <v>13.038313</v>
      </c>
      <c r="F73" s="25" t="n">
        <v>1517</v>
      </c>
      <c r="G73" s="16" t="n">
        <v>24</v>
      </c>
      <c r="H73" s="16" t="n">
        <v>0</v>
      </c>
      <c r="I73" s="16" t="n">
        <v>2</v>
      </c>
      <c r="J73" s="26" t="n">
        <v>6.86666666666667</v>
      </c>
      <c r="K73" s="16" t="n">
        <f aca="false">IF(F73&gt;=$N$1,1,0)</f>
        <v>1</v>
      </c>
      <c r="L73" s="27" t="n">
        <f aca="false">IF(K73=1,COUNTIFS($K$5:$K$1252,1,$J$5:$J$1252,"&lt;"&amp;J73)/($N$3-1),"")</f>
        <v>0.877381938690969</v>
      </c>
      <c r="M73" s="27" t="n">
        <f aca="false">IF(K73=1,COUNTIFS($K$5:$K$1252,1,$E$5:$E$1252,"&lt;"&amp;E73)/($N$3-1),"")</f>
        <v>0.577464788732394</v>
      </c>
      <c r="N73" s="28" t="n">
        <f aca="false">IF(K73=1,L73-M73,"")</f>
        <v>0.299917149958575</v>
      </c>
      <c r="O73" s="24" t="n">
        <f aca="false">IF(K73=1,E73,"")</f>
        <v>13.038313</v>
      </c>
      <c r="P73" s="26" t="n">
        <f aca="false">IF(K73=1,J73,"")</f>
        <v>6.86666666666667</v>
      </c>
    </row>
    <row r="74" customFormat="false" ht="15" hidden="false" customHeight="false" outlineLevel="0" collapsed="false">
      <c r="A74" s="16" t="s">
        <v>366</v>
      </c>
      <c r="B74" s="16" t="s">
        <v>240</v>
      </c>
      <c r="C74" s="16" t="s">
        <v>294</v>
      </c>
      <c r="D74" s="16" t="n">
        <v>32</v>
      </c>
      <c r="E74" s="24" t="n">
        <v>0.528822</v>
      </c>
      <c r="F74" s="25" t="n">
        <v>1411</v>
      </c>
      <c r="G74" s="16" t="n">
        <v>21</v>
      </c>
      <c r="H74" s="16" t="n">
        <v>0</v>
      </c>
      <c r="I74" s="16" t="n">
        <v>0</v>
      </c>
      <c r="J74" s="26" t="n">
        <v>6.00476190476191</v>
      </c>
      <c r="K74" s="16" t="n">
        <f aca="false">IF(F74&gt;=$N$1,1,0)</f>
        <v>1</v>
      </c>
      <c r="L74" s="27" t="n">
        <f aca="false">IF(K74=1,COUNTIFS($K$5:$K$1252,1,$J$5:$J$1252,"&lt;"&amp;J74)/($N$3-1),"")</f>
        <v>0.298260149130075</v>
      </c>
      <c r="M74" s="27" t="n">
        <f aca="false">IF(K74=1,COUNTIFS($K$5:$K$1252,1,$E$5:$E$1252,"&lt;"&amp;E74)/($N$3-1),"")</f>
        <v>0</v>
      </c>
      <c r="N74" s="28" t="n">
        <f aca="false">IF(K74=1,L74-M74,"")</f>
        <v>0.298260149130075</v>
      </c>
      <c r="O74" s="24" t="n">
        <f aca="false">IF(K74=1,E74,"")</f>
        <v>0.528822</v>
      </c>
      <c r="P74" s="26" t="n">
        <f aca="false">IF(K74=1,J74,"")</f>
        <v>6.00476190476191</v>
      </c>
    </row>
    <row r="75" customFormat="false" ht="15" hidden="false" customHeight="false" outlineLevel="0" collapsed="false">
      <c r="A75" s="16" t="s">
        <v>367</v>
      </c>
      <c r="B75" s="16" t="s">
        <v>222</v>
      </c>
      <c r="C75" s="16" t="s">
        <v>300</v>
      </c>
      <c r="D75" s="16" t="n">
        <v>35</v>
      </c>
      <c r="E75" s="24" t="n">
        <v>3.128482</v>
      </c>
      <c r="F75" s="25" t="n">
        <v>1938</v>
      </c>
      <c r="G75" s="16" t="n">
        <v>31</v>
      </c>
      <c r="H75" s="16" t="n">
        <v>1</v>
      </c>
      <c r="I75" s="16" t="n">
        <v>4</v>
      </c>
      <c r="J75" s="26" t="n">
        <v>6.14193548387097</v>
      </c>
      <c r="K75" s="16" t="n">
        <f aca="false">IF(F75&gt;=$N$1,1,0)</f>
        <v>1</v>
      </c>
      <c r="L75" s="27" t="n">
        <f aca="false">IF(K75=1,COUNTIFS($K$5:$K$1252,1,$J$5:$J$1252,"&lt;"&amp;J75)/($N$3-1),"")</f>
        <v>0.442419221209611</v>
      </c>
      <c r="M75" s="27" t="n">
        <f aca="false">IF(K75=1,COUNTIFS($K$5:$K$1252,1,$E$5:$E$1252,"&lt;"&amp;E75)/($N$3-1),"")</f>
        <v>0.144159072079536</v>
      </c>
      <c r="N75" s="28" t="n">
        <f aca="false">IF(K75=1,L75-M75,"")</f>
        <v>0.298260149130075</v>
      </c>
      <c r="O75" s="24" t="n">
        <f aca="false">IF(K75=1,E75,"")</f>
        <v>3.128482</v>
      </c>
      <c r="P75" s="26" t="n">
        <f aca="false">IF(K75=1,J75,"")</f>
        <v>6.14193548387097</v>
      </c>
    </row>
    <row r="76" customFormat="false" ht="15" hidden="false" customHeight="false" outlineLevel="0" collapsed="false">
      <c r="A76" s="16" t="s">
        <v>368</v>
      </c>
      <c r="B76" s="16" t="s">
        <v>263</v>
      </c>
      <c r="C76" s="16" t="s">
        <v>307</v>
      </c>
      <c r="D76" s="16" t="n">
        <v>31</v>
      </c>
      <c r="E76" s="24" t="n">
        <v>7.1055</v>
      </c>
      <c r="F76" s="25" t="n">
        <v>1355</v>
      </c>
      <c r="G76" s="16" t="n">
        <v>18</v>
      </c>
      <c r="H76" s="16" t="n">
        <v>0</v>
      </c>
      <c r="I76" s="16" t="n">
        <v>0</v>
      </c>
      <c r="J76" s="26" t="n">
        <v>6.38333333333333</v>
      </c>
      <c r="K76" s="16" t="n">
        <f aca="false">IF(F76&gt;=$N$1,1,0)</f>
        <v>1</v>
      </c>
      <c r="L76" s="27" t="n">
        <f aca="false">IF(K76=1,COUNTIFS($K$5:$K$1252,1,$J$5:$J$1252,"&lt;"&amp;J76)/($N$3-1),"")</f>
        <v>0.68019884009942</v>
      </c>
      <c r="M76" s="27" t="n">
        <f aca="false">IF(K76=1,COUNTIFS($K$5:$K$1252,1,$E$5:$E$1252,"&lt;"&amp;E76)/($N$3-1),"")</f>
        <v>0.383595691797846</v>
      </c>
      <c r="N76" s="28" t="n">
        <f aca="false">IF(K76=1,L76-M76,"")</f>
        <v>0.296603148301574</v>
      </c>
      <c r="O76" s="24" t="n">
        <f aca="false">IF(K76=1,E76,"")</f>
        <v>7.1055</v>
      </c>
      <c r="P76" s="26" t="n">
        <f aca="false">IF(K76=1,J76,"")</f>
        <v>6.38333333333333</v>
      </c>
    </row>
    <row r="77" customFormat="false" ht="15" hidden="false" customHeight="false" outlineLevel="0" collapsed="false">
      <c r="A77" s="16" t="s">
        <v>369</v>
      </c>
      <c r="B77" s="16" t="s">
        <v>250</v>
      </c>
      <c r="C77" s="16" t="s">
        <v>294</v>
      </c>
      <c r="D77" s="16" t="n">
        <v>31</v>
      </c>
      <c r="E77" s="24" t="n">
        <v>2.163073</v>
      </c>
      <c r="F77" s="25" t="n">
        <v>1519</v>
      </c>
      <c r="G77" s="16" t="n">
        <v>25</v>
      </c>
      <c r="H77" s="16" t="n">
        <v>2</v>
      </c>
      <c r="I77" s="16" t="n">
        <v>0</v>
      </c>
      <c r="J77" s="26" t="n">
        <v>6.052</v>
      </c>
      <c r="K77" s="16" t="n">
        <f aca="false">IF(F77&gt;=$N$1,1,0)</f>
        <v>1</v>
      </c>
      <c r="L77" s="27" t="n">
        <f aca="false">IF(K77=1,COUNTIFS($K$5:$K$1252,1,$J$5:$J$1252,"&lt;"&amp;J77)/($N$3-1),"")</f>
        <v>0.35956917978459</v>
      </c>
      <c r="M77" s="27" t="n">
        <f aca="false">IF(K77=1,COUNTIFS($K$5:$K$1252,1,$E$5:$E$1252,"&lt;"&amp;E77)/($N$3-1),"")</f>
        <v>0.0629660314830157</v>
      </c>
      <c r="N77" s="28" t="n">
        <f aca="false">IF(K77=1,L77-M77,"")</f>
        <v>0.296603148301574</v>
      </c>
      <c r="O77" s="24" t="n">
        <f aca="false">IF(K77=1,E77,"")</f>
        <v>2.163073</v>
      </c>
      <c r="P77" s="26" t="n">
        <f aca="false">IF(K77=1,J77,"")</f>
        <v>6.052</v>
      </c>
    </row>
    <row r="78" customFormat="false" ht="15" hidden="false" customHeight="false" outlineLevel="0" collapsed="false">
      <c r="A78" s="16" t="s">
        <v>370</v>
      </c>
      <c r="B78" s="16" t="s">
        <v>222</v>
      </c>
      <c r="C78" s="16" t="s">
        <v>294</v>
      </c>
      <c r="D78" s="16" t="n">
        <v>30</v>
      </c>
      <c r="E78" s="24" t="n">
        <v>5.777023</v>
      </c>
      <c r="F78" s="25" t="n">
        <v>1453</v>
      </c>
      <c r="G78" s="16" t="n">
        <v>26</v>
      </c>
      <c r="H78" s="16" t="n">
        <v>1</v>
      </c>
      <c r="I78" s="16" t="n">
        <v>2</v>
      </c>
      <c r="J78" s="26" t="n">
        <v>6.31538461538462</v>
      </c>
      <c r="K78" s="16" t="n">
        <f aca="false">IF(F78&gt;=$N$1,1,0)</f>
        <v>1</v>
      </c>
      <c r="L78" s="27" t="n">
        <f aca="false">IF(K78=1,COUNTIFS($K$5:$K$1252,1,$J$5:$J$1252,"&lt;"&amp;J78)/($N$3-1),"")</f>
        <v>0.618061309030655</v>
      </c>
      <c r="M78" s="27" t="n">
        <f aca="false">IF(K78=1,COUNTIFS($K$5:$K$1252,1,$E$5:$E$1252,"&lt;"&amp;E78)/($N$3-1),"")</f>
        <v>0.323115161557581</v>
      </c>
      <c r="N78" s="28" t="n">
        <f aca="false">IF(K78=1,L78-M78,"")</f>
        <v>0.294946147473074</v>
      </c>
      <c r="O78" s="24" t="n">
        <f aca="false">IF(K78=1,E78,"")</f>
        <v>5.777023</v>
      </c>
      <c r="P78" s="26" t="n">
        <f aca="false">IF(K78=1,J78,"")</f>
        <v>6.31538461538462</v>
      </c>
    </row>
    <row r="79" customFormat="false" ht="15" hidden="false" customHeight="false" outlineLevel="0" collapsed="false">
      <c r="A79" s="16" t="s">
        <v>371</v>
      </c>
      <c r="B79" s="16" t="s">
        <v>235</v>
      </c>
      <c r="C79" s="16" t="s">
        <v>294</v>
      </c>
      <c r="D79" s="16" t="n">
        <v>20</v>
      </c>
      <c r="E79" s="24" t="n">
        <v>14.474979</v>
      </c>
      <c r="F79" s="25" t="n">
        <v>1247</v>
      </c>
      <c r="G79" s="16" t="n">
        <v>22</v>
      </c>
      <c r="H79" s="16" t="n">
        <v>1</v>
      </c>
      <c r="I79" s="16" t="n">
        <v>0</v>
      </c>
      <c r="J79" s="26" t="n">
        <v>6.95454545454545</v>
      </c>
      <c r="K79" s="16" t="n">
        <f aca="false">IF(F79&gt;=$N$1,1,0)</f>
        <v>1</v>
      </c>
      <c r="L79" s="27" t="n">
        <f aca="false">IF(K79=1,COUNTIFS($K$5:$K$1252,1,$J$5:$J$1252,"&lt;"&amp;J79)/($N$3-1),"")</f>
        <v>0.915492957746479</v>
      </c>
      <c r="M79" s="27" t="n">
        <f aca="false">IF(K79=1,COUNTIFS($K$5:$K$1252,1,$E$5:$E$1252,"&lt;"&amp;E79)/($N$3-1),"")</f>
        <v>0.621375310687655</v>
      </c>
      <c r="N79" s="28" t="n">
        <f aca="false">IF(K79=1,L79-M79,"")</f>
        <v>0.294117647058824</v>
      </c>
      <c r="O79" s="24" t="n">
        <f aca="false">IF(K79=1,E79,"")</f>
        <v>14.474979</v>
      </c>
      <c r="P79" s="26" t="n">
        <f aca="false">IF(K79=1,J79,"")</f>
        <v>6.95454545454545</v>
      </c>
    </row>
    <row r="80" customFormat="false" ht="15" hidden="false" customHeight="false" outlineLevel="0" collapsed="false">
      <c r="A80" s="16" t="s">
        <v>372</v>
      </c>
      <c r="B80" s="16" t="s">
        <v>251</v>
      </c>
      <c r="C80" s="16" t="s">
        <v>294</v>
      </c>
      <c r="D80" s="16" t="n">
        <v>23</v>
      </c>
      <c r="E80" s="24" t="n">
        <v>3.511456</v>
      </c>
      <c r="F80" s="25" t="n">
        <v>2414</v>
      </c>
      <c r="G80" s="16" t="n">
        <v>34</v>
      </c>
      <c r="H80" s="16" t="n">
        <v>1</v>
      </c>
      <c r="I80" s="16" t="n">
        <v>0</v>
      </c>
      <c r="J80" s="26" t="n">
        <v>6.18529411764706</v>
      </c>
      <c r="K80" s="16" t="n">
        <f aca="false">IF(F80&gt;=$N$1,1,0)</f>
        <v>1</v>
      </c>
      <c r="L80" s="27" t="n">
        <f aca="false">IF(K80=1,COUNTIFS($K$5:$K$1252,1,$J$5:$J$1252,"&lt;"&amp;J80)/($N$3-1),"")</f>
        <v>0.482187241093621</v>
      </c>
      <c r="M80" s="27" t="n">
        <f aca="false">IF(K80=1,COUNTIFS($K$5:$K$1252,1,$E$5:$E$1252,"&lt;"&amp;E80)/($N$3-1),"")</f>
        <v>0.191383595691798</v>
      </c>
      <c r="N80" s="28" t="n">
        <f aca="false">IF(K80=1,L80-M80,"")</f>
        <v>0.290803645401823</v>
      </c>
      <c r="O80" s="24" t="n">
        <f aca="false">IF(K80=1,E80,"")</f>
        <v>3.511456</v>
      </c>
      <c r="P80" s="26" t="n">
        <f aca="false">IF(K80=1,J80,"")</f>
        <v>6.18529411764706</v>
      </c>
    </row>
    <row r="81" customFormat="false" ht="15" hidden="false" customHeight="false" outlineLevel="0" collapsed="false">
      <c r="A81" s="16" t="s">
        <v>373</v>
      </c>
      <c r="B81" s="16" t="s">
        <v>257</v>
      </c>
      <c r="C81" s="16" t="s">
        <v>294</v>
      </c>
      <c r="D81" s="16" t="n">
        <v>30</v>
      </c>
      <c r="E81" s="24" t="n">
        <v>12.280463</v>
      </c>
      <c r="F81" s="25" t="n">
        <v>1973</v>
      </c>
      <c r="G81" s="16" t="n">
        <v>31</v>
      </c>
      <c r="H81" s="16" t="n">
        <v>0</v>
      </c>
      <c r="I81" s="16" t="n">
        <v>2</v>
      </c>
      <c r="J81" s="26" t="n">
        <v>6.80967741935484</v>
      </c>
      <c r="K81" s="16" t="n">
        <f aca="false">IF(F81&gt;=$N$1,1,0)</f>
        <v>1</v>
      </c>
      <c r="L81" s="27" t="n">
        <f aca="false">IF(K81=1,COUNTIFS($K$5:$K$1252,1,$J$5:$J$1252,"&lt;"&amp;J81)/($N$3-1),"")</f>
        <v>0.848384424192212</v>
      </c>
      <c r="M81" s="27" t="n">
        <f aca="false">IF(K81=1,COUNTIFS($K$5:$K$1252,1,$E$5:$E$1252,"&lt;"&amp;E81)/($N$3-1),"")</f>
        <v>0.56006628003314</v>
      </c>
      <c r="N81" s="28" t="n">
        <f aca="false">IF(K81=1,L81-M81,"")</f>
        <v>0.288318144159072</v>
      </c>
      <c r="O81" s="24" t="n">
        <f aca="false">IF(K81=1,E81,"")</f>
        <v>12.280463</v>
      </c>
      <c r="P81" s="26" t="n">
        <f aca="false">IF(K81=1,J81,"")</f>
        <v>6.80967741935484</v>
      </c>
    </row>
    <row r="82" customFormat="false" ht="15" hidden="false" customHeight="false" outlineLevel="0" collapsed="false">
      <c r="A82" s="16" t="s">
        <v>374</v>
      </c>
      <c r="B82" s="16" t="s">
        <v>264</v>
      </c>
      <c r="C82" s="16" t="s">
        <v>294</v>
      </c>
      <c r="D82" s="16" t="n">
        <v>24</v>
      </c>
      <c r="E82" s="24" t="n">
        <v>9.204134</v>
      </c>
      <c r="F82" s="25" t="n">
        <v>1757</v>
      </c>
      <c r="G82" s="16" t="n">
        <v>29</v>
      </c>
      <c r="H82" s="16" t="n">
        <v>1</v>
      </c>
      <c r="I82" s="16" t="n">
        <v>0</v>
      </c>
      <c r="J82" s="26" t="n">
        <v>6.47241379310345</v>
      </c>
      <c r="K82" s="16" t="n">
        <f aca="false">IF(F82&gt;=$N$1,1,0)</f>
        <v>1</v>
      </c>
      <c r="L82" s="27" t="n">
        <f aca="false">IF(K82=1,COUNTIFS($K$5:$K$1252,1,$J$5:$J$1252,"&lt;"&amp;J82)/($N$3-1),"")</f>
        <v>0.749792874896437</v>
      </c>
      <c r="M82" s="27" t="n">
        <f aca="false">IF(K82=1,COUNTIFS($K$5:$K$1252,1,$E$5:$E$1252,"&lt;"&amp;E82)/($N$3-1),"")</f>
        <v>0.465617232808616</v>
      </c>
      <c r="N82" s="28" t="n">
        <f aca="false">IF(K82=1,L82-M82,"")</f>
        <v>0.284175642087821</v>
      </c>
      <c r="O82" s="24" t="n">
        <f aca="false">IF(K82=1,E82,"")</f>
        <v>9.204134</v>
      </c>
      <c r="P82" s="26" t="n">
        <f aca="false">IF(K82=1,J82,"")</f>
        <v>6.47241379310345</v>
      </c>
    </row>
    <row r="83" customFormat="false" ht="15" hidden="false" customHeight="false" outlineLevel="0" collapsed="false">
      <c r="A83" s="16" t="s">
        <v>375</v>
      </c>
      <c r="B83" s="16" t="s">
        <v>240</v>
      </c>
      <c r="C83" s="16" t="s">
        <v>296</v>
      </c>
      <c r="D83" s="16" t="n">
        <v>28</v>
      </c>
      <c r="E83" s="24" t="n">
        <v>5.845796</v>
      </c>
      <c r="F83" s="25" t="n">
        <v>1006</v>
      </c>
      <c r="G83" s="16" t="n">
        <v>22</v>
      </c>
      <c r="H83" s="16" t="n">
        <v>1</v>
      </c>
      <c r="I83" s="16" t="n">
        <v>0</v>
      </c>
      <c r="J83" s="26" t="n">
        <v>6.31363636363636</v>
      </c>
      <c r="K83" s="16" t="n">
        <f aca="false">IF(F83&gt;=$N$1,1,0)</f>
        <v>1</v>
      </c>
      <c r="L83" s="27" t="n">
        <f aca="false">IF(K83=1,COUNTIFS($K$5:$K$1252,1,$J$5:$J$1252,"&lt;"&amp;J83)/($N$3-1),"")</f>
        <v>0.613090306545153</v>
      </c>
      <c r="M83" s="27" t="n">
        <f aca="false">IF(K83=1,COUNTIFS($K$5:$K$1252,1,$E$5:$E$1252,"&lt;"&amp;E83)/($N$3-1),"")</f>
        <v>0.328914664457332</v>
      </c>
      <c r="N83" s="28" t="n">
        <f aca="false">IF(K83=1,L83-M83,"")</f>
        <v>0.284175642087821</v>
      </c>
      <c r="O83" s="24" t="n">
        <f aca="false">IF(K83=1,E83,"")</f>
        <v>5.845796</v>
      </c>
      <c r="P83" s="26" t="n">
        <f aca="false">IF(K83=1,J83,"")</f>
        <v>6.31363636363636</v>
      </c>
    </row>
    <row r="84" customFormat="false" ht="15" hidden="false" customHeight="false" outlineLevel="0" collapsed="false">
      <c r="A84" s="16" t="s">
        <v>376</v>
      </c>
      <c r="B84" s="16" t="s">
        <v>221</v>
      </c>
      <c r="C84" s="16" t="s">
        <v>294</v>
      </c>
      <c r="D84" s="16" t="n">
        <v>29</v>
      </c>
      <c r="E84" s="24" t="n">
        <v>5.776478</v>
      </c>
      <c r="F84" s="25" t="n">
        <v>1766</v>
      </c>
      <c r="G84" s="16" t="n">
        <v>32</v>
      </c>
      <c r="H84" s="16" t="n">
        <v>1</v>
      </c>
      <c r="I84" s="16" t="n">
        <v>1</v>
      </c>
      <c r="J84" s="26" t="n">
        <v>6.309375</v>
      </c>
      <c r="K84" s="16" t="n">
        <f aca="false">IF(F84&gt;=$N$1,1,0)</f>
        <v>1</v>
      </c>
      <c r="L84" s="27" t="n">
        <f aca="false">IF(K84=1,COUNTIFS($K$5:$K$1252,1,$J$5:$J$1252,"&lt;"&amp;J84)/($N$3-1),"")</f>
        <v>0.606462303231152</v>
      </c>
      <c r="M84" s="27" t="n">
        <f aca="false">IF(K84=1,COUNTIFS($K$5:$K$1252,1,$E$5:$E$1252,"&lt;"&amp;E84)/($N$3-1),"")</f>
        <v>0.322286661143331</v>
      </c>
      <c r="N84" s="28" t="n">
        <f aca="false">IF(K84=1,L84-M84,"")</f>
        <v>0.284175642087821</v>
      </c>
      <c r="O84" s="24" t="n">
        <f aca="false">IF(K84=1,E84,"")</f>
        <v>5.776478</v>
      </c>
      <c r="P84" s="26" t="n">
        <f aca="false">IF(K84=1,J84,"")</f>
        <v>6.309375</v>
      </c>
    </row>
    <row r="85" customFormat="false" ht="15" hidden="false" customHeight="false" outlineLevel="0" collapsed="false">
      <c r="A85" s="16" t="s">
        <v>377</v>
      </c>
      <c r="B85" s="16" t="s">
        <v>252</v>
      </c>
      <c r="C85" s="16" t="s">
        <v>294</v>
      </c>
      <c r="D85" s="16" t="n">
        <v>28</v>
      </c>
      <c r="E85" s="24" t="n">
        <v>5.651167</v>
      </c>
      <c r="F85" s="25" t="n">
        <v>1779</v>
      </c>
      <c r="G85" s="16" t="n">
        <v>32</v>
      </c>
      <c r="H85" s="16" t="n">
        <v>2</v>
      </c>
      <c r="I85" s="16" t="n">
        <v>2</v>
      </c>
      <c r="J85" s="26" t="n">
        <v>6.303125</v>
      </c>
      <c r="K85" s="16" t="n">
        <f aca="false">IF(F85&gt;=$N$1,1,0)</f>
        <v>1</v>
      </c>
      <c r="L85" s="27" t="n">
        <f aca="false">IF(K85=1,COUNTIFS($K$5:$K$1252,1,$J$5:$J$1252,"&lt;"&amp;J85)/($N$3-1),"")</f>
        <v>0.594034797017399</v>
      </c>
      <c r="M85" s="27" t="n">
        <f aca="false">IF(K85=1,COUNTIFS($K$5:$K$1252,1,$E$5:$E$1252,"&lt;"&amp;E85)/($N$3-1),"")</f>
        <v>0.310687655343828</v>
      </c>
      <c r="N85" s="28" t="n">
        <f aca="false">IF(K85=1,L85-M85,"")</f>
        <v>0.283347141673571</v>
      </c>
      <c r="O85" s="24" t="n">
        <f aca="false">IF(K85=1,E85,"")</f>
        <v>5.651167</v>
      </c>
      <c r="P85" s="26" t="n">
        <f aca="false">IF(K85=1,J85,"")</f>
        <v>6.303125</v>
      </c>
    </row>
    <row r="86" customFormat="false" ht="15" hidden="false" customHeight="false" outlineLevel="0" collapsed="false">
      <c r="A86" s="16" t="s">
        <v>378</v>
      </c>
      <c r="B86" s="16" t="s">
        <v>221</v>
      </c>
      <c r="C86" s="16" t="s">
        <v>296</v>
      </c>
      <c r="D86" s="16" t="n">
        <v>30</v>
      </c>
      <c r="E86" s="24" t="n">
        <v>9.390513</v>
      </c>
      <c r="F86" s="25" t="n">
        <v>1482</v>
      </c>
      <c r="G86" s="16" t="n">
        <v>24</v>
      </c>
      <c r="H86" s="16" t="n">
        <v>8</v>
      </c>
      <c r="I86" s="16" t="n">
        <v>3</v>
      </c>
      <c r="J86" s="26" t="n">
        <v>6.4875</v>
      </c>
      <c r="K86" s="16" t="n">
        <f aca="false">IF(F86&gt;=$N$1,1,0)</f>
        <v>1</v>
      </c>
      <c r="L86" s="27" t="n">
        <f aca="false">IF(K86=1,COUNTIFS($K$5:$K$1252,1,$J$5:$J$1252,"&lt;"&amp;J86)/($N$3-1),"")</f>
        <v>0.754763877381939</v>
      </c>
      <c r="M86" s="27" t="n">
        <f aca="false">IF(K86=1,COUNTIFS($K$5:$K$1252,1,$E$5:$E$1252,"&lt;"&amp;E86)/($N$3-1),"")</f>
        <v>0.472245236122618</v>
      </c>
      <c r="N86" s="28" t="n">
        <f aca="false">IF(K86=1,L86-M86,"")</f>
        <v>0.282518641259321</v>
      </c>
      <c r="O86" s="24" t="n">
        <f aca="false">IF(K86=1,E86,"")</f>
        <v>9.390513</v>
      </c>
      <c r="P86" s="26" t="n">
        <f aca="false">IF(K86=1,J86,"")</f>
        <v>6.4875</v>
      </c>
    </row>
    <row r="87" customFormat="false" ht="15" hidden="false" customHeight="false" outlineLevel="0" collapsed="false">
      <c r="A87" s="16" t="s">
        <v>379</v>
      </c>
      <c r="B87" s="16" t="s">
        <v>243</v>
      </c>
      <c r="C87" s="16" t="s">
        <v>300</v>
      </c>
      <c r="D87" s="16" t="n">
        <v>34</v>
      </c>
      <c r="E87" s="24" t="n">
        <v>10.100657</v>
      </c>
      <c r="F87" s="25" t="n">
        <v>1616</v>
      </c>
      <c r="G87" s="16" t="n">
        <v>24</v>
      </c>
      <c r="H87" s="16" t="n">
        <v>4</v>
      </c>
      <c r="I87" s="16" t="n">
        <v>3</v>
      </c>
      <c r="J87" s="26" t="n">
        <v>6.54583333333333</v>
      </c>
      <c r="K87" s="16" t="n">
        <f aca="false">IF(F87&gt;=$N$1,1,0)</f>
        <v>1</v>
      </c>
      <c r="L87" s="27" t="n">
        <f aca="false">IF(K87=1,COUNTIFS($K$5:$K$1252,1,$J$5:$J$1252,"&lt;"&amp;J87)/($N$3-1),"")</f>
        <v>0.774647887323944</v>
      </c>
      <c r="M87" s="27" t="n">
        <f aca="false">IF(K87=1,COUNTIFS($K$5:$K$1252,1,$E$5:$E$1252,"&lt;"&amp;E87)/($N$3-1),"")</f>
        <v>0.492957746478873</v>
      </c>
      <c r="N87" s="28" t="n">
        <f aca="false">IF(K87=1,L87-M87,"")</f>
        <v>0.28169014084507</v>
      </c>
      <c r="O87" s="24" t="n">
        <f aca="false">IF(K87=1,E87,"")</f>
        <v>10.100657</v>
      </c>
      <c r="P87" s="26" t="n">
        <f aca="false">IF(K87=1,J87,"")</f>
        <v>6.54583333333333</v>
      </c>
    </row>
    <row r="88" customFormat="false" ht="15" hidden="false" customHeight="false" outlineLevel="0" collapsed="false">
      <c r="A88" s="16" t="s">
        <v>380</v>
      </c>
      <c r="B88" s="16" t="s">
        <v>232</v>
      </c>
      <c r="C88" s="16" t="s">
        <v>294</v>
      </c>
      <c r="D88" s="16" t="n">
        <v>27</v>
      </c>
      <c r="E88" s="24" t="n">
        <v>5.761189</v>
      </c>
      <c r="F88" s="25" t="n">
        <v>1478</v>
      </c>
      <c r="G88" s="16" t="n">
        <v>26</v>
      </c>
      <c r="H88" s="16" t="n">
        <v>2</v>
      </c>
      <c r="I88" s="16" t="n">
        <v>1</v>
      </c>
      <c r="J88" s="26" t="n">
        <v>6.30769230769231</v>
      </c>
      <c r="K88" s="16" t="n">
        <f aca="false">IF(F88&gt;=$N$1,1,0)</f>
        <v>1</v>
      </c>
      <c r="L88" s="27" t="n">
        <f aca="false">IF(K88=1,COUNTIFS($K$5:$K$1252,1,$J$5:$J$1252,"&lt;"&amp;J88)/($N$3-1),"")</f>
        <v>0.602319801159901</v>
      </c>
      <c r="M88" s="27" t="n">
        <f aca="false">IF(K88=1,COUNTIFS($K$5:$K$1252,1,$E$5:$E$1252,"&lt;"&amp;E88)/($N$3-1),"")</f>
        <v>0.32062966031483</v>
      </c>
      <c r="N88" s="28" t="n">
        <f aca="false">IF(K88=1,L88-M88,"")</f>
        <v>0.28169014084507</v>
      </c>
      <c r="O88" s="24" t="n">
        <f aca="false">IF(K88=1,E88,"")</f>
        <v>5.761189</v>
      </c>
      <c r="P88" s="26" t="n">
        <f aca="false">IF(K88=1,J88,"")</f>
        <v>6.30769230769231</v>
      </c>
    </row>
    <row r="89" customFormat="false" ht="15" hidden="false" customHeight="false" outlineLevel="0" collapsed="false">
      <c r="A89" s="16" t="s">
        <v>381</v>
      </c>
      <c r="B89" s="16" t="s">
        <v>217</v>
      </c>
      <c r="C89" s="16" t="s">
        <v>294</v>
      </c>
      <c r="D89" s="16" t="n">
        <v>21</v>
      </c>
      <c r="E89" s="24" t="n">
        <v>2.948449</v>
      </c>
      <c r="F89" s="25" t="n">
        <v>1771</v>
      </c>
      <c r="G89" s="16" t="n">
        <v>26</v>
      </c>
      <c r="H89" s="16" t="n">
        <v>1</v>
      </c>
      <c r="I89" s="16" t="n">
        <v>1</v>
      </c>
      <c r="J89" s="26" t="n">
        <v>6.09615384615385</v>
      </c>
      <c r="K89" s="16" t="n">
        <f aca="false">IF(F89&gt;=$N$1,1,0)</f>
        <v>1</v>
      </c>
      <c r="L89" s="27" t="n">
        <f aca="false">IF(K89=1,COUNTIFS($K$5:$K$1252,1,$J$5:$J$1252,"&lt;"&amp;J89)/($N$3-1),"")</f>
        <v>0.408450704225352</v>
      </c>
      <c r="M89" s="27" t="n">
        <f aca="false">IF(K89=1,COUNTIFS($K$5:$K$1252,1,$E$5:$E$1252,"&lt;"&amp;E89)/($N$3-1),"")</f>
        <v>0.126760563380282</v>
      </c>
      <c r="N89" s="28" t="n">
        <f aca="false">IF(K89=1,L89-M89,"")</f>
        <v>0.28169014084507</v>
      </c>
      <c r="O89" s="24" t="n">
        <f aca="false">IF(K89=1,E89,"")</f>
        <v>2.948449</v>
      </c>
      <c r="P89" s="26" t="n">
        <f aca="false">IF(K89=1,J89,"")</f>
        <v>6.09615384615385</v>
      </c>
    </row>
    <row r="90" customFormat="false" ht="15" hidden="false" customHeight="false" outlineLevel="0" collapsed="false">
      <c r="A90" s="16" t="s">
        <v>382</v>
      </c>
      <c r="B90" s="16" t="s">
        <v>243</v>
      </c>
      <c r="C90" s="16" t="s">
        <v>300</v>
      </c>
      <c r="D90" s="16" t="n">
        <v>31</v>
      </c>
      <c r="E90" s="24" t="n">
        <v>7.38182</v>
      </c>
      <c r="F90" s="25" t="n">
        <v>1786</v>
      </c>
      <c r="G90" s="16" t="n">
        <v>25</v>
      </c>
      <c r="H90" s="16" t="n">
        <v>3</v>
      </c>
      <c r="I90" s="16" t="n">
        <v>3</v>
      </c>
      <c r="J90" s="26" t="n">
        <v>6.38</v>
      </c>
      <c r="K90" s="16" t="n">
        <f aca="false">IF(F90&gt;=$N$1,1,0)</f>
        <v>1</v>
      </c>
      <c r="L90" s="27" t="n">
        <f aca="false">IF(K90=1,COUNTIFS($K$5:$K$1252,1,$J$5:$J$1252,"&lt;"&amp;J90)/($N$3-1),"")</f>
        <v>0.677713338856669</v>
      </c>
      <c r="M90" s="27" t="n">
        <f aca="false">IF(K90=1,COUNTIFS($K$5:$K$1252,1,$E$5:$E$1252,"&lt;"&amp;E90)/($N$3-1),"")</f>
        <v>0.396023198011599</v>
      </c>
      <c r="N90" s="28" t="n">
        <f aca="false">IF(K90=1,L90-M90,"")</f>
        <v>0.28169014084507</v>
      </c>
      <c r="O90" s="24" t="n">
        <f aca="false">IF(K90=1,E90,"")</f>
        <v>7.38182</v>
      </c>
      <c r="P90" s="26" t="n">
        <f aca="false">IF(K90=1,J90,"")</f>
        <v>6.38</v>
      </c>
    </row>
    <row r="91" customFormat="false" ht="15" hidden="false" customHeight="false" outlineLevel="0" collapsed="false">
      <c r="A91" s="16" t="s">
        <v>383</v>
      </c>
      <c r="B91" s="16" t="s">
        <v>265</v>
      </c>
      <c r="C91" s="16" t="s">
        <v>300</v>
      </c>
      <c r="D91" s="16" t="n">
        <v>22</v>
      </c>
      <c r="E91" s="24" t="n">
        <v>8.228535</v>
      </c>
      <c r="F91" s="25" t="n">
        <v>1266</v>
      </c>
      <c r="G91" s="16" t="n">
        <v>20</v>
      </c>
      <c r="H91" s="16" t="n">
        <v>2</v>
      </c>
      <c r="I91" s="16" t="n">
        <v>6</v>
      </c>
      <c r="J91" s="26" t="n">
        <v>6.41</v>
      </c>
      <c r="K91" s="16" t="n">
        <f aca="false">IF(F91&gt;=$N$1,1,0)</f>
        <v>1</v>
      </c>
      <c r="L91" s="27" t="n">
        <f aca="false">IF(K91=1,COUNTIFS($K$5:$K$1252,1,$J$5:$J$1252,"&lt;"&amp;J91)/($N$3-1),"")</f>
        <v>0.708367854183927</v>
      </c>
      <c r="M91" s="27" t="n">
        <f aca="false">IF(K91=1,COUNTIFS($K$5:$K$1252,1,$E$5:$E$1252,"&lt;"&amp;E91)/($N$3-1),"")</f>
        <v>0.427506213753107</v>
      </c>
      <c r="N91" s="28" t="n">
        <f aca="false">IF(K91=1,L91-M91,"")</f>
        <v>0.28086164043082</v>
      </c>
      <c r="O91" s="24" t="n">
        <f aca="false">IF(K91=1,E91,"")</f>
        <v>8.228535</v>
      </c>
      <c r="P91" s="26" t="n">
        <f aca="false">IF(K91=1,J91,"")</f>
        <v>6.41</v>
      </c>
    </row>
    <row r="92" customFormat="false" ht="15" hidden="false" customHeight="false" outlineLevel="0" collapsed="false">
      <c r="A92" s="16" t="s">
        <v>384</v>
      </c>
      <c r="B92" s="16" t="s">
        <v>244</v>
      </c>
      <c r="C92" s="16" t="s">
        <v>294</v>
      </c>
      <c r="D92" s="16" t="n">
        <v>29</v>
      </c>
      <c r="E92" s="24" t="n">
        <v>2.199411</v>
      </c>
      <c r="F92" s="25" t="n">
        <v>1617</v>
      </c>
      <c r="G92" s="16" t="n">
        <v>26</v>
      </c>
      <c r="H92" s="16" t="n">
        <v>1</v>
      </c>
      <c r="I92" s="16" t="n">
        <v>0</v>
      </c>
      <c r="J92" s="26" t="n">
        <v>6.03846153846154</v>
      </c>
      <c r="K92" s="16" t="n">
        <f aca="false">IF(F92&gt;=$N$1,1,0)</f>
        <v>1</v>
      </c>
      <c r="L92" s="27" t="n">
        <f aca="false">IF(K92=1,COUNTIFS($K$5:$K$1252,1,$J$5:$J$1252,"&lt;"&amp;J92)/($N$3-1),"")</f>
        <v>0.344656172328086</v>
      </c>
      <c r="M92" s="27" t="n">
        <f aca="false">IF(K92=1,COUNTIFS($K$5:$K$1252,1,$E$5:$E$1252,"&lt;"&amp;E92)/($N$3-1),"")</f>
        <v>0.0662800331400166</v>
      </c>
      <c r="N92" s="28" t="n">
        <f aca="false">IF(K92=1,L92-M92,"")</f>
        <v>0.27837613918807</v>
      </c>
      <c r="O92" s="24" t="n">
        <f aca="false">IF(K92=1,E92,"")</f>
        <v>2.199411</v>
      </c>
      <c r="P92" s="26" t="n">
        <f aca="false">IF(K92=1,J92,"")</f>
        <v>6.03846153846154</v>
      </c>
    </row>
    <row r="93" customFormat="false" ht="15" hidden="false" customHeight="false" outlineLevel="0" collapsed="false">
      <c r="A93" s="16" t="s">
        <v>385</v>
      </c>
      <c r="B93" s="16" t="s">
        <v>265</v>
      </c>
      <c r="C93" s="16" t="s">
        <v>294</v>
      </c>
      <c r="D93" s="16" t="n">
        <v>30</v>
      </c>
      <c r="E93" s="24" t="n">
        <v>9.111599</v>
      </c>
      <c r="F93" s="25" t="n">
        <v>1427</v>
      </c>
      <c r="G93" s="16" t="n">
        <v>25</v>
      </c>
      <c r="H93" s="16" t="n">
        <v>1</v>
      </c>
      <c r="I93" s="16" t="n">
        <v>2</v>
      </c>
      <c r="J93" s="26" t="n">
        <v>6.456</v>
      </c>
      <c r="K93" s="16" t="n">
        <f aca="false">IF(F93&gt;=$N$1,1,0)</f>
        <v>1</v>
      </c>
      <c r="L93" s="27" t="n">
        <f aca="false">IF(K93=1,COUNTIFS($K$5:$K$1252,1,$J$5:$J$1252,"&lt;"&amp;J93)/($N$3-1),"")</f>
        <v>0.739022369511185</v>
      </c>
      <c r="M93" s="27" t="n">
        <f aca="false">IF(K93=1,COUNTIFS($K$5:$K$1252,1,$E$5:$E$1252,"&lt;"&amp;E93)/($N$3-1),"")</f>
        <v>0.461474730737365</v>
      </c>
      <c r="N93" s="28" t="n">
        <f aca="false">IF(K93=1,L93-M93,"")</f>
        <v>0.277547638773819</v>
      </c>
      <c r="O93" s="24" t="n">
        <f aca="false">IF(K93=1,E93,"")</f>
        <v>9.111599</v>
      </c>
      <c r="P93" s="26" t="n">
        <f aca="false">IF(K93=1,J93,"")</f>
        <v>6.456</v>
      </c>
    </row>
    <row r="94" customFormat="false" ht="15" hidden="false" customHeight="false" outlineLevel="0" collapsed="false">
      <c r="A94" s="16" t="s">
        <v>386</v>
      </c>
      <c r="B94" s="16" t="s">
        <v>221</v>
      </c>
      <c r="C94" s="16" t="s">
        <v>294</v>
      </c>
      <c r="D94" s="16" t="n">
        <v>29</v>
      </c>
      <c r="E94" s="24" t="n">
        <v>1.710606</v>
      </c>
      <c r="F94" s="25" t="n">
        <v>1716</v>
      </c>
      <c r="G94" s="16" t="n">
        <v>29</v>
      </c>
      <c r="H94" s="16" t="n">
        <v>1</v>
      </c>
      <c r="I94" s="16" t="n">
        <v>1</v>
      </c>
      <c r="J94" s="26" t="n">
        <v>6.01034482758621</v>
      </c>
      <c r="K94" s="16" t="n">
        <f aca="false">IF(F94&gt;=$N$1,1,0)</f>
        <v>1</v>
      </c>
      <c r="L94" s="27" t="n">
        <f aca="false">IF(K94=1,COUNTIFS($K$5:$K$1252,1,$J$5:$J$1252,"&lt;"&amp;J94)/($N$3-1),"")</f>
        <v>0.306545153272577</v>
      </c>
      <c r="M94" s="27" t="n">
        <f aca="false">IF(K94=1,COUNTIFS($K$5:$K$1252,1,$E$5:$E$1252,"&lt;"&amp;E94)/($N$3-1),"")</f>
        <v>0.0306545153272577</v>
      </c>
      <c r="N94" s="28" t="n">
        <f aca="false">IF(K94=1,L94-M94,"")</f>
        <v>0.275890637945319</v>
      </c>
      <c r="O94" s="24" t="n">
        <f aca="false">IF(K94=1,E94,"")</f>
        <v>1.710606</v>
      </c>
      <c r="P94" s="26" t="n">
        <f aca="false">IF(K94=1,J94,"")</f>
        <v>6.01034482758621</v>
      </c>
    </row>
    <row r="95" customFormat="false" ht="15" hidden="false" customHeight="false" outlineLevel="0" collapsed="false">
      <c r="A95" s="16" t="s">
        <v>387</v>
      </c>
      <c r="B95" s="16" t="s">
        <v>231</v>
      </c>
      <c r="C95" s="16" t="s">
        <v>294</v>
      </c>
      <c r="D95" s="16" t="n">
        <v>24</v>
      </c>
      <c r="E95" s="24" t="n">
        <v>6.526379</v>
      </c>
      <c r="F95" s="25" t="n">
        <v>2457</v>
      </c>
      <c r="G95" s="16" t="n">
        <v>37</v>
      </c>
      <c r="H95" s="16" t="n">
        <v>1</v>
      </c>
      <c r="I95" s="16" t="n">
        <v>0</v>
      </c>
      <c r="J95" s="26" t="n">
        <v>6.32972972972973</v>
      </c>
      <c r="K95" s="16" t="n">
        <f aca="false">IF(F95&gt;=$N$1,1,0)</f>
        <v>1</v>
      </c>
      <c r="L95" s="27" t="n">
        <f aca="false">IF(K95=1,COUNTIFS($K$5:$K$1252,1,$J$5:$J$1252,"&lt;"&amp;J95)/($N$3-1),"")</f>
        <v>0.626346313173157</v>
      </c>
      <c r="M95" s="27" t="n">
        <f aca="false">IF(K95=1,COUNTIFS($K$5:$K$1252,1,$E$5:$E$1252,"&lt;"&amp;E95)/($N$3-1),"")</f>
        <v>0.351284175642088</v>
      </c>
      <c r="N95" s="28" t="n">
        <f aca="false">IF(K95=1,L95-M95,"")</f>
        <v>0.275062137531069</v>
      </c>
      <c r="O95" s="24" t="n">
        <f aca="false">IF(K95=1,E95,"")</f>
        <v>6.526379</v>
      </c>
      <c r="P95" s="26" t="n">
        <f aca="false">IF(K95=1,J95,"")</f>
        <v>6.32972972972973</v>
      </c>
    </row>
    <row r="96" customFormat="false" ht="15" hidden="false" customHeight="false" outlineLevel="0" collapsed="false">
      <c r="A96" s="16" t="s">
        <v>388</v>
      </c>
      <c r="B96" s="16" t="s">
        <v>233</v>
      </c>
      <c r="C96" s="16" t="s">
        <v>296</v>
      </c>
      <c r="D96" s="16" t="n">
        <v>30</v>
      </c>
      <c r="E96" s="24" t="n">
        <v>9.410136</v>
      </c>
      <c r="F96" s="25" t="n">
        <v>1937</v>
      </c>
      <c r="G96" s="16" t="n">
        <v>35</v>
      </c>
      <c r="H96" s="16" t="n">
        <v>5</v>
      </c>
      <c r="I96" s="16" t="n">
        <v>3</v>
      </c>
      <c r="J96" s="26" t="n">
        <v>6.46857142857143</v>
      </c>
      <c r="K96" s="16" t="n">
        <f aca="false">IF(F96&gt;=$N$1,1,0)</f>
        <v>1</v>
      </c>
      <c r="L96" s="27" t="n">
        <f aca="false">IF(K96=1,COUNTIFS($K$5:$K$1252,1,$J$5:$J$1252,"&lt;"&amp;J96)/($N$3-1),"")</f>
        <v>0.748135874067937</v>
      </c>
      <c r="M96" s="27" t="n">
        <f aca="false">IF(K96=1,COUNTIFS($K$5:$K$1252,1,$E$5:$E$1252,"&lt;"&amp;E96)/($N$3-1),"")</f>
        <v>0.473902236951119</v>
      </c>
      <c r="N96" s="28" t="n">
        <f aca="false">IF(K96=1,L96-M96,"")</f>
        <v>0.274233637116819</v>
      </c>
      <c r="O96" s="24" t="n">
        <f aca="false">IF(K96=1,E96,"")</f>
        <v>9.410136</v>
      </c>
      <c r="P96" s="26" t="n">
        <f aca="false">IF(K96=1,J96,"")</f>
        <v>6.46857142857143</v>
      </c>
    </row>
    <row r="97" customFormat="false" ht="15" hidden="false" customHeight="false" outlineLevel="0" collapsed="false">
      <c r="A97" s="16" t="s">
        <v>389</v>
      </c>
      <c r="B97" s="16" t="s">
        <v>262</v>
      </c>
      <c r="C97" s="16" t="s">
        <v>300</v>
      </c>
      <c r="D97" s="16" t="n">
        <v>24</v>
      </c>
      <c r="E97" s="24" t="n">
        <v>2.354129</v>
      </c>
      <c r="F97" s="25" t="n">
        <v>1666</v>
      </c>
      <c r="G97" s="16" t="n">
        <v>26</v>
      </c>
      <c r="H97" s="16" t="n">
        <v>1</v>
      </c>
      <c r="I97" s="16" t="n">
        <v>5</v>
      </c>
      <c r="J97" s="26" t="n">
        <v>6.04615384615385</v>
      </c>
      <c r="K97" s="16" t="n">
        <f aca="false">IF(F97&gt;=$N$1,1,0)</f>
        <v>1</v>
      </c>
      <c r="L97" s="27" t="n">
        <f aca="false">IF(K97=1,COUNTIFS($K$5:$K$1252,1,$J$5:$J$1252,"&lt;"&amp;J97)/($N$3-1),"")</f>
        <v>0.353769676884838</v>
      </c>
      <c r="M97" s="27" t="n">
        <f aca="false">IF(K97=1,COUNTIFS($K$5:$K$1252,1,$E$5:$E$1252,"&lt;"&amp;E97)/($N$3-1),"")</f>
        <v>0.0795360397680199</v>
      </c>
      <c r="N97" s="28" t="n">
        <f aca="false">IF(K97=1,L97-M97,"")</f>
        <v>0.274233637116819</v>
      </c>
      <c r="O97" s="24" t="n">
        <f aca="false">IF(K97=1,E97,"")</f>
        <v>2.354129</v>
      </c>
      <c r="P97" s="26" t="n">
        <f aca="false">IF(K97=1,J97,"")</f>
        <v>6.04615384615385</v>
      </c>
    </row>
    <row r="98" customFormat="false" ht="15" hidden="false" customHeight="false" outlineLevel="0" collapsed="false">
      <c r="A98" s="16" t="s">
        <v>390</v>
      </c>
      <c r="B98" s="16" t="s">
        <v>253</v>
      </c>
      <c r="C98" s="16" t="s">
        <v>296</v>
      </c>
      <c r="D98" s="16" t="n">
        <v>17</v>
      </c>
      <c r="E98" s="24" t="n">
        <v>2.523097</v>
      </c>
      <c r="F98" s="25" t="n">
        <v>1581</v>
      </c>
      <c r="G98" s="16" t="n">
        <v>23</v>
      </c>
      <c r="H98" s="16" t="n">
        <v>4</v>
      </c>
      <c r="I98" s="16" t="n">
        <v>3</v>
      </c>
      <c r="J98" s="26" t="n">
        <v>6.05217391304348</v>
      </c>
      <c r="K98" s="16" t="n">
        <f aca="false">IF(F98&gt;=$N$1,1,0)</f>
        <v>1</v>
      </c>
      <c r="L98" s="27" t="n">
        <f aca="false">IF(K98=1,COUNTIFS($K$5:$K$1252,1,$J$5:$J$1252,"&lt;"&amp;J98)/($N$3-1),"")</f>
        <v>0.36039768019884</v>
      </c>
      <c r="M98" s="27" t="n">
        <f aca="false">IF(K98=1,COUNTIFS($K$5:$K$1252,1,$E$5:$E$1252,"&lt;"&amp;E98)/($N$3-1),"")</f>
        <v>0.0869925434962718</v>
      </c>
      <c r="N98" s="28" t="n">
        <f aca="false">IF(K98=1,L98-M98,"")</f>
        <v>0.273405136702568</v>
      </c>
      <c r="O98" s="24" t="n">
        <f aca="false">IF(K98=1,E98,"")</f>
        <v>2.523097</v>
      </c>
      <c r="P98" s="26" t="n">
        <f aca="false">IF(K98=1,J98,"")</f>
        <v>6.05217391304348</v>
      </c>
    </row>
    <row r="99" customFormat="false" ht="15" hidden="false" customHeight="false" outlineLevel="0" collapsed="false">
      <c r="A99" s="16" t="s">
        <v>391</v>
      </c>
      <c r="B99" s="16" t="s">
        <v>267</v>
      </c>
      <c r="C99" s="16" t="s">
        <v>300</v>
      </c>
      <c r="D99" s="16" t="n">
        <v>27</v>
      </c>
      <c r="E99" s="24" t="n">
        <v>8.190457</v>
      </c>
      <c r="F99" s="25" t="n">
        <v>1704</v>
      </c>
      <c r="G99" s="16" t="n">
        <v>32</v>
      </c>
      <c r="H99" s="16" t="n">
        <v>4</v>
      </c>
      <c r="I99" s="16" t="n">
        <v>3</v>
      </c>
      <c r="J99" s="26" t="n">
        <v>6.4</v>
      </c>
      <c r="K99" s="16" t="n">
        <f aca="false">IF(F99&gt;=$N$1,1,0)</f>
        <v>1</v>
      </c>
      <c r="L99" s="27" t="n">
        <f aca="false">IF(K99=1,COUNTIFS($K$5:$K$1252,1,$J$5:$J$1252,"&lt;"&amp;J99)/($N$3-1),"")</f>
        <v>0.697597348798674</v>
      </c>
      <c r="M99" s="27" t="n">
        <f aca="false">IF(K99=1,COUNTIFS($K$5:$K$1252,1,$E$5:$E$1252,"&lt;"&amp;E99)/($N$3-1),"")</f>
        <v>0.425020712510356</v>
      </c>
      <c r="N99" s="28" t="n">
        <f aca="false">IF(K99=1,L99-M99,"")</f>
        <v>0.272576636288318</v>
      </c>
      <c r="O99" s="24" t="n">
        <f aca="false">IF(K99=1,E99,"")</f>
        <v>8.190457</v>
      </c>
      <c r="P99" s="26" t="n">
        <f aca="false">IF(K99=1,J99,"")</f>
        <v>6.4</v>
      </c>
    </row>
    <row r="100" customFormat="false" ht="15" hidden="false" customHeight="false" outlineLevel="0" collapsed="false">
      <c r="A100" s="16" t="s">
        <v>392</v>
      </c>
      <c r="B100" s="16" t="s">
        <v>245</v>
      </c>
      <c r="C100" s="16" t="s">
        <v>294</v>
      </c>
      <c r="D100" s="16" t="n">
        <v>29</v>
      </c>
      <c r="E100" s="24" t="n">
        <v>1.342676</v>
      </c>
      <c r="F100" s="25" t="n">
        <v>2025</v>
      </c>
      <c r="G100" s="16" t="n">
        <v>32</v>
      </c>
      <c r="H100" s="16" t="n">
        <v>1</v>
      </c>
      <c r="I100" s="16" t="n">
        <v>0</v>
      </c>
      <c r="J100" s="26" t="n">
        <v>5.996875</v>
      </c>
      <c r="K100" s="16" t="n">
        <f aca="false">IF(F100&gt;=$N$1,1,0)</f>
        <v>1</v>
      </c>
      <c r="L100" s="27" t="n">
        <f aca="false">IF(K100=1,COUNTIFS($K$5:$K$1252,1,$J$5:$J$1252,"&lt;"&amp;J100)/($N$3-1),"")</f>
        <v>0.288318144159072</v>
      </c>
      <c r="M100" s="27" t="n">
        <f aca="false">IF(K100=1,COUNTIFS($K$5:$K$1252,1,$E$5:$E$1252,"&lt;"&amp;E100)/($N$3-1),"")</f>
        <v>0.0149130074565037</v>
      </c>
      <c r="N100" s="28" t="n">
        <f aca="false">IF(K100=1,L100-M100,"")</f>
        <v>0.273405136702568</v>
      </c>
      <c r="O100" s="24" t="n">
        <f aca="false">IF(K100=1,E100,"")</f>
        <v>1.342676</v>
      </c>
      <c r="P100" s="26" t="n">
        <f aca="false">IF(K100=1,J100,"")</f>
        <v>5.996875</v>
      </c>
    </row>
    <row r="101" customFormat="false" ht="15" hidden="false" customHeight="false" outlineLevel="0" collapsed="false">
      <c r="A101" s="16" t="s">
        <v>393</v>
      </c>
      <c r="B101" s="16" t="s">
        <v>243</v>
      </c>
      <c r="C101" s="16" t="s">
        <v>294</v>
      </c>
      <c r="D101" s="16" t="n">
        <v>23</v>
      </c>
      <c r="E101" s="24" t="n">
        <v>15.651016</v>
      </c>
      <c r="F101" s="25" t="n">
        <v>1988</v>
      </c>
      <c r="G101" s="16" t="n">
        <v>31</v>
      </c>
      <c r="H101" s="16" t="n">
        <v>0</v>
      </c>
      <c r="I101" s="16" t="n">
        <v>1</v>
      </c>
      <c r="J101" s="26" t="n">
        <v>6.95806451612903</v>
      </c>
      <c r="K101" s="16" t="n">
        <f aca="false">IF(F101&gt;=$N$1,1,0)</f>
        <v>1</v>
      </c>
      <c r="L101" s="27" t="n">
        <f aca="false">IF(K101=1,COUNTIFS($K$5:$K$1252,1,$J$5:$J$1252,"&lt;"&amp;J101)/($N$3-1),"")</f>
        <v>0.917149958574979</v>
      </c>
      <c r="M101" s="27" t="n">
        <f aca="false">IF(K101=1,COUNTIFS($K$5:$K$1252,1,$E$5:$E$1252,"&lt;"&amp;E101)/($N$3-1),"")</f>
        <v>0.645401822700911</v>
      </c>
      <c r="N101" s="28" t="n">
        <f aca="false">IF(K101=1,L101-M101,"")</f>
        <v>0.271748135874068</v>
      </c>
      <c r="O101" s="24" t="n">
        <f aca="false">IF(K101=1,E101,"")</f>
        <v>15.651016</v>
      </c>
      <c r="P101" s="26" t="n">
        <f aca="false">IF(K101=1,J101,"")</f>
        <v>6.95806451612903</v>
      </c>
    </row>
    <row r="102" customFormat="false" ht="15" hidden="false" customHeight="false" outlineLevel="0" collapsed="false">
      <c r="A102" s="16" t="s">
        <v>394</v>
      </c>
      <c r="B102" s="16" t="s">
        <v>263</v>
      </c>
      <c r="C102" s="16" t="s">
        <v>307</v>
      </c>
      <c r="D102" s="16" t="n">
        <v>29</v>
      </c>
      <c r="E102" s="24" t="n">
        <v>15.983743</v>
      </c>
      <c r="F102" s="25" t="n">
        <v>1342</v>
      </c>
      <c r="G102" s="16" t="n">
        <v>18</v>
      </c>
      <c r="H102" s="16" t="n">
        <v>0</v>
      </c>
      <c r="I102" s="16" t="n">
        <v>3</v>
      </c>
      <c r="J102" s="26" t="n">
        <v>6.98333333333333</v>
      </c>
      <c r="K102" s="16" t="n">
        <f aca="false">IF(F102&gt;=$N$1,1,0)</f>
        <v>1</v>
      </c>
      <c r="L102" s="27" t="n">
        <f aca="false">IF(K102=1,COUNTIFS($K$5:$K$1252,1,$J$5:$J$1252,"&lt;"&amp;J102)/($N$3-1),"")</f>
        <v>0.925434962717481</v>
      </c>
      <c r="M102" s="27" t="n">
        <f aca="false">IF(K102=1,COUNTIFS($K$5:$K$1252,1,$E$5:$E$1252,"&lt;"&amp;E102)/($N$3-1),"")</f>
        <v>0.653686826843413</v>
      </c>
      <c r="N102" s="28" t="n">
        <f aca="false">IF(K102=1,L102-M102,"")</f>
        <v>0.271748135874068</v>
      </c>
      <c r="O102" s="24" t="n">
        <f aca="false">IF(K102=1,E102,"")</f>
        <v>15.983743</v>
      </c>
      <c r="P102" s="26" t="n">
        <f aca="false">IF(K102=1,J102,"")</f>
        <v>6.98333333333333</v>
      </c>
    </row>
    <row r="103" customFormat="false" ht="15" hidden="false" customHeight="false" outlineLevel="0" collapsed="false">
      <c r="A103" s="16" t="s">
        <v>395</v>
      </c>
      <c r="B103" s="16" t="s">
        <v>234</v>
      </c>
      <c r="C103" s="16" t="s">
        <v>300</v>
      </c>
      <c r="D103" s="16" t="n">
        <v>21</v>
      </c>
      <c r="E103" s="24" t="n">
        <v>5.410461</v>
      </c>
      <c r="F103" s="25" t="n">
        <v>1859</v>
      </c>
      <c r="G103" s="16" t="n">
        <v>27</v>
      </c>
      <c r="H103" s="16" t="n">
        <v>0</v>
      </c>
      <c r="I103" s="16" t="n">
        <v>3</v>
      </c>
      <c r="J103" s="26" t="n">
        <v>6.27037037037037</v>
      </c>
      <c r="K103" s="16" t="n">
        <f aca="false">IF(F103&gt;=$N$1,1,0)</f>
        <v>1</v>
      </c>
      <c r="L103" s="27" t="n">
        <f aca="false">IF(K103=1,COUNTIFS($K$5:$K$1252,1,$J$5:$J$1252,"&lt;"&amp;J103)/($N$3-1),"")</f>
        <v>0.570008285004143</v>
      </c>
      <c r="M103" s="27" t="n">
        <f aca="false">IF(K103=1,COUNTIFS($K$5:$K$1252,1,$E$5:$E$1252,"&lt;"&amp;E103)/($N$3-1),"")</f>
        <v>0.298260149130075</v>
      </c>
      <c r="N103" s="28" t="n">
        <f aca="false">IF(K103=1,L103-M103,"")</f>
        <v>0.271748135874068</v>
      </c>
      <c r="O103" s="24" t="n">
        <f aca="false">IF(K103=1,E103,"")</f>
        <v>5.410461</v>
      </c>
      <c r="P103" s="26" t="n">
        <f aca="false">IF(K103=1,J103,"")</f>
        <v>6.27037037037037</v>
      </c>
    </row>
    <row r="104" customFormat="false" ht="15" hidden="false" customHeight="false" outlineLevel="0" collapsed="false">
      <c r="A104" s="16" t="s">
        <v>396</v>
      </c>
      <c r="B104" s="16" t="s">
        <v>232</v>
      </c>
      <c r="C104" s="16" t="s">
        <v>294</v>
      </c>
      <c r="D104" s="16" t="n">
        <v>27</v>
      </c>
      <c r="E104" s="24" t="n">
        <v>7.30623</v>
      </c>
      <c r="F104" s="25" t="n">
        <v>1420</v>
      </c>
      <c r="G104" s="16" t="n">
        <v>25</v>
      </c>
      <c r="H104" s="16" t="n">
        <v>0</v>
      </c>
      <c r="I104" s="16" t="n">
        <v>3</v>
      </c>
      <c r="J104" s="26" t="n">
        <v>6.364</v>
      </c>
      <c r="K104" s="16" t="n">
        <f aca="false">IF(F104&gt;=$N$1,1,0)</f>
        <v>1</v>
      </c>
      <c r="L104" s="27" t="n">
        <f aca="false">IF(K104=1,COUNTIFS($K$5:$K$1252,1,$J$5:$J$1252,"&lt;"&amp;J104)/($N$3-1),"")</f>
        <v>0.663628831814416</v>
      </c>
      <c r="M104" s="27" t="n">
        <f aca="false">IF(K104=1,COUNTIFS($K$5:$K$1252,1,$E$5:$E$1252,"&lt;"&amp;E104)/($N$3-1),"")</f>
        <v>0.391880695940348</v>
      </c>
      <c r="N104" s="28" t="n">
        <f aca="false">IF(K104=1,L104-M104,"")</f>
        <v>0.271748135874068</v>
      </c>
      <c r="O104" s="24" t="n">
        <f aca="false">IF(K104=1,E104,"")</f>
        <v>7.30623</v>
      </c>
      <c r="P104" s="26" t="n">
        <f aca="false">IF(K104=1,J104,"")</f>
        <v>6.364</v>
      </c>
    </row>
    <row r="105" customFormat="false" ht="15" hidden="false" customHeight="false" outlineLevel="0" collapsed="false">
      <c r="A105" s="16" t="s">
        <v>397</v>
      </c>
      <c r="B105" s="16" t="s">
        <v>252</v>
      </c>
      <c r="C105" s="16" t="s">
        <v>307</v>
      </c>
      <c r="D105" s="16" t="n">
        <v>24</v>
      </c>
      <c r="E105" s="24" t="n">
        <v>9.734343</v>
      </c>
      <c r="F105" s="25" t="n">
        <v>1167</v>
      </c>
      <c r="G105" s="16" t="n">
        <v>15</v>
      </c>
      <c r="H105" s="16" t="n">
        <v>0</v>
      </c>
      <c r="I105" s="16" t="n">
        <v>1</v>
      </c>
      <c r="J105" s="26" t="n">
        <v>6.48</v>
      </c>
      <c r="K105" s="16" t="n">
        <f aca="false">IF(F105&gt;=$N$1,1,0)</f>
        <v>1</v>
      </c>
      <c r="L105" s="27" t="n">
        <f aca="false">IF(K105=1,COUNTIFS($K$5:$K$1252,1,$J$5:$J$1252,"&lt;"&amp;J105)/($N$3-1),"")</f>
        <v>0.750621375310688</v>
      </c>
      <c r="M105" s="27" t="n">
        <f aca="false">IF(K105=1,COUNTIFS($K$5:$K$1252,1,$E$5:$E$1252,"&lt;"&amp;E105)/($N$3-1),"")</f>
        <v>0.48135874067937</v>
      </c>
      <c r="N105" s="28" t="n">
        <f aca="false">IF(K105=1,L105-M105,"")</f>
        <v>0.269262634631317</v>
      </c>
      <c r="O105" s="24" t="n">
        <f aca="false">IF(K105=1,E105,"")</f>
        <v>9.734343</v>
      </c>
      <c r="P105" s="26" t="n">
        <f aca="false">IF(K105=1,J105,"")</f>
        <v>6.48</v>
      </c>
    </row>
    <row r="106" customFormat="false" ht="15" hidden="false" customHeight="false" outlineLevel="0" collapsed="false">
      <c r="A106" s="16" t="s">
        <v>398</v>
      </c>
      <c r="B106" s="16" t="s">
        <v>257</v>
      </c>
      <c r="C106" s="16" t="s">
        <v>294</v>
      </c>
      <c r="D106" s="16" t="n">
        <v>28</v>
      </c>
      <c r="E106" s="24" t="n">
        <v>2.132342</v>
      </c>
      <c r="F106" s="25" t="n">
        <v>1503</v>
      </c>
      <c r="G106" s="16" t="n">
        <v>23</v>
      </c>
      <c r="H106" s="16" t="n">
        <v>0</v>
      </c>
      <c r="I106" s="16" t="n">
        <v>1</v>
      </c>
      <c r="J106" s="26" t="n">
        <v>6.02173913043478</v>
      </c>
      <c r="K106" s="16" t="n">
        <f aca="false">IF(F106&gt;=$N$1,1,0)</f>
        <v>1</v>
      </c>
      <c r="L106" s="27" t="n">
        <f aca="false">IF(K106=1,COUNTIFS($K$5:$K$1252,1,$J$5:$J$1252,"&lt;"&amp;J106)/($N$3-1),"")</f>
        <v>0.323115161557581</v>
      </c>
      <c r="M106" s="27" t="n">
        <f aca="false">IF(K106=1,COUNTIFS($K$5:$K$1252,1,$E$5:$E$1252,"&lt;"&amp;E106)/($N$3-1),"")</f>
        <v>0.0604805302402651</v>
      </c>
      <c r="N106" s="28" t="n">
        <f aca="false">IF(K106=1,L106-M106,"")</f>
        <v>0.262634631317316</v>
      </c>
      <c r="O106" s="24" t="n">
        <f aca="false">IF(K106=1,E106,"")</f>
        <v>2.132342</v>
      </c>
      <c r="P106" s="26" t="n">
        <f aca="false">IF(K106=1,J106,"")</f>
        <v>6.02173913043478</v>
      </c>
    </row>
    <row r="107" customFormat="false" ht="15" hidden="false" customHeight="false" outlineLevel="0" collapsed="false">
      <c r="A107" s="16" t="s">
        <v>399</v>
      </c>
      <c r="B107" s="16" t="s">
        <v>246</v>
      </c>
      <c r="C107" s="16" t="s">
        <v>300</v>
      </c>
      <c r="D107" s="16" t="n">
        <v>18</v>
      </c>
      <c r="E107" s="24" t="n">
        <v>3.491803</v>
      </c>
      <c r="F107" s="25" t="n">
        <v>1236</v>
      </c>
      <c r="G107" s="16" t="n">
        <v>20</v>
      </c>
      <c r="H107" s="16" t="n">
        <v>1</v>
      </c>
      <c r="I107" s="16" t="n">
        <v>4</v>
      </c>
      <c r="J107" s="26" t="n">
        <v>6.15</v>
      </c>
      <c r="K107" s="16" t="n">
        <f aca="false">IF(F107&gt;=$N$1,1,0)</f>
        <v>1</v>
      </c>
      <c r="L107" s="27" t="n">
        <f aca="false">IF(K107=1,COUNTIFS($K$5:$K$1252,1,$J$5:$J$1252,"&lt;"&amp;J107)/($N$3-1),"")</f>
        <v>0.448218724109362</v>
      </c>
      <c r="M107" s="27" t="n">
        <f aca="false">IF(K107=1,COUNTIFS($K$5:$K$1252,1,$E$5:$E$1252,"&lt;"&amp;E107)/($N$3-1),"")</f>
        <v>0.189726594863297</v>
      </c>
      <c r="N107" s="28" t="n">
        <f aca="false">IF(K107=1,L107-M107,"")</f>
        <v>0.258492129246065</v>
      </c>
      <c r="O107" s="24" t="n">
        <f aca="false">IF(K107=1,E107,"")</f>
        <v>3.491803</v>
      </c>
      <c r="P107" s="26" t="n">
        <f aca="false">IF(K107=1,J107,"")</f>
        <v>6.15</v>
      </c>
    </row>
    <row r="108" customFormat="false" ht="15" hidden="false" customHeight="false" outlineLevel="0" collapsed="false">
      <c r="A108" s="16" t="s">
        <v>400</v>
      </c>
      <c r="B108" s="16" t="s">
        <v>228</v>
      </c>
      <c r="C108" s="16" t="s">
        <v>294</v>
      </c>
      <c r="D108" s="16" t="n">
        <v>31</v>
      </c>
      <c r="E108" s="24" t="n">
        <v>1.70533</v>
      </c>
      <c r="F108" s="25" t="n">
        <v>1772</v>
      </c>
      <c r="G108" s="16" t="n">
        <v>29</v>
      </c>
      <c r="H108" s="16" t="n">
        <v>1</v>
      </c>
      <c r="I108" s="16" t="n">
        <v>1</v>
      </c>
      <c r="J108" s="26" t="n">
        <v>6</v>
      </c>
      <c r="K108" s="16" t="n">
        <f aca="false">IF(F108&gt;=$N$1,1,0)</f>
        <v>1</v>
      </c>
      <c r="L108" s="27" t="n">
        <f aca="false">IF(K108=1,COUNTIFS($K$5:$K$1252,1,$J$5:$J$1252,"&lt;"&amp;J108)/($N$3-1),"")</f>
        <v>0.289146644573322</v>
      </c>
      <c r="M108" s="27" t="n">
        <f aca="false">IF(K108=1,COUNTIFS($K$5:$K$1252,1,$E$5:$E$1252,"&lt;"&amp;E108)/($N$3-1),"")</f>
        <v>0.0298260149130075</v>
      </c>
      <c r="N108" s="28" t="n">
        <f aca="false">IF(K108=1,L108-M108,"")</f>
        <v>0.259320629660315</v>
      </c>
      <c r="O108" s="24" t="n">
        <f aca="false">IF(K108=1,E108,"")</f>
        <v>1.70533</v>
      </c>
      <c r="P108" s="26" t="n">
        <f aca="false">IF(K108=1,J108,"")</f>
        <v>6</v>
      </c>
    </row>
    <row r="109" customFormat="false" ht="15" hidden="false" customHeight="false" outlineLevel="0" collapsed="false">
      <c r="A109" s="16" t="s">
        <v>401</v>
      </c>
      <c r="B109" s="16" t="s">
        <v>251</v>
      </c>
      <c r="C109" s="16" t="s">
        <v>300</v>
      </c>
      <c r="D109" s="16" t="n">
        <v>32</v>
      </c>
      <c r="E109" s="24" t="n">
        <v>2.299362</v>
      </c>
      <c r="F109" s="25" t="n">
        <v>2081</v>
      </c>
      <c r="G109" s="16" t="n">
        <v>36</v>
      </c>
      <c r="H109" s="16" t="n">
        <v>2</v>
      </c>
      <c r="I109" s="16" t="n">
        <v>3</v>
      </c>
      <c r="J109" s="26" t="n">
        <v>6.03333333333333</v>
      </c>
      <c r="K109" s="16" t="n">
        <f aca="false">IF(F109&gt;=$N$1,1,0)</f>
        <v>1</v>
      </c>
      <c r="L109" s="27" t="n">
        <f aca="false">IF(K109=1,COUNTIFS($K$5:$K$1252,1,$J$5:$J$1252,"&lt;"&amp;J109)/($N$3-1),"")</f>
        <v>0.333885666942833</v>
      </c>
      <c r="M109" s="27" t="n">
        <f aca="false">IF(K109=1,COUNTIFS($K$5:$K$1252,1,$E$5:$E$1252,"&lt;"&amp;E109)/($N$3-1),"")</f>
        <v>0.0753935376967689</v>
      </c>
      <c r="N109" s="28" t="n">
        <f aca="false">IF(K109=1,L109-M109,"")</f>
        <v>0.258492129246065</v>
      </c>
      <c r="O109" s="24" t="n">
        <f aca="false">IF(K109=1,E109,"")</f>
        <v>2.299362</v>
      </c>
      <c r="P109" s="26" t="n">
        <f aca="false">IF(K109=1,J109,"")</f>
        <v>6.03333333333333</v>
      </c>
    </row>
    <row r="110" customFormat="false" ht="15" hidden="false" customHeight="false" outlineLevel="0" collapsed="false">
      <c r="A110" s="16" t="s">
        <v>402</v>
      </c>
      <c r="B110" s="16" t="s">
        <v>229</v>
      </c>
      <c r="C110" s="16" t="s">
        <v>294</v>
      </c>
      <c r="D110" s="16" t="n">
        <v>28</v>
      </c>
      <c r="E110" s="24" t="n">
        <v>22.487898</v>
      </c>
      <c r="F110" s="25" t="n">
        <v>1386</v>
      </c>
      <c r="G110" s="16" t="n">
        <v>21</v>
      </c>
      <c r="H110" s="16" t="n">
        <v>0</v>
      </c>
      <c r="I110" s="16" t="n">
        <v>2</v>
      </c>
      <c r="J110" s="26" t="n">
        <v>7.4952380952381</v>
      </c>
      <c r="K110" s="16" t="n">
        <f aca="false">IF(F110&gt;=$N$1,1,0)</f>
        <v>1</v>
      </c>
      <c r="L110" s="27" t="n">
        <f aca="false">IF(K110=1,COUNTIFS($K$5:$K$1252,1,$J$5:$J$1252,"&lt;"&amp;J110)/($N$3-1),"")</f>
        <v>0.997514498757249</v>
      </c>
      <c r="M110" s="27" t="n">
        <f aca="false">IF(K110=1,COUNTIFS($K$5:$K$1252,1,$E$5:$E$1252,"&lt;"&amp;E110)/($N$3-1),"")</f>
        <v>0.740679370339685</v>
      </c>
      <c r="N110" s="28" t="n">
        <f aca="false">IF(K110=1,L110-M110,"")</f>
        <v>0.256835128417564</v>
      </c>
      <c r="O110" s="24" t="n">
        <f aca="false">IF(K110=1,E110,"")</f>
        <v>22.487898</v>
      </c>
      <c r="P110" s="26" t="n">
        <f aca="false">IF(K110=1,J110,"")</f>
        <v>7.4952380952381</v>
      </c>
    </row>
    <row r="111" customFormat="false" ht="15" hidden="false" customHeight="false" outlineLevel="0" collapsed="false">
      <c r="A111" s="16" t="s">
        <v>403</v>
      </c>
      <c r="B111" s="16" t="s">
        <v>253</v>
      </c>
      <c r="C111" s="16" t="s">
        <v>307</v>
      </c>
      <c r="D111" s="16" t="n">
        <v>25</v>
      </c>
      <c r="E111" s="24" t="n">
        <v>8.358117</v>
      </c>
      <c r="F111" s="25" t="n">
        <v>1068</v>
      </c>
      <c r="G111" s="16" t="n">
        <v>14</v>
      </c>
      <c r="H111" s="16" t="n">
        <v>0</v>
      </c>
      <c r="I111" s="16" t="n">
        <v>1</v>
      </c>
      <c r="J111" s="26" t="n">
        <v>6.39285714285714</v>
      </c>
      <c r="K111" s="16" t="n">
        <f aca="false">IF(F111&gt;=$N$1,1,0)</f>
        <v>1</v>
      </c>
      <c r="L111" s="27" t="n">
        <f aca="false">IF(K111=1,COUNTIFS($K$5:$K$1252,1,$J$5:$J$1252,"&lt;"&amp;J111)/($N$3-1),"")</f>
        <v>0.691797845898923</v>
      </c>
      <c r="M111" s="27" t="n">
        <f aca="false">IF(K111=1,COUNTIFS($K$5:$K$1252,1,$E$5:$E$1252,"&lt;"&amp;E111)/($N$3-1),"")</f>
        <v>0.434962717481359</v>
      </c>
      <c r="N111" s="28" t="n">
        <f aca="false">IF(K111=1,L111-M111,"")</f>
        <v>0.256835128417564</v>
      </c>
      <c r="O111" s="24" t="n">
        <f aca="false">IF(K111=1,E111,"")</f>
        <v>8.358117</v>
      </c>
      <c r="P111" s="26" t="n">
        <f aca="false">IF(K111=1,J111,"")</f>
        <v>6.39285714285714</v>
      </c>
    </row>
    <row r="112" customFormat="false" ht="15" hidden="false" customHeight="false" outlineLevel="0" collapsed="false">
      <c r="A112" s="16" t="s">
        <v>404</v>
      </c>
      <c r="B112" s="16" t="s">
        <v>240</v>
      </c>
      <c r="C112" s="16" t="s">
        <v>307</v>
      </c>
      <c r="D112" s="16" t="n">
        <v>33</v>
      </c>
      <c r="E112" s="24" t="n">
        <v>1.744205</v>
      </c>
      <c r="F112" s="25" t="n">
        <v>1157</v>
      </c>
      <c r="G112" s="16" t="n">
        <v>15</v>
      </c>
      <c r="H112" s="16" t="n">
        <v>0</v>
      </c>
      <c r="I112" s="16" t="n">
        <v>0</v>
      </c>
      <c r="J112" s="26" t="n">
        <v>6</v>
      </c>
      <c r="K112" s="16" t="n">
        <f aca="false">IF(F112&gt;=$N$1,1,0)</f>
        <v>1</v>
      </c>
      <c r="L112" s="27" t="n">
        <f aca="false">IF(K112=1,COUNTIFS($K$5:$K$1252,1,$J$5:$J$1252,"&lt;"&amp;J112)/($N$3-1),"")</f>
        <v>0.289146644573322</v>
      </c>
      <c r="M112" s="27" t="n">
        <f aca="false">IF(K112=1,COUNTIFS($K$5:$K$1252,1,$E$5:$E$1252,"&lt;"&amp;E112)/($N$3-1),"")</f>
        <v>0.0339685169842585</v>
      </c>
      <c r="N112" s="28" t="n">
        <f aca="false">IF(K112=1,L112-M112,"")</f>
        <v>0.255178127589064</v>
      </c>
      <c r="O112" s="24" t="n">
        <f aca="false">IF(K112=1,E112,"")</f>
        <v>1.744205</v>
      </c>
      <c r="P112" s="26" t="n">
        <f aca="false">IF(K112=1,J112,"")</f>
        <v>6</v>
      </c>
    </row>
    <row r="113" customFormat="false" ht="15" hidden="false" customHeight="false" outlineLevel="0" collapsed="false">
      <c r="A113" s="16" t="s">
        <v>405</v>
      </c>
      <c r="B113" s="16" t="s">
        <v>261</v>
      </c>
      <c r="C113" s="16" t="s">
        <v>294</v>
      </c>
      <c r="D113" s="16" t="n">
        <v>26</v>
      </c>
      <c r="E113" s="24" t="n">
        <v>1.502996</v>
      </c>
      <c r="F113" s="25" t="n">
        <v>1904</v>
      </c>
      <c r="G113" s="16" t="n">
        <v>30</v>
      </c>
      <c r="H113" s="16" t="n">
        <v>0</v>
      </c>
      <c r="I113" s="16" t="n">
        <v>0</v>
      </c>
      <c r="J113" s="26" t="n">
        <v>5.99333333333333</v>
      </c>
      <c r="K113" s="16" t="n">
        <f aca="false">IF(F113&gt;=$N$1,1,0)</f>
        <v>1</v>
      </c>
      <c r="L113" s="27" t="n">
        <f aca="false">IF(K113=1,COUNTIFS($K$5:$K$1252,1,$J$5:$J$1252,"&lt;"&amp;J113)/($N$3-1),"")</f>
        <v>0.27837613918807</v>
      </c>
      <c r="M113" s="27" t="n">
        <f aca="false">IF(K113=1,COUNTIFS($K$5:$K$1252,1,$E$5:$E$1252,"&lt;"&amp;E113)/($N$3-1),"")</f>
        <v>0.0248550124275062</v>
      </c>
      <c r="N113" s="28" t="n">
        <f aca="false">IF(K113=1,L113-M113,"")</f>
        <v>0.253521126760563</v>
      </c>
      <c r="O113" s="24" t="n">
        <f aca="false">IF(K113=1,E113,"")</f>
        <v>1.502996</v>
      </c>
      <c r="P113" s="26" t="n">
        <f aca="false">IF(K113=1,J113,"")</f>
        <v>5.99333333333333</v>
      </c>
    </row>
    <row r="114" customFormat="false" ht="15" hidden="false" customHeight="false" outlineLevel="0" collapsed="false">
      <c r="A114" s="16" t="s">
        <v>406</v>
      </c>
      <c r="B114" s="16" t="s">
        <v>225</v>
      </c>
      <c r="C114" s="16" t="s">
        <v>294</v>
      </c>
      <c r="D114" s="16" t="n">
        <v>29</v>
      </c>
      <c r="E114" s="24" t="n">
        <v>3.261743</v>
      </c>
      <c r="F114" s="25" t="n">
        <v>1665</v>
      </c>
      <c r="G114" s="16" t="n">
        <v>25</v>
      </c>
      <c r="H114" s="16" t="n">
        <v>1</v>
      </c>
      <c r="I114" s="16" t="n">
        <v>0</v>
      </c>
      <c r="J114" s="26" t="n">
        <v>6.1</v>
      </c>
      <c r="K114" s="16" t="n">
        <f aca="false">IF(F114&gt;=$N$1,1,0)</f>
        <v>1</v>
      </c>
      <c r="L114" s="27" t="n">
        <f aca="false">IF(K114=1,COUNTIFS($K$5:$K$1252,1,$J$5:$J$1252,"&lt;"&amp;J114)/($N$3-1),"")</f>
        <v>0.412593206296603</v>
      </c>
      <c r="M114" s="27" t="n">
        <f aca="false">IF(K114=1,COUNTIFS($K$5:$K$1252,1,$E$5:$E$1252,"&lt;"&amp;E114)/($N$3-1),"")</f>
        <v>0.162386081193041</v>
      </c>
      <c r="N114" s="28" t="n">
        <f aca="false">IF(K114=1,L114-M114,"")</f>
        <v>0.250207125103563</v>
      </c>
      <c r="O114" s="24" t="n">
        <f aca="false">IF(K114=1,E114,"")</f>
        <v>3.261743</v>
      </c>
      <c r="P114" s="26" t="n">
        <f aca="false">IF(K114=1,J114,"")</f>
        <v>6.1</v>
      </c>
    </row>
    <row r="115" customFormat="false" ht="15" hidden="false" customHeight="false" outlineLevel="0" collapsed="false">
      <c r="A115" s="16" t="s">
        <v>407</v>
      </c>
      <c r="B115" s="16" t="s">
        <v>263</v>
      </c>
      <c r="C115" s="16" t="s">
        <v>294</v>
      </c>
      <c r="D115" s="16" t="n">
        <v>31</v>
      </c>
      <c r="E115" s="24" t="n">
        <v>3.113021</v>
      </c>
      <c r="F115" s="25" t="n">
        <v>1664</v>
      </c>
      <c r="G115" s="16" t="n">
        <v>29</v>
      </c>
      <c r="H115" s="16" t="n">
        <v>2</v>
      </c>
      <c r="I115" s="16" t="n">
        <v>1</v>
      </c>
      <c r="J115" s="26" t="n">
        <v>6.07931034482759</v>
      </c>
      <c r="K115" s="16" t="n">
        <f aca="false">IF(F115&gt;=$N$1,1,0)</f>
        <v>1</v>
      </c>
      <c r="L115" s="27" t="n">
        <f aca="false">IF(K115=1,COUNTIFS($K$5:$K$1252,1,$J$5:$J$1252,"&lt;"&amp;J115)/($N$3-1),"")</f>
        <v>0.392709196354598</v>
      </c>
      <c r="M115" s="27" t="n">
        <f aca="false">IF(K115=1,COUNTIFS($K$5:$K$1252,1,$E$5:$E$1252,"&lt;"&amp;E115)/($N$3-1),"")</f>
        <v>0.143330571665286</v>
      </c>
      <c r="N115" s="28" t="n">
        <f aca="false">IF(K115=1,L115-M115,"")</f>
        <v>0.249378624689312</v>
      </c>
      <c r="O115" s="24" t="n">
        <f aca="false">IF(K115=1,E115,"")</f>
        <v>3.113021</v>
      </c>
      <c r="P115" s="26" t="n">
        <f aca="false">IF(K115=1,J115,"")</f>
        <v>6.07931034482759</v>
      </c>
    </row>
    <row r="116" customFormat="false" ht="15" hidden="false" customHeight="false" outlineLevel="0" collapsed="false">
      <c r="A116" s="16" t="s">
        <v>408</v>
      </c>
      <c r="B116" s="16" t="s">
        <v>228</v>
      </c>
      <c r="C116" s="16" t="s">
        <v>300</v>
      </c>
      <c r="D116" s="16" t="n">
        <v>24</v>
      </c>
      <c r="E116" s="24" t="n">
        <v>2.621838</v>
      </c>
      <c r="F116" s="25" t="n">
        <v>1019</v>
      </c>
      <c r="G116" s="16" t="n">
        <v>20</v>
      </c>
      <c r="H116" s="16" t="n">
        <v>0</v>
      </c>
      <c r="I116" s="16" t="n">
        <v>2</v>
      </c>
      <c r="J116" s="26" t="n">
        <v>6.035</v>
      </c>
      <c r="K116" s="16" t="n">
        <f aca="false">IF(F116&gt;=$N$1,1,0)</f>
        <v>1</v>
      </c>
      <c r="L116" s="27" t="n">
        <f aca="false">IF(K116=1,COUNTIFS($K$5:$K$1252,1,$J$5:$J$1252,"&lt;"&amp;J116)/($N$3-1),"")</f>
        <v>0.339685169842585</v>
      </c>
      <c r="M116" s="27" t="n">
        <f aca="false">IF(K116=1,COUNTIFS($K$5:$K$1252,1,$E$5:$E$1252,"&lt;"&amp;E116)/($N$3-1),"")</f>
        <v>0.0911350455675228</v>
      </c>
      <c r="N116" s="28" t="n">
        <f aca="false">IF(K116=1,L116-M116,"")</f>
        <v>0.248550124275062</v>
      </c>
      <c r="O116" s="24" t="n">
        <f aca="false">IF(K116=1,E116,"")</f>
        <v>2.621838</v>
      </c>
      <c r="P116" s="26" t="n">
        <f aca="false">IF(K116=1,J116,"")</f>
        <v>6.035</v>
      </c>
    </row>
    <row r="117" customFormat="false" ht="15" hidden="false" customHeight="false" outlineLevel="0" collapsed="false">
      <c r="A117" s="16" t="s">
        <v>409</v>
      </c>
      <c r="B117" s="16" t="s">
        <v>224</v>
      </c>
      <c r="C117" s="16" t="s">
        <v>294</v>
      </c>
      <c r="D117" s="16" t="n">
        <v>25</v>
      </c>
      <c r="E117" s="24" t="n">
        <v>1.190477</v>
      </c>
      <c r="F117" s="25" t="n">
        <v>2321</v>
      </c>
      <c r="G117" s="16" t="n">
        <v>35</v>
      </c>
      <c r="H117" s="16" t="n">
        <v>0</v>
      </c>
      <c r="I117" s="16" t="n">
        <v>1</v>
      </c>
      <c r="J117" s="26" t="n">
        <v>5.97428571428571</v>
      </c>
      <c r="K117" s="16" t="n">
        <f aca="false">IF(F117&gt;=$N$1,1,0)</f>
        <v>1</v>
      </c>
      <c r="L117" s="27" t="n">
        <f aca="false">IF(K117=1,COUNTIFS($K$5:$K$1252,1,$J$5:$J$1252,"&lt;"&amp;J117)/($N$3-1),"")</f>
        <v>0.258492129246065</v>
      </c>
      <c r="M117" s="27" t="n">
        <f aca="false">IF(K117=1,COUNTIFS($K$5:$K$1252,1,$E$5:$E$1252,"&lt;"&amp;E117)/($N$3-1),"")</f>
        <v>0.0115990057995029</v>
      </c>
      <c r="N117" s="28" t="n">
        <f aca="false">IF(K117=1,L117-M117,"")</f>
        <v>0.246893123446562</v>
      </c>
      <c r="O117" s="24" t="n">
        <f aca="false">IF(K117=1,E117,"")</f>
        <v>1.190477</v>
      </c>
      <c r="P117" s="26" t="n">
        <f aca="false">IF(K117=1,J117,"")</f>
        <v>5.97428571428571</v>
      </c>
    </row>
    <row r="118" customFormat="false" ht="15" hidden="false" customHeight="false" outlineLevel="0" collapsed="false">
      <c r="A118" s="16" t="s">
        <v>410</v>
      </c>
      <c r="B118" s="16" t="s">
        <v>231</v>
      </c>
      <c r="C118" s="16" t="s">
        <v>294</v>
      </c>
      <c r="D118" s="16" t="n">
        <v>24</v>
      </c>
      <c r="E118" s="24" t="n">
        <v>6.360926</v>
      </c>
      <c r="F118" s="25" t="n">
        <v>2255</v>
      </c>
      <c r="G118" s="16" t="n">
        <v>35</v>
      </c>
      <c r="H118" s="16" t="n">
        <v>0</v>
      </c>
      <c r="I118" s="16" t="n">
        <v>1</v>
      </c>
      <c r="J118" s="26" t="n">
        <v>6.30285714285714</v>
      </c>
      <c r="K118" s="16" t="n">
        <f aca="false">IF(F118&gt;=$N$1,1,0)</f>
        <v>1</v>
      </c>
      <c r="L118" s="27" t="n">
        <f aca="false">IF(K118=1,COUNTIFS($K$5:$K$1252,1,$J$5:$J$1252,"&lt;"&amp;J118)/($N$3-1),"")</f>
        <v>0.593206296603148</v>
      </c>
      <c r="M118" s="27" t="n">
        <f aca="false">IF(K118=1,COUNTIFS($K$5:$K$1252,1,$E$5:$E$1252,"&lt;"&amp;E118)/($N$3-1),"")</f>
        <v>0.347141673570837</v>
      </c>
      <c r="N118" s="28" t="n">
        <f aca="false">IF(K118=1,L118-M118,"")</f>
        <v>0.246064623032311</v>
      </c>
      <c r="O118" s="24" t="n">
        <f aca="false">IF(K118=1,E118,"")</f>
        <v>6.360926</v>
      </c>
      <c r="P118" s="26" t="n">
        <f aca="false">IF(K118=1,J118,"")</f>
        <v>6.30285714285714</v>
      </c>
    </row>
    <row r="119" customFormat="false" ht="15" hidden="false" customHeight="false" outlineLevel="0" collapsed="false">
      <c r="A119" s="16" t="s">
        <v>411</v>
      </c>
      <c r="B119" s="16" t="s">
        <v>263</v>
      </c>
      <c r="C119" s="16" t="s">
        <v>300</v>
      </c>
      <c r="D119" s="16" t="n">
        <v>22</v>
      </c>
      <c r="E119" s="24" t="n">
        <v>1.940925</v>
      </c>
      <c r="F119" s="25" t="n">
        <v>2079</v>
      </c>
      <c r="G119" s="16" t="n">
        <v>33</v>
      </c>
      <c r="H119" s="16" t="n">
        <v>6</v>
      </c>
      <c r="I119" s="16" t="n">
        <v>2</v>
      </c>
      <c r="J119" s="26" t="n">
        <v>6.0030303030303</v>
      </c>
      <c r="K119" s="16" t="n">
        <f aca="false">IF(F119&gt;=$N$1,1,0)</f>
        <v>1</v>
      </c>
      <c r="L119" s="27" t="n">
        <f aca="false">IF(K119=1,COUNTIFS($K$5:$K$1252,1,$J$5:$J$1252,"&lt;"&amp;J119)/($N$3-1),"")</f>
        <v>0.293289146644573</v>
      </c>
      <c r="M119" s="27" t="n">
        <f aca="false">IF(K119=1,COUNTIFS($K$5:$K$1252,1,$E$5:$E$1252,"&lt;"&amp;E119)/($N$3-1),"")</f>
        <v>0.0497100248550124</v>
      </c>
      <c r="N119" s="28" t="n">
        <f aca="false">IF(K119=1,L119-M119,"")</f>
        <v>0.243579121789561</v>
      </c>
      <c r="O119" s="24" t="n">
        <f aca="false">IF(K119=1,E119,"")</f>
        <v>1.940925</v>
      </c>
      <c r="P119" s="26" t="n">
        <f aca="false">IF(K119=1,J119,"")</f>
        <v>6.0030303030303</v>
      </c>
    </row>
    <row r="120" customFormat="false" ht="15" hidden="false" customHeight="false" outlineLevel="0" collapsed="false">
      <c r="A120" s="16" t="s">
        <v>412</v>
      </c>
      <c r="B120" s="16" t="s">
        <v>269</v>
      </c>
      <c r="C120" s="16" t="s">
        <v>300</v>
      </c>
      <c r="D120" s="16" t="n">
        <v>28</v>
      </c>
      <c r="E120" s="24" t="n">
        <v>11.638963</v>
      </c>
      <c r="F120" s="25" t="n">
        <v>1478</v>
      </c>
      <c r="G120" s="16" t="n">
        <v>25</v>
      </c>
      <c r="H120" s="16" t="n">
        <v>0</v>
      </c>
      <c r="I120" s="16" t="n">
        <v>3</v>
      </c>
      <c r="J120" s="26" t="n">
        <v>6.584</v>
      </c>
      <c r="K120" s="16" t="n">
        <f aca="false">IF(F120&gt;=$N$1,1,0)</f>
        <v>1</v>
      </c>
      <c r="L120" s="27" t="n">
        <f aca="false">IF(K120=1,COUNTIFS($K$5:$K$1252,1,$J$5:$J$1252,"&lt;"&amp;J120)/($N$3-1),"")</f>
        <v>0.784589892294946</v>
      </c>
      <c r="M120" s="27" t="n">
        <f aca="false">IF(K120=1,COUNTIFS($K$5:$K$1252,1,$E$5:$E$1252,"&lt;"&amp;E120)/($N$3-1),"")</f>
        <v>0.541839270919636</v>
      </c>
      <c r="N120" s="28" t="n">
        <f aca="false">IF(K120=1,L120-M120,"")</f>
        <v>0.242750621375311</v>
      </c>
      <c r="O120" s="24" t="n">
        <f aca="false">IF(K120=1,E120,"")</f>
        <v>11.638963</v>
      </c>
      <c r="P120" s="26" t="n">
        <f aca="false">IF(K120=1,J120,"")</f>
        <v>6.584</v>
      </c>
    </row>
    <row r="121" customFormat="false" ht="15" hidden="false" customHeight="false" outlineLevel="0" collapsed="false">
      <c r="A121" s="16" t="s">
        <v>413</v>
      </c>
      <c r="B121" s="16" t="s">
        <v>239</v>
      </c>
      <c r="C121" s="16" t="s">
        <v>296</v>
      </c>
      <c r="D121" s="16" t="n">
        <v>18</v>
      </c>
      <c r="E121" s="24" t="n">
        <v>11.207976</v>
      </c>
      <c r="F121" s="25" t="n">
        <v>1574</v>
      </c>
      <c r="G121" s="16" t="n">
        <v>24</v>
      </c>
      <c r="H121" s="16" t="n">
        <v>5</v>
      </c>
      <c r="I121" s="16" t="n">
        <v>4</v>
      </c>
      <c r="J121" s="26" t="n">
        <v>6.5375</v>
      </c>
      <c r="K121" s="16" t="n">
        <f aca="false">IF(F121&gt;=$N$1,1,0)</f>
        <v>1</v>
      </c>
      <c r="L121" s="27" t="n">
        <f aca="false">IF(K121=1,COUNTIFS($K$5:$K$1252,1,$J$5:$J$1252,"&lt;"&amp;J121)/($N$3-1),"")</f>
        <v>0.771333885666943</v>
      </c>
      <c r="M121" s="27" t="n">
        <f aca="false">IF(K121=1,COUNTIFS($K$5:$K$1252,1,$E$5:$E$1252,"&lt;"&amp;E121)/($N$3-1),"")</f>
        <v>0.528583264291632</v>
      </c>
      <c r="N121" s="28" t="n">
        <f aca="false">IF(K121=1,L121-M121,"")</f>
        <v>0.242750621375311</v>
      </c>
      <c r="O121" s="24" t="n">
        <f aca="false">IF(K121=1,E121,"")</f>
        <v>11.207976</v>
      </c>
      <c r="P121" s="26" t="n">
        <f aca="false">IF(K121=1,J121,"")</f>
        <v>6.5375</v>
      </c>
    </row>
    <row r="122" customFormat="false" ht="15" hidden="false" customHeight="false" outlineLevel="0" collapsed="false">
      <c r="A122" s="16" t="s">
        <v>414</v>
      </c>
      <c r="B122" s="16" t="s">
        <v>267</v>
      </c>
      <c r="C122" s="16" t="s">
        <v>296</v>
      </c>
      <c r="D122" s="16" t="n">
        <v>26</v>
      </c>
      <c r="E122" s="24" t="n">
        <v>11.619579</v>
      </c>
      <c r="F122" s="25" t="n">
        <v>1600</v>
      </c>
      <c r="G122" s="16" t="n">
        <v>26</v>
      </c>
      <c r="H122" s="16" t="n">
        <v>11</v>
      </c>
      <c r="I122" s="16" t="n">
        <v>4</v>
      </c>
      <c r="J122" s="26" t="n">
        <v>6.58076923076923</v>
      </c>
      <c r="K122" s="16" t="n">
        <f aca="false">IF(F122&gt;=$N$1,1,0)</f>
        <v>1</v>
      </c>
      <c r="L122" s="27" t="n">
        <f aca="false">IF(K122=1,COUNTIFS($K$5:$K$1252,1,$J$5:$J$1252,"&lt;"&amp;J122)/($N$3-1),"")</f>
        <v>0.783761391880696</v>
      </c>
      <c r="M122" s="27" t="n">
        <f aca="false">IF(K122=1,COUNTIFS($K$5:$K$1252,1,$E$5:$E$1252,"&lt;"&amp;E122)/($N$3-1),"")</f>
        <v>0.541010770505385</v>
      </c>
      <c r="N122" s="28" t="n">
        <f aca="false">IF(K122=1,L122-M122,"")</f>
        <v>0.242750621375311</v>
      </c>
      <c r="O122" s="24" t="n">
        <f aca="false">IF(K122=1,E122,"")</f>
        <v>11.619579</v>
      </c>
      <c r="P122" s="26" t="n">
        <f aca="false">IF(K122=1,J122,"")</f>
        <v>6.58076923076923</v>
      </c>
    </row>
    <row r="123" customFormat="false" ht="15" hidden="false" customHeight="false" outlineLevel="0" collapsed="false">
      <c r="A123" s="16" t="s">
        <v>415</v>
      </c>
      <c r="B123" s="16" t="s">
        <v>266</v>
      </c>
      <c r="C123" s="16" t="s">
        <v>294</v>
      </c>
      <c r="D123" s="16" t="n">
        <v>25</v>
      </c>
      <c r="E123" s="24" t="n">
        <v>10.272165</v>
      </c>
      <c r="F123" s="25" t="n">
        <v>1168</v>
      </c>
      <c r="G123" s="16" t="n">
        <v>21</v>
      </c>
      <c r="H123" s="16" t="n">
        <v>1</v>
      </c>
      <c r="I123" s="16" t="n">
        <v>0</v>
      </c>
      <c r="J123" s="26" t="n">
        <v>6.46190476190476</v>
      </c>
      <c r="K123" s="16" t="n">
        <f aca="false">IF(F123&gt;=$N$1,1,0)</f>
        <v>1</v>
      </c>
      <c r="L123" s="27" t="n">
        <f aca="false">IF(K123=1,COUNTIFS($K$5:$K$1252,1,$J$5:$J$1252,"&lt;"&amp;J123)/($N$3-1),"")</f>
        <v>0.743164871582436</v>
      </c>
      <c r="M123" s="27" t="n">
        <f aca="false">IF(K123=1,COUNTIFS($K$5:$K$1252,1,$E$5:$E$1252,"&lt;"&amp;E123)/($N$3-1),"")</f>
        <v>0.500414250207125</v>
      </c>
      <c r="N123" s="28" t="n">
        <f aca="false">IF(K123=1,L123-M123,"")</f>
        <v>0.242750621375311</v>
      </c>
      <c r="O123" s="24" t="n">
        <f aca="false">IF(K123=1,E123,"")</f>
        <v>10.272165</v>
      </c>
      <c r="P123" s="26" t="n">
        <f aca="false">IF(K123=1,J123,"")</f>
        <v>6.46190476190476</v>
      </c>
    </row>
    <row r="124" customFormat="false" ht="15" hidden="false" customHeight="false" outlineLevel="0" collapsed="false">
      <c r="A124" s="16" t="s">
        <v>416</v>
      </c>
      <c r="B124" s="16" t="s">
        <v>229</v>
      </c>
      <c r="C124" s="16" t="s">
        <v>294</v>
      </c>
      <c r="D124" s="16" t="n">
        <v>28</v>
      </c>
      <c r="E124" s="24" t="n">
        <v>10.590476</v>
      </c>
      <c r="F124" s="25" t="n">
        <v>1188</v>
      </c>
      <c r="G124" s="16" t="n">
        <v>20</v>
      </c>
      <c r="H124" s="16" t="n">
        <v>0</v>
      </c>
      <c r="I124" s="16" t="n">
        <v>0</v>
      </c>
      <c r="J124" s="26" t="n">
        <v>6.48</v>
      </c>
      <c r="K124" s="16" t="n">
        <f aca="false">IF(F124&gt;=$N$1,1,0)</f>
        <v>1</v>
      </c>
      <c r="L124" s="27" t="n">
        <f aca="false">IF(K124=1,COUNTIFS($K$5:$K$1252,1,$J$5:$J$1252,"&lt;"&amp;J124)/($N$3-1),"")</f>
        <v>0.750621375310688</v>
      </c>
      <c r="M124" s="27" t="n">
        <f aca="false">IF(K124=1,COUNTIFS($K$5:$K$1252,1,$E$5:$E$1252,"&lt;"&amp;E124)/($N$3-1),"")</f>
        <v>0.509527754763877</v>
      </c>
      <c r="N124" s="28" t="n">
        <f aca="false">IF(K124=1,L124-M124,"")</f>
        <v>0.24109362054681</v>
      </c>
      <c r="O124" s="24" t="n">
        <f aca="false">IF(K124=1,E124,"")</f>
        <v>10.590476</v>
      </c>
      <c r="P124" s="26" t="n">
        <f aca="false">IF(K124=1,J124,"")</f>
        <v>6.48</v>
      </c>
    </row>
    <row r="125" customFormat="false" ht="15" hidden="false" customHeight="false" outlineLevel="0" collapsed="false">
      <c r="A125" s="16" t="s">
        <v>417</v>
      </c>
      <c r="B125" s="16" t="s">
        <v>264</v>
      </c>
      <c r="C125" s="16" t="s">
        <v>294</v>
      </c>
      <c r="D125" s="16" t="n">
        <v>32</v>
      </c>
      <c r="E125" s="24" t="n">
        <v>6.227584</v>
      </c>
      <c r="F125" s="25" t="n">
        <v>1884</v>
      </c>
      <c r="G125" s="16" t="n">
        <v>32</v>
      </c>
      <c r="H125" s="16" t="n">
        <v>0</v>
      </c>
      <c r="I125" s="16" t="n">
        <v>6</v>
      </c>
      <c r="J125" s="26" t="n">
        <v>6.290625</v>
      </c>
      <c r="K125" s="16" t="n">
        <f aca="false">IF(F125&gt;=$N$1,1,0)</f>
        <v>1</v>
      </c>
      <c r="L125" s="27" t="n">
        <f aca="false">IF(K125=1,COUNTIFS($K$5:$K$1252,1,$J$5:$J$1252,"&lt;"&amp;J125)/($N$3-1),"")</f>
        <v>0.584921292460646</v>
      </c>
      <c r="M125" s="27" t="n">
        <f aca="false">IF(K125=1,COUNTIFS($K$5:$K$1252,1,$E$5:$E$1252,"&lt;"&amp;E125)/($N$3-1),"")</f>
        <v>0.343827671913836</v>
      </c>
      <c r="N125" s="28" t="n">
        <f aca="false">IF(K125=1,L125-M125,"")</f>
        <v>0.24109362054681</v>
      </c>
      <c r="O125" s="24" t="n">
        <f aca="false">IF(K125=1,E125,"")</f>
        <v>6.227584</v>
      </c>
      <c r="P125" s="26" t="n">
        <f aca="false">IF(K125=1,J125,"")</f>
        <v>6.290625</v>
      </c>
    </row>
    <row r="126" customFormat="false" ht="15" hidden="false" customHeight="false" outlineLevel="0" collapsed="false">
      <c r="A126" s="16" t="s">
        <v>418</v>
      </c>
      <c r="B126" s="16" t="s">
        <v>256</v>
      </c>
      <c r="C126" s="16" t="s">
        <v>300</v>
      </c>
      <c r="D126" s="16" t="n">
        <v>33</v>
      </c>
      <c r="E126" s="24" t="n">
        <v>3.059652</v>
      </c>
      <c r="F126" s="25" t="n">
        <v>1313</v>
      </c>
      <c r="G126" s="16" t="n">
        <v>25</v>
      </c>
      <c r="H126" s="16" t="n">
        <v>2</v>
      </c>
      <c r="I126" s="16" t="n">
        <v>4</v>
      </c>
      <c r="J126" s="26" t="n">
        <v>6.068</v>
      </c>
      <c r="K126" s="16" t="n">
        <f aca="false">IF(F126&gt;=$N$1,1,0)</f>
        <v>1</v>
      </c>
      <c r="L126" s="27" t="n">
        <f aca="false">IF(K126=1,COUNTIFS($K$5:$K$1252,1,$J$5:$J$1252,"&lt;"&amp;J126)/($N$3-1),"")</f>
        <v>0.377796188898094</v>
      </c>
      <c r="M126" s="27" t="n">
        <f aca="false">IF(K126=1,COUNTIFS($K$5:$K$1252,1,$E$5:$E$1252,"&lt;"&amp;E126)/($N$3-1),"")</f>
        <v>0.138359569179785</v>
      </c>
      <c r="N126" s="28" t="n">
        <f aca="false">IF(K126=1,L126-M126,"")</f>
        <v>0.23943661971831</v>
      </c>
      <c r="O126" s="24" t="n">
        <f aca="false">IF(K126=1,E126,"")</f>
        <v>3.059652</v>
      </c>
      <c r="P126" s="26" t="n">
        <f aca="false">IF(K126=1,J126,"")</f>
        <v>6.068</v>
      </c>
    </row>
    <row r="127" customFormat="false" ht="15" hidden="false" customHeight="false" outlineLevel="0" collapsed="false">
      <c r="A127" s="16" t="s">
        <v>419</v>
      </c>
      <c r="B127" s="16" t="s">
        <v>249</v>
      </c>
      <c r="C127" s="16" t="s">
        <v>307</v>
      </c>
      <c r="D127" s="16" t="n">
        <v>29</v>
      </c>
      <c r="E127" s="24" t="n">
        <v>11.044417</v>
      </c>
      <c r="F127" s="25" t="n">
        <v>1090</v>
      </c>
      <c r="G127" s="16" t="n">
        <v>14</v>
      </c>
      <c r="H127" s="16" t="n">
        <v>0</v>
      </c>
      <c r="I127" s="16" t="n">
        <v>0</v>
      </c>
      <c r="J127" s="26" t="n">
        <v>6.5</v>
      </c>
      <c r="K127" s="16" t="n">
        <f aca="false">IF(F127&gt;=$N$1,1,0)</f>
        <v>1</v>
      </c>
      <c r="L127" s="27" t="n">
        <f aca="false">IF(K127=1,COUNTIFS($K$5:$K$1252,1,$J$5:$J$1252,"&lt;"&amp;J127)/($N$3-1),"")</f>
        <v>0.75807787903894</v>
      </c>
      <c r="M127" s="27" t="n">
        <f aca="false">IF(K127=1,COUNTIFS($K$5:$K$1252,1,$E$5:$E$1252,"&lt;"&amp;E127)/($N$3-1),"")</f>
        <v>0.52029826014913</v>
      </c>
      <c r="N127" s="28" t="n">
        <f aca="false">IF(K127=1,L127-M127,"")</f>
        <v>0.237779618889809</v>
      </c>
      <c r="O127" s="24" t="n">
        <f aca="false">IF(K127=1,E127,"")</f>
        <v>11.044417</v>
      </c>
      <c r="P127" s="26" t="n">
        <f aca="false">IF(K127=1,J127,"")</f>
        <v>6.5</v>
      </c>
    </row>
    <row r="128" customFormat="false" ht="15" hidden="false" customHeight="false" outlineLevel="0" collapsed="false">
      <c r="A128" s="16" t="s">
        <v>420</v>
      </c>
      <c r="B128" s="16" t="s">
        <v>226</v>
      </c>
      <c r="C128" s="16" t="s">
        <v>300</v>
      </c>
      <c r="D128" s="16" t="n">
        <v>26</v>
      </c>
      <c r="E128" s="24" t="n">
        <v>10.030773</v>
      </c>
      <c r="F128" s="25" t="n">
        <v>2375</v>
      </c>
      <c r="G128" s="16" t="n">
        <v>39</v>
      </c>
      <c r="H128" s="16" t="n">
        <v>2</v>
      </c>
      <c r="I128" s="16" t="n">
        <v>9</v>
      </c>
      <c r="J128" s="26" t="n">
        <v>6.44102564102564</v>
      </c>
      <c r="K128" s="16" t="n">
        <f aca="false">IF(F128&gt;=$N$1,1,0)</f>
        <v>1</v>
      </c>
      <c r="L128" s="27" t="n">
        <f aca="false">IF(K128=1,COUNTIFS($K$5:$K$1252,1,$J$5:$J$1252,"&lt;"&amp;J128)/($N$3-1),"")</f>
        <v>0.727423363711682</v>
      </c>
      <c r="M128" s="27" t="n">
        <f aca="false">IF(K128=1,COUNTIFS($K$5:$K$1252,1,$E$5:$E$1252,"&lt;"&amp;E128)/($N$3-1),"")</f>
        <v>0.490472245236123</v>
      </c>
      <c r="N128" s="28" t="n">
        <f aca="false">IF(K128=1,L128-M128,"")</f>
        <v>0.236951118475559</v>
      </c>
      <c r="O128" s="24" t="n">
        <f aca="false">IF(K128=1,E128,"")</f>
        <v>10.030773</v>
      </c>
      <c r="P128" s="26" t="n">
        <f aca="false">IF(K128=1,J128,"")</f>
        <v>6.44102564102564</v>
      </c>
    </row>
    <row r="129" customFormat="false" ht="15" hidden="false" customHeight="false" outlineLevel="0" collapsed="false">
      <c r="A129" s="16" t="s">
        <v>421</v>
      </c>
      <c r="B129" s="16" t="s">
        <v>235</v>
      </c>
      <c r="C129" s="16" t="s">
        <v>300</v>
      </c>
      <c r="D129" s="16" t="n">
        <v>27</v>
      </c>
      <c r="E129" s="24" t="n">
        <v>3.444232</v>
      </c>
      <c r="F129" s="25" t="n">
        <v>1798</v>
      </c>
      <c r="G129" s="16" t="n">
        <v>32</v>
      </c>
      <c r="H129" s="16" t="n">
        <v>2</v>
      </c>
      <c r="I129" s="16" t="n">
        <v>3</v>
      </c>
      <c r="J129" s="26" t="n">
        <v>6.1125</v>
      </c>
      <c r="K129" s="16" t="n">
        <f aca="false">IF(F129&gt;=$N$1,1,0)</f>
        <v>1</v>
      </c>
      <c r="L129" s="27" t="n">
        <f aca="false">IF(K129=1,COUNTIFS($K$5:$K$1252,1,$J$5:$J$1252,"&lt;"&amp;J129)/($N$3-1),"")</f>
        <v>0.423363711681856</v>
      </c>
      <c r="M129" s="27" t="n">
        <f aca="false">IF(K129=1,COUNTIFS($K$5:$K$1252,1,$E$5:$E$1252,"&lt;"&amp;E129)/($N$3-1),"")</f>
        <v>0.187241093620547</v>
      </c>
      <c r="N129" s="28" t="n">
        <f aca="false">IF(K129=1,L129-M129,"")</f>
        <v>0.236122618061309</v>
      </c>
      <c r="O129" s="24" t="n">
        <f aca="false">IF(K129=1,E129,"")</f>
        <v>3.444232</v>
      </c>
      <c r="P129" s="26" t="n">
        <f aca="false">IF(K129=1,J129,"")</f>
        <v>6.1125</v>
      </c>
    </row>
    <row r="130" customFormat="false" ht="15" hidden="false" customHeight="false" outlineLevel="0" collapsed="false">
      <c r="A130" s="16" t="s">
        <v>422</v>
      </c>
      <c r="B130" s="16" t="s">
        <v>219</v>
      </c>
      <c r="C130" s="16" t="s">
        <v>294</v>
      </c>
      <c r="D130" s="16" t="n">
        <v>28</v>
      </c>
      <c r="E130" s="24" t="n">
        <v>2.664505</v>
      </c>
      <c r="F130" s="25" t="n">
        <v>1604</v>
      </c>
      <c r="G130" s="16" t="n">
        <v>28</v>
      </c>
      <c r="H130" s="16" t="n">
        <v>0</v>
      </c>
      <c r="I130" s="16" t="n">
        <v>1</v>
      </c>
      <c r="J130" s="26" t="n">
        <v>6.03214285714286</v>
      </c>
      <c r="K130" s="16" t="n">
        <f aca="false">IF(F130&gt;=$N$1,1,0)</f>
        <v>1</v>
      </c>
      <c r="L130" s="27" t="n">
        <f aca="false">IF(K130=1,COUNTIFS($K$5:$K$1252,1,$J$5:$J$1252,"&lt;"&amp;J130)/($N$3-1),"")</f>
        <v>0.333057166528583</v>
      </c>
      <c r="M130" s="27" t="n">
        <f aca="false">IF(K130=1,COUNTIFS($K$5:$K$1252,1,$E$5:$E$1252,"&lt;"&amp;E130)/($N$3-1),"")</f>
        <v>0.0969345484672742</v>
      </c>
      <c r="N130" s="28" t="n">
        <f aca="false">IF(K130=1,L130-M130,"")</f>
        <v>0.236122618061309</v>
      </c>
      <c r="O130" s="24" t="n">
        <f aca="false">IF(K130=1,E130,"")</f>
        <v>2.664505</v>
      </c>
      <c r="P130" s="26" t="n">
        <f aca="false">IF(K130=1,J130,"")</f>
        <v>6.03214285714286</v>
      </c>
    </row>
    <row r="131" customFormat="false" ht="15" hidden="false" customHeight="false" outlineLevel="0" collapsed="false">
      <c r="A131" s="16" t="s">
        <v>423</v>
      </c>
      <c r="B131" s="16" t="s">
        <v>247</v>
      </c>
      <c r="C131" s="16" t="s">
        <v>300</v>
      </c>
      <c r="D131" s="16" t="n">
        <v>30</v>
      </c>
      <c r="E131" s="24" t="n">
        <v>6.117109</v>
      </c>
      <c r="F131" s="25" t="n">
        <v>2407</v>
      </c>
      <c r="G131" s="16" t="n">
        <v>42</v>
      </c>
      <c r="H131" s="16" t="n">
        <v>6</v>
      </c>
      <c r="I131" s="16" t="n">
        <v>3</v>
      </c>
      <c r="J131" s="26" t="n">
        <v>6.27380952380952</v>
      </c>
      <c r="K131" s="16" t="n">
        <f aca="false">IF(F131&gt;=$N$1,1,0)</f>
        <v>1</v>
      </c>
      <c r="L131" s="27" t="n">
        <f aca="false">IF(K131=1,COUNTIFS($K$5:$K$1252,1,$J$5:$J$1252,"&lt;"&amp;J131)/($N$3-1),"")</f>
        <v>0.574979287489644</v>
      </c>
      <c r="M131" s="27" t="n">
        <f aca="false">IF(K131=1,COUNTIFS($K$5:$K$1252,1,$E$5:$E$1252,"&lt;"&amp;E131)/($N$3-1),"")</f>
        <v>0.339685169842585</v>
      </c>
      <c r="N131" s="28" t="n">
        <f aca="false">IF(K131=1,L131-M131,"")</f>
        <v>0.235294117647059</v>
      </c>
      <c r="O131" s="24" t="n">
        <f aca="false">IF(K131=1,E131,"")</f>
        <v>6.117109</v>
      </c>
      <c r="P131" s="26" t="n">
        <f aca="false">IF(K131=1,J131,"")</f>
        <v>6.27380952380952</v>
      </c>
    </row>
    <row r="132" customFormat="false" ht="15" hidden="false" customHeight="false" outlineLevel="0" collapsed="false">
      <c r="A132" s="16" t="s">
        <v>424</v>
      </c>
      <c r="B132" s="16" t="s">
        <v>228</v>
      </c>
      <c r="C132" s="16" t="s">
        <v>296</v>
      </c>
      <c r="D132" s="16" t="n">
        <v>25</v>
      </c>
      <c r="E132" s="24" t="n">
        <v>3.386537</v>
      </c>
      <c r="F132" s="25" t="n">
        <v>2050</v>
      </c>
      <c r="G132" s="16" t="n">
        <v>33</v>
      </c>
      <c r="H132" s="16" t="n">
        <v>5</v>
      </c>
      <c r="I132" s="16" t="n">
        <v>1</v>
      </c>
      <c r="J132" s="26" t="n">
        <v>6.0969696969697</v>
      </c>
      <c r="K132" s="16" t="n">
        <f aca="false">IF(F132&gt;=$N$1,1,0)</f>
        <v>1</v>
      </c>
      <c r="L132" s="27" t="n">
        <f aca="false">IF(K132=1,COUNTIFS($K$5:$K$1252,1,$J$5:$J$1252,"&lt;"&amp;J132)/($N$3-1),"")</f>
        <v>0.411764705882353</v>
      </c>
      <c r="M132" s="27" t="n">
        <f aca="false">IF(K132=1,COUNTIFS($K$5:$K$1252,1,$E$5:$E$1252,"&lt;"&amp;E132)/($N$3-1),"")</f>
        <v>0.178127589063795</v>
      </c>
      <c r="N132" s="28" t="n">
        <f aca="false">IF(K132=1,L132-M132,"")</f>
        <v>0.233637116818558</v>
      </c>
      <c r="O132" s="24" t="n">
        <f aca="false">IF(K132=1,E132,"")</f>
        <v>3.386537</v>
      </c>
      <c r="P132" s="26" t="n">
        <f aca="false">IF(K132=1,J132,"")</f>
        <v>6.0969696969697</v>
      </c>
    </row>
    <row r="133" customFormat="false" ht="15" hidden="false" customHeight="false" outlineLevel="0" collapsed="false">
      <c r="A133" s="16" t="s">
        <v>425</v>
      </c>
      <c r="B133" s="16" t="s">
        <v>235</v>
      </c>
      <c r="C133" s="16" t="s">
        <v>296</v>
      </c>
      <c r="D133" s="16" t="n">
        <v>26</v>
      </c>
      <c r="E133" s="24" t="n">
        <v>8.7136</v>
      </c>
      <c r="F133" s="25" t="n">
        <v>1275</v>
      </c>
      <c r="G133" s="16" t="n">
        <v>25</v>
      </c>
      <c r="H133" s="16" t="n">
        <v>3</v>
      </c>
      <c r="I133" s="16" t="n">
        <v>3</v>
      </c>
      <c r="J133" s="26" t="n">
        <v>6.384</v>
      </c>
      <c r="K133" s="16" t="n">
        <f aca="false">IF(F133&gt;=$N$1,1,0)</f>
        <v>1</v>
      </c>
      <c r="L133" s="27" t="n">
        <f aca="false">IF(K133=1,COUNTIFS($K$5:$K$1252,1,$J$5:$J$1252,"&lt;"&amp;J133)/($N$3-1),"")</f>
        <v>0.68102734051367</v>
      </c>
      <c r="M133" s="27" t="n">
        <f aca="false">IF(K133=1,COUNTIFS($K$5:$K$1252,1,$E$5:$E$1252,"&lt;"&amp;E133)/($N$3-1),"")</f>
        <v>0.449047224523612</v>
      </c>
      <c r="N133" s="28" t="n">
        <f aca="false">IF(K133=1,L133-M133,"")</f>
        <v>0.231980115990058</v>
      </c>
      <c r="O133" s="24" t="n">
        <f aca="false">IF(K133=1,E133,"")</f>
        <v>8.7136</v>
      </c>
      <c r="P133" s="26" t="n">
        <f aca="false">IF(K133=1,J133,"")</f>
        <v>6.384</v>
      </c>
    </row>
    <row r="134" customFormat="false" ht="15" hidden="false" customHeight="false" outlineLevel="0" collapsed="false">
      <c r="A134" s="16" t="s">
        <v>426</v>
      </c>
      <c r="B134" s="16" t="s">
        <v>252</v>
      </c>
      <c r="C134" s="16" t="s">
        <v>294</v>
      </c>
      <c r="D134" s="16" t="n">
        <v>37</v>
      </c>
      <c r="E134" s="24" t="n">
        <v>2.464692</v>
      </c>
      <c r="F134" s="25" t="n">
        <v>1536</v>
      </c>
      <c r="G134" s="16" t="n">
        <v>26</v>
      </c>
      <c r="H134" s="16" t="n">
        <v>0</v>
      </c>
      <c r="I134" s="16" t="n">
        <v>3</v>
      </c>
      <c r="J134" s="26" t="n">
        <v>6.01538461538462</v>
      </c>
      <c r="K134" s="16" t="n">
        <f aca="false">IF(F134&gt;=$N$1,1,0)</f>
        <v>1</v>
      </c>
      <c r="L134" s="27" t="n">
        <f aca="false">IF(K134=1,COUNTIFS($K$5:$K$1252,1,$J$5:$J$1252,"&lt;"&amp;J134)/($N$3-1),"")</f>
        <v>0.313173156586578</v>
      </c>
      <c r="M134" s="27" t="n">
        <f aca="false">IF(K134=1,COUNTIFS($K$5:$K$1252,1,$E$5:$E$1252,"&lt;"&amp;E134)/($N$3-1),"")</f>
        <v>0.0836785418392709</v>
      </c>
      <c r="N134" s="28" t="n">
        <f aca="false">IF(K134=1,L134-M134,"")</f>
        <v>0.229494614747307</v>
      </c>
      <c r="O134" s="24" t="n">
        <f aca="false">IF(K134=1,E134,"")</f>
        <v>2.464692</v>
      </c>
      <c r="P134" s="26" t="n">
        <f aca="false">IF(K134=1,J134,"")</f>
        <v>6.01538461538462</v>
      </c>
    </row>
    <row r="135" customFormat="false" ht="15" hidden="false" customHeight="false" outlineLevel="0" collapsed="false">
      <c r="A135" s="16" t="s">
        <v>427</v>
      </c>
      <c r="B135" s="16" t="s">
        <v>222</v>
      </c>
      <c r="C135" s="16" t="s">
        <v>300</v>
      </c>
      <c r="D135" s="16" t="n">
        <v>26</v>
      </c>
      <c r="E135" s="24" t="n">
        <v>3.589408</v>
      </c>
      <c r="F135" s="25" t="n">
        <v>1561</v>
      </c>
      <c r="G135" s="16" t="n">
        <v>23</v>
      </c>
      <c r="H135" s="16" t="n">
        <v>0</v>
      </c>
      <c r="I135" s="16" t="n">
        <v>3</v>
      </c>
      <c r="J135" s="26" t="n">
        <v>6.12173913043478</v>
      </c>
      <c r="K135" s="16" t="n">
        <f aca="false">IF(F135&gt;=$N$1,1,0)</f>
        <v>1</v>
      </c>
      <c r="L135" s="27" t="n">
        <f aca="false">IF(K135=1,COUNTIFS($K$5:$K$1252,1,$J$5:$J$1252,"&lt;"&amp;J135)/($N$3-1),"")</f>
        <v>0.429163214581607</v>
      </c>
      <c r="M135" s="27" t="n">
        <f aca="false">IF(K135=1,COUNTIFS($K$5:$K$1252,1,$E$5:$E$1252,"&lt;"&amp;E135)/($N$3-1),"")</f>
        <v>0.1996685998343</v>
      </c>
      <c r="N135" s="28" t="n">
        <f aca="false">IF(K135=1,L135-M135,"")</f>
        <v>0.229494614747307</v>
      </c>
      <c r="O135" s="24" t="n">
        <f aca="false">IF(K135=1,E135,"")</f>
        <v>3.589408</v>
      </c>
      <c r="P135" s="26" t="n">
        <f aca="false">IF(K135=1,J135,"")</f>
        <v>6.12173913043478</v>
      </c>
    </row>
    <row r="136" customFormat="false" ht="15" hidden="false" customHeight="false" outlineLevel="0" collapsed="false">
      <c r="A136" s="16" t="s">
        <v>428</v>
      </c>
      <c r="B136" s="16" t="s">
        <v>246</v>
      </c>
      <c r="C136" s="16" t="s">
        <v>307</v>
      </c>
      <c r="D136" s="16" t="n">
        <v>30</v>
      </c>
      <c r="E136" s="24" t="n">
        <v>8.287931</v>
      </c>
      <c r="F136" s="25" t="n">
        <v>1505</v>
      </c>
      <c r="G136" s="16" t="n">
        <v>19</v>
      </c>
      <c r="H136" s="16" t="n">
        <v>0</v>
      </c>
      <c r="I136" s="16" t="n">
        <v>0</v>
      </c>
      <c r="J136" s="26" t="n">
        <v>6.35789473684211</v>
      </c>
      <c r="K136" s="16" t="n">
        <f aca="false">IF(F136&gt;=$N$1,1,0)</f>
        <v>1</v>
      </c>
      <c r="L136" s="27" t="n">
        <f aca="false">IF(K136=1,COUNTIFS($K$5:$K$1252,1,$J$5:$J$1252,"&lt;"&amp;J136)/($N$3-1),"")</f>
        <v>0.659486329743165</v>
      </c>
      <c r="M136" s="27" t="n">
        <f aca="false">IF(K136=1,COUNTIFS($K$5:$K$1252,1,$E$5:$E$1252,"&lt;"&amp;E136)/($N$3-1),"")</f>
        <v>0.429991714995858</v>
      </c>
      <c r="N136" s="28" t="n">
        <f aca="false">IF(K136=1,L136-M136,"")</f>
        <v>0.229494614747307</v>
      </c>
      <c r="O136" s="24" t="n">
        <f aca="false">IF(K136=1,E136,"")</f>
        <v>8.287931</v>
      </c>
      <c r="P136" s="26" t="n">
        <f aca="false">IF(K136=1,J136,"")</f>
        <v>6.35789473684211</v>
      </c>
    </row>
    <row r="137" customFormat="false" ht="15" hidden="false" customHeight="false" outlineLevel="0" collapsed="false">
      <c r="A137" s="16" t="s">
        <v>429</v>
      </c>
      <c r="B137" s="16" t="s">
        <v>234</v>
      </c>
      <c r="C137" s="16" t="s">
        <v>294</v>
      </c>
      <c r="D137" s="16" t="n">
        <v>26</v>
      </c>
      <c r="E137" s="24" t="n">
        <v>1.383066</v>
      </c>
      <c r="F137" s="25" t="n">
        <v>1727</v>
      </c>
      <c r="G137" s="16" t="n">
        <v>30</v>
      </c>
      <c r="H137" s="16" t="n">
        <v>1</v>
      </c>
      <c r="I137" s="16" t="n">
        <v>0</v>
      </c>
      <c r="J137" s="26" t="n">
        <v>5.96333333333333</v>
      </c>
      <c r="K137" s="16" t="n">
        <f aca="false">IF(F137&gt;=$N$1,1,0)</f>
        <v>1</v>
      </c>
      <c r="L137" s="27" t="n">
        <f aca="false">IF(K137=1,COUNTIFS($K$5:$K$1252,1,$J$5:$J$1252,"&lt;"&amp;J137)/($N$3-1),"")</f>
        <v>0.246064623032312</v>
      </c>
      <c r="M137" s="27" t="n">
        <f aca="false">IF(K137=1,COUNTIFS($K$5:$K$1252,1,$E$5:$E$1252,"&lt;"&amp;E137)/($N$3-1),"")</f>
        <v>0.0173985086992544</v>
      </c>
      <c r="N137" s="28" t="n">
        <f aca="false">IF(K137=1,L137-M137,"")</f>
        <v>0.228666114333057</v>
      </c>
      <c r="O137" s="24" t="n">
        <f aca="false">IF(K137=1,E137,"")</f>
        <v>1.383066</v>
      </c>
      <c r="P137" s="26" t="n">
        <f aca="false">IF(K137=1,J137,"")</f>
        <v>5.96333333333333</v>
      </c>
    </row>
    <row r="138" customFormat="false" ht="15" hidden="false" customHeight="false" outlineLevel="0" collapsed="false">
      <c r="A138" s="16" t="s">
        <v>430</v>
      </c>
      <c r="B138" s="16" t="s">
        <v>217</v>
      </c>
      <c r="C138" s="16" t="s">
        <v>294</v>
      </c>
      <c r="D138" s="16" t="n">
        <v>27</v>
      </c>
      <c r="E138" s="24" t="n">
        <v>19.607318</v>
      </c>
      <c r="F138" s="25" t="n">
        <v>1570</v>
      </c>
      <c r="G138" s="16" t="n">
        <v>24</v>
      </c>
      <c r="H138" s="16" t="n">
        <v>1</v>
      </c>
      <c r="I138" s="16" t="n">
        <v>2</v>
      </c>
      <c r="J138" s="26" t="n">
        <v>7.0375</v>
      </c>
      <c r="K138" s="16" t="n">
        <f aca="false">IF(F138&gt;=$N$1,1,0)</f>
        <v>1</v>
      </c>
      <c r="L138" s="27" t="n">
        <f aca="false">IF(K138=1,COUNTIFS($K$5:$K$1252,1,$J$5:$J$1252,"&lt;"&amp;J138)/($N$3-1),"")</f>
        <v>0.940347970173985</v>
      </c>
      <c r="M138" s="27" t="n">
        <f aca="false">IF(K138=1,COUNTIFS($K$5:$K$1252,1,$E$5:$E$1252,"&lt;"&amp;E138)/($N$3-1),"")</f>
        <v>0.713338856669428</v>
      </c>
      <c r="N138" s="28" t="n">
        <f aca="false">IF(K138=1,L138-M138,"")</f>
        <v>0.227009113504557</v>
      </c>
      <c r="O138" s="24" t="n">
        <f aca="false">IF(K138=1,E138,"")</f>
        <v>19.607318</v>
      </c>
      <c r="P138" s="26" t="n">
        <f aca="false">IF(K138=1,J138,"")</f>
        <v>7.0375</v>
      </c>
    </row>
    <row r="139" customFormat="false" ht="15" hidden="false" customHeight="false" outlineLevel="0" collapsed="false">
      <c r="A139" s="16" t="s">
        <v>431</v>
      </c>
      <c r="B139" s="16" t="s">
        <v>268</v>
      </c>
      <c r="C139" s="16" t="s">
        <v>300</v>
      </c>
      <c r="D139" s="16" t="n">
        <v>18</v>
      </c>
      <c r="E139" s="24" t="n">
        <v>3.3937</v>
      </c>
      <c r="F139" s="25" t="n">
        <v>1504</v>
      </c>
      <c r="G139" s="16" t="n">
        <v>24</v>
      </c>
      <c r="H139" s="16" t="n">
        <v>2</v>
      </c>
      <c r="I139" s="16" t="n">
        <v>2</v>
      </c>
      <c r="J139" s="26" t="n">
        <v>6.09583333333333</v>
      </c>
      <c r="K139" s="16" t="n">
        <f aca="false">IF(F139&gt;=$N$1,1,0)</f>
        <v>1</v>
      </c>
      <c r="L139" s="27" t="n">
        <f aca="false">IF(K139=1,COUNTIFS($K$5:$K$1252,1,$J$5:$J$1252,"&lt;"&amp;J139)/($N$3-1),"")</f>
        <v>0.406793703396852</v>
      </c>
      <c r="M139" s="27" t="n">
        <f aca="false">IF(K139=1,COUNTIFS($K$5:$K$1252,1,$E$5:$E$1252,"&lt;"&amp;E139)/($N$3-1),"")</f>
        <v>0.179784589892295</v>
      </c>
      <c r="N139" s="28" t="n">
        <f aca="false">IF(K139=1,L139-M139,"")</f>
        <v>0.227009113504557</v>
      </c>
      <c r="O139" s="24" t="n">
        <f aca="false">IF(K139=1,E139,"")</f>
        <v>3.3937</v>
      </c>
      <c r="P139" s="26" t="n">
        <f aca="false">IF(K139=1,J139,"")</f>
        <v>6.09583333333333</v>
      </c>
    </row>
    <row r="140" customFormat="false" ht="15" hidden="false" customHeight="false" outlineLevel="0" collapsed="false">
      <c r="A140" s="16" t="s">
        <v>432</v>
      </c>
      <c r="B140" s="16" t="s">
        <v>236</v>
      </c>
      <c r="C140" s="16" t="s">
        <v>294</v>
      </c>
      <c r="D140" s="16" t="n">
        <v>34</v>
      </c>
      <c r="E140" s="24" t="n">
        <v>14.916212</v>
      </c>
      <c r="F140" s="25" t="n">
        <v>1695</v>
      </c>
      <c r="G140" s="16" t="n">
        <v>30</v>
      </c>
      <c r="H140" s="16" t="n">
        <v>3</v>
      </c>
      <c r="I140" s="16" t="n">
        <v>1</v>
      </c>
      <c r="J140" s="26" t="n">
        <v>6.82333333333333</v>
      </c>
      <c r="K140" s="16" t="n">
        <f aca="false">IF(F140&gt;=$N$1,1,0)</f>
        <v>1</v>
      </c>
      <c r="L140" s="27" t="n">
        <f aca="false">IF(K140=1,COUNTIFS($K$5:$K$1252,1,$J$5:$J$1252,"&lt;"&amp;J140)/($N$3-1),"")</f>
        <v>0.855840927920464</v>
      </c>
      <c r="M140" s="27" t="n">
        <f aca="false">IF(K140=1,COUNTIFS($K$5:$K$1252,1,$E$5:$E$1252,"&lt;"&amp;E140)/($N$3-1),"")</f>
        <v>0.629660314830157</v>
      </c>
      <c r="N140" s="28" t="n">
        <f aca="false">IF(K140=1,L140-M140,"")</f>
        <v>0.226180613090307</v>
      </c>
      <c r="O140" s="24" t="n">
        <f aca="false">IF(K140=1,E140,"")</f>
        <v>14.916212</v>
      </c>
      <c r="P140" s="26" t="n">
        <f aca="false">IF(K140=1,J140,"")</f>
        <v>6.82333333333333</v>
      </c>
    </row>
    <row r="141" customFormat="false" ht="15" hidden="false" customHeight="false" outlineLevel="0" collapsed="false">
      <c r="A141" s="16" t="s">
        <v>433</v>
      </c>
      <c r="B141" s="16" t="s">
        <v>228</v>
      </c>
      <c r="C141" s="16" t="s">
        <v>307</v>
      </c>
      <c r="D141" s="16" t="n">
        <v>33</v>
      </c>
      <c r="E141" s="24" t="n">
        <v>16.141143</v>
      </c>
      <c r="F141" s="25" t="n">
        <v>1626</v>
      </c>
      <c r="G141" s="16" t="n">
        <v>21</v>
      </c>
      <c r="H141" s="16" t="n">
        <v>0</v>
      </c>
      <c r="I141" s="16" t="n">
        <v>0</v>
      </c>
      <c r="J141" s="26" t="n">
        <v>6.87619047619048</v>
      </c>
      <c r="K141" s="16" t="n">
        <f aca="false">IF(F141&gt;=$N$1,1,0)</f>
        <v>1</v>
      </c>
      <c r="L141" s="27" t="n">
        <f aca="false">IF(K141=1,COUNTIFS($K$5:$K$1252,1,$J$5:$J$1252,"&lt;"&amp;J141)/($N$3-1),"")</f>
        <v>0.88069594034797</v>
      </c>
      <c r="M141" s="27" t="n">
        <f aca="false">IF(K141=1,COUNTIFS($K$5:$K$1252,1,$E$5:$E$1252,"&lt;"&amp;E141)/($N$3-1),"")</f>
        <v>0.655343827671914</v>
      </c>
      <c r="N141" s="28" t="n">
        <f aca="false">IF(K141=1,L141-M141,"")</f>
        <v>0.225352112676056</v>
      </c>
      <c r="O141" s="24" t="n">
        <f aca="false">IF(K141=1,E141,"")</f>
        <v>16.141143</v>
      </c>
      <c r="P141" s="26" t="n">
        <f aca="false">IF(K141=1,J141,"")</f>
        <v>6.87619047619048</v>
      </c>
    </row>
    <row r="142" customFormat="false" ht="15" hidden="false" customHeight="false" outlineLevel="0" collapsed="false">
      <c r="A142" s="16" t="s">
        <v>434</v>
      </c>
      <c r="B142" s="16" t="s">
        <v>239</v>
      </c>
      <c r="C142" s="16" t="s">
        <v>300</v>
      </c>
      <c r="D142" s="16" t="n">
        <v>22</v>
      </c>
      <c r="E142" s="24" t="n">
        <v>5.930635</v>
      </c>
      <c r="F142" s="25" t="n">
        <v>1007</v>
      </c>
      <c r="G142" s="16" t="n">
        <v>18</v>
      </c>
      <c r="H142" s="16" t="n">
        <v>2</v>
      </c>
      <c r="I142" s="16" t="n">
        <v>3</v>
      </c>
      <c r="J142" s="26" t="n">
        <v>6.26111111111111</v>
      </c>
      <c r="K142" s="16" t="n">
        <f aca="false">IF(F142&gt;=$N$1,1,0)</f>
        <v>1</v>
      </c>
      <c r="L142" s="27" t="n">
        <f aca="false">IF(K142=1,COUNTIFS($K$5:$K$1252,1,$J$5:$J$1252,"&lt;"&amp;J142)/($N$3-1),"")</f>
        <v>0.555923777961889</v>
      </c>
      <c r="M142" s="27" t="n">
        <f aca="false">IF(K142=1,COUNTIFS($K$5:$K$1252,1,$E$5:$E$1252,"&lt;"&amp;E142)/($N$3-1),"")</f>
        <v>0.331400165700083</v>
      </c>
      <c r="N142" s="28" t="n">
        <f aca="false">IF(K142=1,L142-M142,"")</f>
        <v>0.224523612261806</v>
      </c>
      <c r="O142" s="24" t="n">
        <f aca="false">IF(K142=1,E142,"")</f>
        <v>5.930635</v>
      </c>
      <c r="P142" s="26" t="n">
        <f aca="false">IF(K142=1,J142,"")</f>
        <v>6.26111111111111</v>
      </c>
    </row>
    <row r="143" customFormat="false" ht="15" hidden="false" customHeight="false" outlineLevel="0" collapsed="false">
      <c r="A143" s="16" t="s">
        <v>435</v>
      </c>
      <c r="B143" s="16" t="s">
        <v>219</v>
      </c>
      <c r="C143" s="16" t="s">
        <v>296</v>
      </c>
      <c r="D143" s="16" t="n">
        <v>32</v>
      </c>
      <c r="E143" s="24" t="n">
        <v>3.578151</v>
      </c>
      <c r="F143" s="25" t="n">
        <v>1590</v>
      </c>
      <c r="G143" s="16" t="n">
        <v>28</v>
      </c>
      <c r="H143" s="16" t="n">
        <v>3</v>
      </c>
      <c r="I143" s="16" t="n">
        <v>5</v>
      </c>
      <c r="J143" s="26" t="n">
        <v>6.11071428571429</v>
      </c>
      <c r="K143" s="16" t="n">
        <f aca="false">IF(F143&gt;=$N$1,1,0)</f>
        <v>1</v>
      </c>
      <c r="L143" s="27" t="n">
        <f aca="false">IF(K143=1,COUNTIFS($K$5:$K$1252,1,$J$5:$J$1252,"&lt;"&amp;J143)/($N$3-1),"")</f>
        <v>0.422535211267606</v>
      </c>
      <c r="M143" s="27" t="n">
        <f aca="false">IF(K143=1,COUNTIFS($K$5:$K$1252,1,$E$5:$E$1252,"&lt;"&amp;E143)/($N$3-1),"")</f>
        <v>0.19884009942005</v>
      </c>
      <c r="N143" s="28" t="n">
        <f aca="false">IF(K143=1,L143-M143,"")</f>
        <v>0.223695111847556</v>
      </c>
      <c r="O143" s="24" t="n">
        <f aca="false">IF(K143=1,E143,"")</f>
        <v>3.578151</v>
      </c>
      <c r="P143" s="26" t="n">
        <f aca="false">IF(K143=1,J143,"")</f>
        <v>6.11071428571429</v>
      </c>
    </row>
    <row r="144" customFormat="false" ht="15" hidden="false" customHeight="false" outlineLevel="0" collapsed="false">
      <c r="A144" s="16" t="s">
        <v>436</v>
      </c>
      <c r="B144" s="16" t="s">
        <v>231</v>
      </c>
      <c r="C144" s="16" t="s">
        <v>294</v>
      </c>
      <c r="D144" s="16" t="n">
        <v>23</v>
      </c>
      <c r="E144" s="24" t="n">
        <v>2.970061</v>
      </c>
      <c r="F144" s="25" t="n">
        <v>1696</v>
      </c>
      <c r="G144" s="16" t="n">
        <v>31</v>
      </c>
      <c r="H144" s="16" t="n">
        <v>0</v>
      </c>
      <c r="I144" s="16" t="n">
        <v>0</v>
      </c>
      <c r="J144" s="26" t="n">
        <v>6.04516129032258</v>
      </c>
      <c r="K144" s="16" t="n">
        <f aca="false">IF(F144&gt;=$N$1,1,0)</f>
        <v>1</v>
      </c>
      <c r="L144" s="27" t="n">
        <f aca="false">IF(K144=1,COUNTIFS($K$5:$K$1252,1,$J$5:$J$1252,"&lt;"&amp;J144)/($N$3-1),"")</f>
        <v>0.352941176470588</v>
      </c>
      <c r="M144" s="27" t="n">
        <f aca="false">IF(K144=1,COUNTIFS($K$5:$K$1252,1,$E$5:$E$1252,"&lt;"&amp;E144)/($N$3-1),"")</f>
        <v>0.129246064623032</v>
      </c>
      <c r="N144" s="28" t="n">
        <f aca="false">IF(K144=1,L144-M144,"")</f>
        <v>0.223695111847556</v>
      </c>
      <c r="O144" s="24" t="n">
        <f aca="false">IF(K144=1,E144,"")</f>
        <v>2.970061</v>
      </c>
      <c r="P144" s="26" t="n">
        <f aca="false">IF(K144=1,J144,"")</f>
        <v>6.04516129032258</v>
      </c>
    </row>
    <row r="145" customFormat="false" ht="15" hidden="false" customHeight="false" outlineLevel="0" collapsed="false">
      <c r="A145" s="16" t="s">
        <v>437</v>
      </c>
      <c r="B145" s="16" t="s">
        <v>224</v>
      </c>
      <c r="C145" s="16" t="s">
        <v>294</v>
      </c>
      <c r="D145" s="16" t="n">
        <v>21</v>
      </c>
      <c r="E145" s="24" t="n">
        <v>7.29529</v>
      </c>
      <c r="F145" s="25" t="n">
        <v>2254</v>
      </c>
      <c r="G145" s="16" t="n">
        <v>35</v>
      </c>
      <c r="H145" s="16" t="n">
        <v>1</v>
      </c>
      <c r="I145" s="16" t="n">
        <v>2</v>
      </c>
      <c r="J145" s="26" t="n">
        <v>6.31428571428571</v>
      </c>
      <c r="K145" s="16" t="n">
        <f aca="false">IF(F145&gt;=$N$1,1,0)</f>
        <v>1</v>
      </c>
      <c r="L145" s="27" t="n">
        <f aca="false">IF(K145=1,COUNTIFS($K$5:$K$1252,1,$J$5:$J$1252,"&lt;"&amp;J145)/($N$3-1),"")</f>
        <v>0.614747307373654</v>
      </c>
      <c r="M145" s="27" t="n">
        <f aca="false">IF(K145=1,COUNTIFS($K$5:$K$1252,1,$E$5:$E$1252,"&lt;"&amp;E145)/($N$3-1),"")</f>
        <v>0.391052195526098</v>
      </c>
      <c r="N145" s="28" t="n">
        <f aca="false">IF(K145=1,L145-M145,"")</f>
        <v>0.223695111847556</v>
      </c>
      <c r="O145" s="24" t="n">
        <f aca="false">IF(K145=1,E145,"")</f>
        <v>7.29529</v>
      </c>
      <c r="P145" s="26" t="n">
        <f aca="false">IF(K145=1,J145,"")</f>
        <v>6.31428571428571</v>
      </c>
    </row>
    <row r="146" customFormat="false" ht="15" hidden="false" customHeight="false" outlineLevel="0" collapsed="false">
      <c r="A146" s="16" t="s">
        <v>438</v>
      </c>
      <c r="B146" s="16" t="s">
        <v>237</v>
      </c>
      <c r="C146" s="16" t="s">
        <v>296</v>
      </c>
      <c r="D146" s="16" t="n">
        <v>26</v>
      </c>
      <c r="E146" s="24" t="n">
        <v>10.682047</v>
      </c>
      <c r="F146" s="25" t="n">
        <v>1559</v>
      </c>
      <c r="G146" s="16" t="n">
        <v>24</v>
      </c>
      <c r="H146" s="16" t="n">
        <v>9</v>
      </c>
      <c r="I146" s="16" t="n">
        <v>5</v>
      </c>
      <c r="J146" s="26" t="n">
        <v>6.45416666666667</v>
      </c>
      <c r="K146" s="16" t="n">
        <f aca="false">IF(F146&gt;=$N$1,1,0)</f>
        <v>1</v>
      </c>
      <c r="L146" s="27" t="n">
        <f aca="false">IF(K146=1,COUNTIFS($K$5:$K$1252,1,$J$5:$J$1252,"&lt;"&amp;J146)/($N$3-1),"")</f>
        <v>0.734051367025684</v>
      </c>
      <c r="M146" s="27" t="n">
        <f aca="false">IF(K146=1,COUNTIFS($K$5:$K$1252,1,$E$5:$E$1252,"&lt;"&amp;E146)/($N$3-1),"")</f>
        <v>0.511184755592378</v>
      </c>
      <c r="N146" s="28" t="n">
        <f aca="false">IF(K146=1,L146-M146,"")</f>
        <v>0.222866611433306</v>
      </c>
      <c r="O146" s="24" t="n">
        <f aca="false">IF(K146=1,E146,"")</f>
        <v>10.682047</v>
      </c>
      <c r="P146" s="26" t="n">
        <f aca="false">IF(K146=1,J146,"")</f>
        <v>6.45416666666667</v>
      </c>
    </row>
    <row r="147" customFormat="false" ht="15" hidden="false" customHeight="false" outlineLevel="0" collapsed="false">
      <c r="A147" s="16" t="s">
        <v>439</v>
      </c>
      <c r="B147" s="16" t="s">
        <v>237</v>
      </c>
      <c r="C147" s="16" t="s">
        <v>307</v>
      </c>
      <c r="D147" s="16" t="n">
        <v>28</v>
      </c>
      <c r="E147" s="24" t="n">
        <v>18.887406</v>
      </c>
      <c r="F147" s="25" t="n">
        <v>964</v>
      </c>
      <c r="G147" s="16" t="n">
        <v>13</v>
      </c>
      <c r="H147" s="16" t="n">
        <v>0</v>
      </c>
      <c r="I147" s="16" t="n">
        <v>0</v>
      </c>
      <c r="J147" s="26" t="n">
        <v>6.98461538461539</v>
      </c>
      <c r="K147" s="16" t="n">
        <f aca="false">IF(F147&gt;=$N$1,1,0)</f>
        <v>1</v>
      </c>
      <c r="L147" s="27" t="n">
        <f aca="false">IF(K147=1,COUNTIFS($K$5:$K$1252,1,$J$5:$J$1252,"&lt;"&amp;J147)/($N$3-1),"")</f>
        <v>0.926263463131732</v>
      </c>
      <c r="M147" s="27" t="n">
        <f aca="false">IF(K147=1,COUNTIFS($K$5:$K$1252,1,$E$5:$E$1252,"&lt;"&amp;E147)/($N$3-1),"")</f>
        <v>0.703396851698426</v>
      </c>
      <c r="N147" s="28" t="n">
        <f aca="false">IF(K147=1,L147-M147,"")</f>
        <v>0.222866611433306</v>
      </c>
      <c r="O147" s="24" t="n">
        <f aca="false">IF(K147=1,E147,"")</f>
        <v>18.887406</v>
      </c>
      <c r="P147" s="26" t="n">
        <f aca="false">IF(K147=1,J147,"")</f>
        <v>6.98461538461539</v>
      </c>
    </row>
    <row r="148" customFormat="false" ht="15" hidden="false" customHeight="false" outlineLevel="0" collapsed="false">
      <c r="A148" s="16" t="s">
        <v>440</v>
      </c>
      <c r="B148" s="16" t="s">
        <v>269</v>
      </c>
      <c r="C148" s="16" t="s">
        <v>296</v>
      </c>
      <c r="D148" s="16" t="n">
        <v>21</v>
      </c>
      <c r="E148" s="24" t="n">
        <v>4.020522</v>
      </c>
      <c r="F148" s="25" t="n">
        <v>1614</v>
      </c>
      <c r="G148" s="16" t="n">
        <v>26</v>
      </c>
      <c r="H148" s="16" t="n">
        <v>2</v>
      </c>
      <c r="I148" s="16" t="n">
        <v>4</v>
      </c>
      <c r="J148" s="26" t="n">
        <v>6.15</v>
      </c>
      <c r="K148" s="16" t="n">
        <f aca="false">IF(F148&gt;=$N$1,1,0)</f>
        <v>1</v>
      </c>
      <c r="L148" s="27" t="n">
        <f aca="false">IF(K148=1,COUNTIFS($K$5:$K$1252,1,$J$5:$J$1252,"&lt;"&amp;J148)/($N$3-1),"")</f>
        <v>0.448218724109362</v>
      </c>
      <c r="M148" s="27" t="n">
        <f aca="false">IF(K148=1,COUNTIFS($K$5:$K$1252,1,$E$5:$E$1252,"&lt;"&amp;E148)/($N$3-1),"")</f>
        <v>0.227009113504557</v>
      </c>
      <c r="N148" s="28" t="n">
        <f aca="false">IF(K148=1,L148-M148,"")</f>
        <v>0.221209610604805</v>
      </c>
      <c r="O148" s="24" t="n">
        <f aca="false">IF(K148=1,E148,"")</f>
        <v>4.020522</v>
      </c>
      <c r="P148" s="26" t="n">
        <f aca="false">IF(K148=1,J148,"")</f>
        <v>6.15</v>
      </c>
    </row>
    <row r="149" customFormat="false" ht="15" hidden="false" customHeight="false" outlineLevel="0" collapsed="false">
      <c r="A149" s="16" t="s">
        <v>441</v>
      </c>
      <c r="B149" s="16" t="s">
        <v>257</v>
      </c>
      <c r="C149" s="16" t="s">
        <v>307</v>
      </c>
      <c r="D149" s="16" t="n">
        <v>30</v>
      </c>
      <c r="E149" s="24" t="n">
        <v>5.48149</v>
      </c>
      <c r="F149" s="25" t="n">
        <v>1220</v>
      </c>
      <c r="G149" s="16" t="n">
        <v>16</v>
      </c>
      <c r="H149" s="16" t="n">
        <v>0</v>
      </c>
      <c r="I149" s="16" t="n">
        <v>1</v>
      </c>
      <c r="J149" s="26" t="n">
        <v>6.23125</v>
      </c>
      <c r="K149" s="16" t="n">
        <f aca="false">IF(F149&gt;=$N$1,1,0)</f>
        <v>1</v>
      </c>
      <c r="L149" s="27" t="n">
        <f aca="false">IF(K149=1,COUNTIFS($K$5:$K$1252,1,$J$5:$J$1252,"&lt;"&amp;J149)/($N$3-1),"")</f>
        <v>0.524440762220381</v>
      </c>
      <c r="M149" s="27" t="n">
        <f aca="false">IF(K149=1,COUNTIFS($K$5:$K$1252,1,$E$5:$E$1252,"&lt;"&amp;E149)/($N$3-1),"")</f>
        <v>0.303231151615576</v>
      </c>
      <c r="N149" s="28" t="n">
        <f aca="false">IF(K149=1,L149-M149,"")</f>
        <v>0.221209610604805</v>
      </c>
      <c r="O149" s="24" t="n">
        <f aca="false">IF(K149=1,E149,"")</f>
        <v>5.48149</v>
      </c>
      <c r="P149" s="26" t="n">
        <f aca="false">IF(K149=1,J149,"")</f>
        <v>6.23125</v>
      </c>
    </row>
    <row r="150" customFormat="false" ht="15" hidden="false" customHeight="false" outlineLevel="0" collapsed="false">
      <c r="A150" s="16" t="s">
        <v>442</v>
      </c>
      <c r="B150" s="16" t="s">
        <v>250</v>
      </c>
      <c r="C150" s="16" t="s">
        <v>300</v>
      </c>
      <c r="D150" s="16" t="n">
        <v>30</v>
      </c>
      <c r="E150" s="24" t="n">
        <v>17.926924</v>
      </c>
      <c r="F150" s="25" t="n">
        <v>1490</v>
      </c>
      <c r="G150" s="16" t="n">
        <v>27</v>
      </c>
      <c r="H150" s="16" t="n">
        <v>4</v>
      </c>
      <c r="I150" s="16" t="n">
        <v>11</v>
      </c>
      <c r="J150" s="26" t="n">
        <v>6.94444444444445</v>
      </c>
      <c r="K150" s="16" t="n">
        <f aca="false">IF(F150&gt;=$N$1,1,0)</f>
        <v>1</v>
      </c>
      <c r="L150" s="27" t="n">
        <f aca="false">IF(K150=1,COUNTIFS($K$5:$K$1252,1,$J$5:$J$1252,"&lt;"&amp;J150)/($N$3-1),"")</f>
        <v>0.911350455675228</v>
      </c>
      <c r="M150" s="27" t="n">
        <f aca="false">IF(K150=1,COUNTIFS($K$5:$K$1252,1,$E$5:$E$1252,"&lt;"&amp;E150)/($N$3-1),"")</f>
        <v>0.690969345484673</v>
      </c>
      <c r="N150" s="28" t="n">
        <f aca="false">IF(K150=1,L150-M150,"")</f>
        <v>0.220381110190555</v>
      </c>
      <c r="O150" s="24" t="n">
        <f aca="false">IF(K150=1,E150,"")</f>
        <v>17.926924</v>
      </c>
      <c r="P150" s="26" t="n">
        <f aca="false">IF(K150=1,J150,"")</f>
        <v>6.94444444444445</v>
      </c>
    </row>
    <row r="151" customFormat="false" ht="15" hidden="false" customHeight="false" outlineLevel="0" collapsed="false">
      <c r="A151" s="16" t="s">
        <v>443</v>
      </c>
      <c r="B151" s="16" t="s">
        <v>267</v>
      </c>
      <c r="C151" s="16" t="s">
        <v>300</v>
      </c>
      <c r="D151" s="16" t="n">
        <v>26</v>
      </c>
      <c r="E151" s="24" t="n">
        <v>9.16213</v>
      </c>
      <c r="F151" s="25" t="n">
        <v>1459</v>
      </c>
      <c r="G151" s="16" t="n">
        <v>26</v>
      </c>
      <c r="H151" s="16" t="n">
        <v>3</v>
      </c>
      <c r="I151" s="16" t="n">
        <v>0</v>
      </c>
      <c r="J151" s="26" t="n">
        <v>6.38461538461539</v>
      </c>
      <c r="K151" s="16" t="n">
        <f aca="false">IF(F151&gt;=$N$1,1,0)</f>
        <v>1</v>
      </c>
      <c r="L151" s="27" t="n">
        <f aca="false">IF(K151=1,COUNTIFS($K$5:$K$1252,1,$J$5:$J$1252,"&lt;"&amp;J151)/($N$3-1),"")</f>
        <v>0.682684341342171</v>
      </c>
      <c r="M151" s="27" t="n">
        <f aca="false">IF(K151=1,COUNTIFS($K$5:$K$1252,1,$E$5:$E$1252,"&lt;"&amp;E151)/($N$3-1),"")</f>
        <v>0.463131731565866</v>
      </c>
      <c r="N151" s="28" t="n">
        <f aca="false">IF(K151=1,L151-M151,"")</f>
        <v>0.219552609776305</v>
      </c>
      <c r="O151" s="24" t="n">
        <f aca="false">IF(K151=1,E151,"")</f>
        <v>9.16213</v>
      </c>
      <c r="P151" s="26" t="n">
        <f aca="false">IF(K151=1,J151,"")</f>
        <v>6.38461538461539</v>
      </c>
    </row>
    <row r="152" customFormat="false" ht="15" hidden="false" customHeight="false" outlineLevel="0" collapsed="false">
      <c r="A152" s="16" t="s">
        <v>444</v>
      </c>
      <c r="B152" s="16" t="s">
        <v>235</v>
      </c>
      <c r="C152" s="16" t="s">
        <v>296</v>
      </c>
      <c r="D152" s="16" t="n">
        <v>26</v>
      </c>
      <c r="E152" s="24" t="n">
        <v>8.704056</v>
      </c>
      <c r="F152" s="25" t="n">
        <v>1762</v>
      </c>
      <c r="G152" s="16" t="n">
        <v>27</v>
      </c>
      <c r="H152" s="16" t="n">
        <v>3</v>
      </c>
      <c r="I152" s="16" t="n">
        <v>4</v>
      </c>
      <c r="J152" s="26" t="n">
        <v>6.36666666666667</v>
      </c>
      <c r="K152" s="16" t="n">
        <f aca="false">IF(F152&gt;=$N$1,1,0)</f>
        <v>1</v>
      </c>
      <c r="L152" s="27" t="n">
        <f aca="false">IF(K152=1,COUNTIFS($K$5:$K$1252,1,$J$5:$J$1252,"&lt;"&amp;J152)/($N$3-1),"")</f>
        <v>0.665285832642916</v>
      </c>
      <c r="M152" s="27" t="n">
        <f aca="false">IF(K152=1,COUNTIFS($K$5:$K$1252,1,$E$5:$E$1252,"&lt;"&amp;E152)/($N$3-1),"")</f>
        <v>0.448218724109362</v>
      </c>
      <c r="N152" s="28" t="n">
        <f aca="false">IF(K152=1,L152-M152,"")</f>
        <v>0.217067108533554</v>
      </c>
      <c r="O152" s="24" t="n">
        <f aca="false">IF(K152=1,E152,"")</f>
        <v>8.704056</v>
      </c>
      <c r="P152" s="26" t="n">
        <f aca="false">IF(K152=1,J152,"")</f>
        <v>6.36666666666667</v>
      </c>
    </row>
    <row r="153" customFormat="false" ht="15" hidden="false" customHeight="false" outlineLevel="0" collapsed="false">
      <c r="A153" s="16" t="s">
        <v>445</v>
      </c>
      <c r="B153" s="16" t="s">
        <v>233</v>
      </c>
      <c r="C153" s="16" t="s">
        <v>300</v>
      </c>
      <c r="D153" s="16" t="n">
        <v>22</v>
      </c>
      <c r="E153" s="24" t="n">
        <v>3.022793</v>
      </c>
      <c r="F153" s="25" t="n">
        <v>1903</v>
      </c>
      <c r="G153" s="16" t="n">
        <v>33</v>
      </c>
      <c r="H153" s="16" t="n">
        <v>0</v>
      </c>
      <c r="I153" s="16" t="n">
        <v>6</v>
      </c>
      <c r="J153" s="26" t="n">
        <v>6.04242424242424</v>
      </c>
      <c r="K153" s="16" t="n">
        <f aca="false">IF(F153&gt;=$N$1,1,0)</f>
        <v>1</v>
      </c>
      <c r="L153" s="27" t="n">
        <f aca="false">IF(K153=1,COUNTIFS($K$5:$K$1252,1,$J$5:$J$1252,"&lt;"&amp;J153)/($N$3-1),"")</f>
        <v>0.348798674399337</v>
      </c>
      <c r="M153" s="27" t="n">
        <f aca="false">IF(K153=1,COUNTIFS($K$5:$K$1252,1,$E$5:$E$1252,"&lt;"&amp;E153)/($N$3-1),"")</f>
        <v>0.133388566694283</v>
      </c>
      <c r="N153" s="28" t="n">
        <f aca="false">IF(K153=1,L153-M153,"")</f>
        <v>0.215410107705054</v>
      </c>
      <c r="O153" s="24" t="n">
        <f aca="false">IF(K153=1,E153,"")</f>
        <v>3.022793</v>
      </c>
      <c r="P153" s="26" t="n">
        <f aca="false">IF(K153=1,J153,"")</f>
        <v>6.04242424242424</v>
      </c>
    </row>
    <row r="154" customFormat="false" ht="15" hidden="false" customHeight="false" outlineLevel="0" collapsed="false">
      <c r="A154" s="16" t="s">
        <v>446</v>
      </c>
      <c r="B154" s="16" t="s">
        <v>221</v>
      </c>
      <c r="C154" s="16" t="s">
        <v>294</v>
      </c>
      <c r="D154" s="16" t="n">
        <v>20</v>
      </c>
      <c r="E154" s="24" t="n">
        <v>17.050213</v>
      </c>
      <c r="F154" s="25" t="n">
        <v>1496</v>
      </c>
      <c r="G154" s="16" t="n">
        <v>23</v>
      </c>
      <c r="H154" s="16" t="n">
        <v>0</v>
      </c>
      <c r="I154" s="16" t="n">
        <v>1</v>
      </c>
      <c r="J154" s="26" t="n">
        <v>6.89565217391304</v>
      </c>
      <c r="K154" s="16" t="n">
        <f aca="false">IF(F154&gt;=$N$1,1,0)</f>
        <v>1</v>
      </c>
      <c r="L154" s="27" t="n">
        <f aca="false">IF(K154=1,COUNTIFS($K$5:$K$1252,1,$J$5:$J$1252,"&lt;"&amp;J154)/($N$3-1),"")</f>
        <v>0.891466445733223</v>
      </c>
      <c r="M154" s="27" t="n">
        <f aca="false">IF(K154=1,COUNTIFS($K$5:$K$1252,1,$E$5:$E$1252,"&lt;"&amp;E154)/($N$3-1),"")</f>
        <v>0.676056338028169</v>
      </c>
      <c r="N154" s="28" t="n">
        <f aca="false">IF(K154=1,L154-M154,"")</f>
        <v>0.215410107705054</v>
      </c>
      <c r="O154" s="24" t="n">
        <f aca="false">IF(K154=1,E154,"")</f>
        <v>17.050213</v>
      </c>
      <c r="P154" s="26" t="n">
        <f aca="false">IF(K154=1,J154,"")</f>
        <v>6.89565217391304</v>
      </c>
    </row>
    <row r="155" customFormat="false" ht="15" hidden="false" customHeight="false" outlineLevel="0" collapsed="false">
      <c r="A155" s="16" t="s">
        <v>447</v>
      </c>
      <c r="B155" s="16" t="s">
        <v>251</v>
      </c>
      <c r="C155" s="16" t="s">
        <v>294</v>
      </c>
      <c r="D155" s="16" t="n">
        <v>20</v>
      </c>
      <c r="E155" s="24" t="n">
        <v>1.33487</v>
      </c>
      <c r="F155" s="25" t="n">
        <v>1509</v>
      </c>
      <c r="G155" s="16" t="n">
        <v>29</v>
      </c>
      <c r="H155" s="16" t="n">
        <v>0</v>
      </c>
      <c r="I155" s="16" t="n">
        <v>2</v>
      </c>
      <c r="J155" s="26" t="n">
        <v>5.94827586206897</v>
      </c>
      <c r="K155" s="16" t="n">
        <f aca="false">IF(F155&gt;=$N$1,1,0)</f>
        <v>1</v>
      </c>
      <c r="L155" s="27" t="n">
        <f aca="false">IF(K155=1,COUNTIFS($K$5:$K$1252,1,$J$5:$J$1252,"&lt;"&amp;J155)/($N$3-1),"")</f>
        <v>0.227837613918807</v>
      </c>
      <c r="M155" s="27" t="n">
        <f aca="false">IF(K155=1,COUNTIFS($K$5:$K$1252,1,$E$5:$E$1252,"&lt;"&amp;E155)/($N$3-1),"")</f>
        <v>0.0140845070422535</v>
      </c>
      <c r="N155" s="28" t="n">
        <f aca="false">IF(K155=1,L155-M155,"")</f>
        <v>0.213753106876553</v>
      </c>
      <c r="O155" s="24" t="n">
        <f aca="false">IF(K155=1,E155,"")</f>
        <v>1.33487</v>
      </c>
      <c r="P155" s="26" t="n">
        <f aca="false">IF(K155=1,J155,"")</f>
        <v>5.94827586206897</v>
      </c>
    </row>
    <row r="156" customFormat="false" ht="15" hidden="false" customHeight="false" outlineLevel="0" collapsed="false">
      <c r="A156" s="16" t="s">
        <v>448</v>
      </c>
      <c r="B156" s="16" t="s">
        <v>245</v>
      </c>
      <c r="C156" s="16" t="s">
        <v>294</v>
      </c>
      <c r="D156" s="16" t="n">
        <v>27</v>
      </c>
      <c r="E156" s="24" t="n">
        <v>7.606996</v>
      </c>
      <c r="F156" s="25" t="n">
        <v>1806</v>
      </c>
      <c r="G156" s="16" t="n">
        <v>28</v>
      </c>
      <c r="H156" s="16" t="n">
        <v>0</v>
      </c>
      <c r="I156" s="16" t="n">
        <v>3</v>
      </c>
      <c r="J156" s="26" t="n">
        <v>6.31428571428572</v>
      </c>
      <c r="K156" s="16" t="n">
        <f aca="false">IF(F156&gt;=$N$1,1,0)</f>
        <v>1</v>
      </c>
      <c r="L156" s="27" t="n">
        <f aca="false">IF(K156=1,COUNTIFS($K$5:$K$1252,1,$J$5:$J$1252,"&lt;"&amp;J156)/($N$3-1),"")</f>
        <v>0.614747307373654</v>
      </c>
      <c r="M156" s="27" t="n">
        <f aca="false">IF(K156=1,COUNTIFS($K$5:$K$1252,1,$E$5:$E$1252,"&lt;"&amp;E156)/($N$3-1),"")</f>
        <v>0.402651201325601</v>
      </c>
      <c r="N156" s="28" t="n">
        <f aca="false">IF(K156=1,L156-M156,"")</f>
        <v>0.212096106048053</v>
      </c>
      <c r="O156" s="24" t="n">
        <f aca="false">IF(K156=1,E156,"")</f>
        <v>7.606996</v>
      </c>
      <c r="P156" s="26" t="n">
        <f aca="false">IF(K156=1,J156,"")</f>
        <v>6.31428571428572</v>
      </c>
    </row>
    <row r="157" customFormat="false" ht="15" hidden="false" customHeight="false" outlineLevel="0" collapsed="false">
      <c r="A157" s="16" t="s">
        <v>449</v>
      </c>
      <c r="B157" s="16" t="s">
        <v>233</v>
      </c>
      <c r="C157" s="16" t="s">
        <v>294</v>
      </c>
      <c r="D157" s="16" t="n">
        <v>27</v>
      </c>
      <c r="E157" s="24" t="n">
        <v>11.061458</v>
      </c>
      <c r="F157" s="25" t="n">
        <v>1875</v>
      </c>
      <c r="G157" s="16" t="n">
        <v>31</v>
      </c>
      <c r="H157" s="16" t="n">
        <v>1</v>
      </c>
      <c r="I157" s="16" t="n">
        <v>4</v>
      </c>
      <c r="J157" s="26" t="n">
        <v>6.45483870967742</v>
      </c>
      <c r="K157" s="16" t="n">
        <f aca="false">IF(F157&gt;=$N$1,1,0)</f>
        <v>1</v>
      </c>
      <c r="L157" s="27" t="n">
        <f aca="false">IF(K157=1,COUNTIFS($K$5:$K$1252,1,$J$5:$J$1252,"&lt;"&amp;J157)/($N$3-1),"")</f>
        <v>0.735708367854184</v>
      </c>
      <c r="M157" s="27" t="n">
        <f aca="false">IF(K157=1,COUNTIFS($K$5:$K$1252,1,$E$5:$E$1252,"&lt;"&amp;E157)/($N$3-1),"")</f>
        <v>0.522783761391881</v>
      </c>
      <c r="N157" s="28" t="n">
        <f aca="false">IF(K157=1,L157-M157,"")</f>
        <v>0.212924606462303</v>
      </c>
      <c r="O157" s="24" t="n">
        <f aca="false">IF(K157=1,E157,"")</f>
        <v>11.061458</v>
      </c>
      <c r="P157" s="26" t="n">
        <f aca="false">IF(K157=1,J157,"")</f>
        <v>6.45483870967742</v>
      </c>
    </row>
    <row r="158" customFormat="false" ht="15" hidden="false" customHeight="false" outlineLevel="0" collapsed="false">
      <c r="A158" s="16" t="s">
        <v>450</v>
      </c>
      <c r="B158" s="16" t="s">
        <v>246</v>
      </c>
      <c r="C158" s="16" t="s">
        <v>296</v>
      </c>
      <c r="D158" s="16" t="n">
        <v>26</v>
      </c>
      <c r="E158" s="24" t="n">
        <v>22.761395</v>
      </c>
      <c r="F158" s="25" t="n">
        <v>1219</v>
      </c>
      <c r="G158" s="16" t="n">
        <v>18</v>
      </c>
      <c r="H158" s="16" t="n">
        <v>13</v>
      </c>
      <c r="I158" s="16" t="n">
        <v>4</v>
      </c>
      <c r="J158" s="26" t="n">
        <v>7.16111111111111</v>
      </c>
      <c r="K158" s="16" t="n">
        <f aca="false">IF(F158&gt;=$N$1,1,0)</f>
        <v>1</v>
      </c>
      <c r="L158" s="27" t="n">
        <f aca="false">IF(K158=1,COUNTIFS($K$5:$K$1252,1,$J$5:$J$1252,"&lt;"&amp;J158)/($N$3-1),"")</f>
        <v>0.956089478044739</v>
      </c>
      <c r="M158" s="27" t="n">
        <f aca="false">IF(K158=1,COUNTIFS($K$5:$K$1252,1,$E$5:$E$1252,"&lt;"&amp;E158)/($N$3-1),"")</f>
        <v>0.745650372825186</v>
      </c>
      <c r="N158" s="28" t="n">
        <f aca="false">IF(K158=1,L158-M158,"")</f>
        <v>0.210439105219553</v>
      </c>
      <c r="O158" s="24" t="n">
        <f aca="false">IF(K158=1,E158,"")</f>
        <v>22.761395</v>
      </c>
      <c r="P158" s="26" t="n">
        <f aca="false">IF(K158=1,J158,"")</f>
        <v>7.16111111111111</v>
      </c>
    </row>
    <row r="159" customFormat="false" ht="15" hidden="false" customHeight="false" outlineLevel="0" collapsed="false">
      <c r="A159" s="16" t="s">
        <v>451</v>
      </c>
      <c r="B159" s="16" t="s">
        <v>233</v>
      </c>
      <c r="C159" s="16" t="s">
        <v>307</v>
      </c>
      <c r="D159" s="16" t="n">
        <v>24</v>
      </c>
      <c r="E159" s="24" t="n">
        <v>7.179235</v>
      </c>
      <c r="F159" s="25" t="n">
        <v>1567</v>
      </c>
      <c r="G159" s="16" t="n">
        <v>21</v>
      </c>
      <c r="H159" s="16" t="n">
        <v>0</v>
      </c>
      <c r="I159" s="16" t="n">
        <v>0</v>
      </c>
      <c r="J159" s="26" t="n">
        <v>6.30476190476191</v>
      </c>
      <c r="K159" s="16" t="n">
        <f aca="false">IF(F159&gt;=$N$1,1,0)</f>
        <v>1</v>
      </c>
      <c r="L159" s="27" t="n">
        <f aca="false">IF(K159=1,COUNTIFS($K$5:$K$1252,1,$J$5:$J$1252,"&lt;"&amp;J159)/($N$3-1),"")</f>
        <v>0.597348798674399</v>
      </c>
      <c r="M159" s="27" t="n">
        <f aca="false">IF(K159=1,COUNTIFS($K$5:$K$1252,1,$E$5:$E$1252,"&lt;"&amp;E159)/($N$3-1),"")</f>
        <v>0.386909693454847</v>
      </c>
      <c r="N159" s="28" t="n">
        <f aca="false">IF(K159=1,L159-M159,"")</f>
        <v>0.210439105219553</v>
      </c>
      <c r="O159" s="24" t="n">
        <f aca="false">IF(K159=1,E159,"")</f>
        <v>7.179235</v>
      </c>
      <c r="P159" s="26" t="n">
        <f aca="false">IF(K159=1,J159,"")</f>
        <v>6.30476190476191</v>
      </c>
    </row>
    <row r="160" customFormat="false" ht="15" hidden="false" customHeight="false" outlineLevel="0" collapsed="false">
      <c r="A160" s="16" t="s">
        <v>452</v>
      </c>
      <c r="B160" s="16" t="s">
        <v>245</v>
      </c>
      <c r="C160" s="16" t="s">
        <v>307</v>
      </c>
      <c r="D160" s="16" t="n">
        <v>28</v>
      </c>
      <c r="E160" s="24" t="n">
        <v>11.420312</v>
      </c>
      <c r="F160" s="25" t="n">
        <v>1165</v>
      </c>
      <c r="G160" s="16" t="n">
        <v>15</v>
      </c>
      <c r="H160" s="16" t="n">
        <v>0</v>
      </c>
      <c r="I160" s="16" t="n">
        <v>0</v>
      </c>
      <c r="J160" s="26" t="n">
        <v>6.46</v>
      </c>
      <c r="K160" s="16" t="n">
        <f aca="false">IF(F160&gt;=$N$1,1,0)</f>
        <v>1</v>
      </c>
      <c r="L160" s="27" t="n">
        <f aca="false">IF(K160=1,COUNTIFS($K$5:$K$1252,1,$J$5:$J$1252,"&lt;"&amp;J160)/($N$3-1),"")</f>
        <v>0.741507870753935</v>
      </c>
      <c r="M160" s="27" t="n">
        <f aca="false">IF(K160=1,COUNTIFS($K$5:$K$1252,1,$E$5:$E$1252,"&lt;"&amp;E160)/($N$3-1),"")</f>
        <v>0.531897265948633</v>
      </c>
      <c r="N160" s="28" t="n">
        <f aca="false">IF(K160=1,L160-M160,"")</f>
        <v>0.209610604805302</v>
      </c>
      <c r="O160" s="24" t="n">
        <f aca="false">IF(K160=1,E160,"")</f>
        <v>11.420312</v>
      </c>
      <c r="P160" s="26" t="n">
        <f aca="false">IF(K160=1,J160,"")</f>
        <v>6.46</v>
      </c>
    </row>
    <row r="161" customFormat="false" ht="15" hidden="false" customHeight="false" outlineLevel="0" collapsed="false">
      <c r="A161" s="16" t="s">
        <v>453</v>
      </c>
      <c r="B161" s="16" t="s">
        <v>262</v>
      </c>
      <c r="C161" s="16" t="s">
        <v>294</v>
      </c>
      <c r="D161" s="16" t="n">
        <v>27</v>
      </c>
      <c r="E161" s="24" t="n">
        <v>8.835044</v>
      </c>
      <c r="F161" s="25" t="n">
        <v>2215</v>
      </c>
      <c r="G161" s="16" t="n">
        <v>36</v>
      </c>
      <c r="H161" s="16" t="n">
        <v>0</v>
      </c>
      <c r="I161" s="16" t="n">
        <v>0</v>
      </c>
      <c r="J161" s="26" t="n">
        <v>6.36111111111111</v>
      </c>
      <c r="K161" s="16" t="n">
        <f aca="false">IF(F161&gt;=$N$1,1,0)</f>
        <v>1</v>
      </c>
      <c r="L161" s="27" t="n">
        <f aca="false">IF(K161=1,COUNTIFS($K$5:$K$1252,1,$J$5:$J$1252,"&lt;"&amp;J161)/($N$3-1),"")</f>
        <v>0.662800331400166</v>
      </c>
      <c r="M161" s="27" t="n">
        <f aca="false">IF(K161=1,COUNTIFS($K$5:$K$1252,1,$E$5:$E$1252,"&lt;"&amp;E161)/($N$3-1),"")</f>
        <v>0.454018227009114</v>
      </c>
      <c r="N161" s="28" t="n">
        <f aca="false">IF(K161=1,L161-M161,"")</f>
        <v>0.208782104391052</v>
      </c>
      <c r="O161" s="24" t="n">
        <f aca="false">IF(K161=1,E161,"")</f>
        <v>8.835044</v>
      </c>
      <c r="P161" s="26" t="n">
        <f aca="false">IF(K161=1,J161,"")</f>
        <v>6.36111111111111</v>
      </c>
    </row>
    <row r="162" customFormat="false" ht="15" hidden="false" customHeight="false" outlineLevel="0" collapsed="false">
      <c r="A162" s="16" t="s">
        <v>454</v>
      </c>
      <c r="B162" s="16" t="s">
        <v>235</v>
      </c>
      <c r="C162" s="16" t="s">
        <v>294</v>
      </c>
      <c r="D162" s="16" t="n">
        <v>28</v>
      </c>
      <c r="E162" s="24" t="n">
        <v>24.464325</v>
      </c>
      <c r="F162" s="25" t="n">
        <v>1544</v>
      </c>
      <c r="G162" s="16" t="n">
        <v>22</v>
      </c>
      <c r="H162" s="16" t="n">
        <v>1</v>
      </c>
      <c r="I162" s="16" t="n">
        <v>1</v>
      </c>
      <c r="J162" s="26" t="n">
        <v>7.22727272727273</v>
      </c>
      <c r="K162" s="16" t="n">
        <f aca="false">IF(F162&gt;=$N$1,1,0)</f>
        <v>1</v>
      </c>
      <c r="L162" s="27" t="n">
        <f aca="false">IF(K162=1,COUNTIFS($K$5:$K$1252,1,$J$5:$J$1252,"&lt;"&amp;J162)/($N$3-1),"")</f>
        <v>0.967688483844242</v>
      </c>
      <c r="M162" s="27" t="n">
        <f aca="false">IF(K162=1,COUNTIFS($K$5:$K$1252,1,$E$5:$E$1252,"&lt;"&amp;E162)/($N$3-1),"")</f>
        <v>0.75973487986744</v>
      </c>
      <c r="N162" s="28" t="n">
        <f aca="false">IF(K162=1,L162-M162,"")</f>
        <v>0.207953603976802</v>
      </c>
      <c r="O162" s="24" t="n">
        <f aca="false">IF(K162=1,E162,"")</f>
        <v>24.464325</v>
      </c>
      <c r="P162" s="26" t="n">
        <f aca="false">IF(K162=1,J162,"")</f>
        <v>7.22727272727273</v>
      </c>
    </row>
    <row r="163" customFormat="false" ht="15" hidden="false" customHeight="false" outlineLevel="0" collapsed="false">
      <c r="A163" s="16" t="s">
        <v>455</v>
      </c>
      <c r="B163" s="16" t="s">
        <v>233</v>
      </c>
      <c r="C163" s="16" t="s">
        <v>300</v>
      </c>
      <c r="D163" s="16" t="n">
        <v>21</v>
      </c>
      <c r="E163" s="24" t="n">
        <v>17.444103</v>
      </c>
      <c r="F163" s="25" t="n">
        <v>1590</v>
      </c>
      <c r="G163" s="16" t="n">
        <v>27</v>
      </c>
      <c r="H163" s="16" t="n">
        <v>3</v>
      </c>
      <c r="I163" s="16" t="n">
        <v>4</v>
      </c>
      <c r="J163" s="26" t="n">
        <v>6.8962962962963</v>
      </c>
      <c r="K163" s="16" t="n">
        <f aca="false">IF(F163&gt;=$N$1,1,0)</f>
        <v>1</v>
      </c>
      <c r="L163" s="27" t="n">
        <f aca="false">IF(K163=1,COUNTIFS($K$5:$K$1252,1,$J$5:$J$1252,"&lt;"&amp;J163)/($N$3-1),"")</f>
        <v>0.892294946147473</v>
      </c>
      <c r="M163" s="27" t="n">
        <f aca="false">IF(K163=1,COUNTIFS($K$5:$K$1252,1,$E$5:$E$1252,"&lt;"&amp;E163)/($N$3-1),"")</f>
        <v>0.684341342170671</v>
      </c>
      <c r="N163" s="28" t="n">
        <f aca="false">IF(K163=1,L163-M163,"")</f>
        <v>0.207953603976802</v>
      </c>
      <c r="O163" s="24" t="n">
        <f aca="false">IF(K163=1,E163,"")</f>
        <v>17.444103</v>
      </c>
      <c r="P163" s="26" t="n">
        <f aca="false">IF(K163=1,J163,"")</f>
        <v>6.8962962962963</v>
      </c>
    </row>
    <row r="164" customFormat="false" ht="15" hidden="false" customHeight="false" outlineLevel="0" collapsed="false">
      <c r="A164" s="16" t="s">
        <v>456</v>
      </c>
      <c r="B164" s="16" t="s">
        <v>241</v>
      </c>
      <c r="C164" s="16" t="s">
        <v>294</v>
      </c>
      <c r="D164" s="16" t="n">
        <v>33</v>
      </c>
      <c r="E164" s="24" t="n">
        <v>10.81826</v>
      </c>
      <c r="F164" s="25" t="n">
        <v>1754</v>
      </c>
      <c r="G164" s="16" t="n">
        <v>30</v>
      </c>
      <c r="H164" s="16" t="n">
        <v>0</v>
      </c>
      <c r="I164" s="16" t="n">
        <v>1</v>
      </c>
      <c r="J164" s="26" t="n">
        <v>6.43</v>
      </c>
      <c r="K164" s="16" t="n">
        <f aca="false">IF(F164&gt;=$N$1,1,0)</f>
        <v>1</v>
      </c>
      <c r="L164" s="27" t="n">
        <f aca="false">IF(K164=1,COUNTIFS($K$5:$K$1252,1,$J$5:$J$1252,"&lt;"&amp;J164)/($N$3-1),"")</f>
        <v>0.72079536039768</v>
      </c>
      <c r="M164" s="27" t="n">
        <f aca="false">IF(K164=1,COUNTIFS($K$5:$K$1252,1,$E$5:$E$1252,"&lt;"&amp;E164)/($N$3-1),"")</f>
        <v>0.515327257663629</v>
      </c>
      <c r="N164" s="28" t="n">
        <f aca="false">IF(K164=1,L164-M164,"")</f>
        <v>0.205468102734051</v>
      </c>
      <c r="O164" s="24" t="n">
        <f aca="false">IF(K164=1,E164,"")</f>
        <v>10.81826</v>
      </c>
      <c r="P164" s="26" t="n">
        <f aca="false">IF(K164=1,J164,"")</f>
        <v>6.43</v>
      </c>
    </row>
    <row r="165" customFormat="false" ht="15" hidden="false" customHeight="false" outlineLevel="0" collapsed="false">
      <c r="A165" s="16" t="s">
        <v>457</v>
      </c>
      <c r="B165" s="16" t="s">
        <v>257</v>
      </c>
      <c r="C165" s="16" t="s">
        <v>300</v>
      </c>
      <c r="D165" s="16" t="n">
        <v>27</v>
      </c>
      <c r="E165" s="24" t="n">
        <v>2.861183</v>
      </c>
      <c r="F165" s="25" t="n">
        <v>1651</v>
      </c>
      <c r="G165" s="16" t="n">
        <v>28</v>
      </c>
      <c r="H165" s="16" t="n">
        <v>0</v>
      </c>
      <c r="I165" s="16" t="n">
        <v>1</v>
      </c>
      <c r="J165" s="26" t="n">
        <v>6.01785714285714</v>
      </c>
      <c r="K165" s="16" t="n">
        <f aca="false">IF(F165&gt;=$N$1,1,0)</f>
        <v>1</v>
      </c>
      <c r="L165" s="27" t="n">
        <f aca="false">IF(K165=1,COUNTIFS($K$5:$K$1252,1,$J$5:$J$1252,"&lt;"&amp;J165)/($N$3-1),"")</f>
        <v>0.317315658657829</v>
      </c>
      <c r="M165" s="27" t="n">
        <f aca="false">IF(K165=1,COUNTIFS($K$5:$K$1252,1,$E$5:$E$1252,"&lt;"&amp;E165)/($N$3-1),"")</f>
        <v>0.114333057166529</v>
      </c>
      <c r="N165" s="28" t="n">
        <f aca="false">IF(K165=1,L165-M165,"")</f>
        <v>0.202982601491301</v>
      </c>
      <c r="O165" s="24" t="n">
        <f aca="false">IF(K165=1,E165,"")</f>
        <v>2.861183</v>
      </c>
      <c r="P165" s="26" t="n">
        <f aca="false">IF(K165=1,J165,"")</f>
        <v>6.01785714285714</v>
      </c>
    </row>
    <row r="166" customFormat="false" ht="15" hidden="false" customHeight="false" outlineLevel="0" collapsed="false">
      <c r="A166" s="16" t="s">
        <v>458</v>
      </c>
      <c r="B166" s="16" t="s">
        <v>263</v>
      </c>
      <c r="C166" s="16" t="s">
        <v>300</v>
      </c>
      <c r="D166" s="16" t="n">
        <v>25</v>
      </c>
      <c r="E166" s="24" t="n">
        <v>3.323339</v>
      </c>
      <c r="F166" s="25" t="n">
        <v>2027</v>
      </c>
      <c r="G166" s="16" t="n">
        <v>30</v>
      </c>
      <c r="H166" s="16" t="n">
        <v>2</v>
      </c>
      <c r="I166" s="16" t="n">
        <v>4</v>
      </c>
      <c r="J166" s="26" t="n">
        <v>6.06333333333333</v>
      </c>
      <c r="K166" s="16" t="n">
        <f aca="false">IF(F166&gt;=$N$1,1,0)</f>
        <v>1</v>
      </c>
      <c r="L166" s="27" t="n">
        <f aca="false">IF(K166=1,COUNTIFS($K$5:$K$1252,1,$J$5:$J$1252,"&lt;"&amp;J166)/($N$3-1),"")</f>
        <v>0.372825186412593</v>
      </c>
      <c r="M166" s="27" t="n">
        <f aca="false">IF(K166=1,COUNTIFS($K$5:$K$1252,1,$E$5:$E$1252,"&lt;"&amp;E166)/($N$3-1),"")</f>
        <v>0.170671085335543</v>
      </c>
      <c r="N166" s="28" t="n">
        <f aca="false">IF(K166=1,L166-M166,"")</f>
        <v>0.202154101077051</v>
      </c>
      <c r="O166" s="24" t="n">
        <f aca="false">IF(K166=1,E166,"")</f>
        <v>3.323339</v>
      </c>
      <c r="P166" s="26" t="n">
        <f aca="false">IF(K166=1,J166,"")</f>
        <v>6.06333333333333</v>
      </c>
    </row>
    <row r="167" customFormat="false" ht="15" hidden="false" customHeight="false" outlineLevel="0" collapsed="false">
      <c r="A167" s="16" t="s">
        <v>459</v>
      </c>
      <c r="B167" s="16" t="s">
        <v>254</v>
      </c>
      <c r="C167" s="16" t="s">
        <v>296</v>
      </c>
      <c r="D167" s="16" t="n">
        <v>29</v>
      </c>
      <c r="E167" s="24" t="n">
        <v>2.752104</v>
      </c>
      <c r="F167" s="25" t="n">
        <v>1304</v>
      </c>
      <c r="G167" s="16" t="n">
        <v>22</v>
      </c>
      <c r="H167" s="16" t="n">
        <v>4</v>
      </c>
      <c r="I167" s="16" t="n">
        <v>3</v>
      </c>
      <c r="J167" s="26" t="n">
        <v>6.00909090909091</v>
      </c>
      <c r="K167" s="16" t="n">
        <f aca="false">IF(F167&gt;=$N$1,1,0)</f>
        <v>1</v>
      </c>
      <c r="L167" s="27" t="n">
        <f aca="false">IF(K167=1,COUNTIFS($K$5:$K$1252,1,$J$5:$J$1252,"&lt;"&amp;J167)/($N$3-1),"")</f>
        <v>0.304059652029826</v>
      </c>
      <c r="M167" s="27" t="n">
        <f aca="false">IF(K167=1,COUNTIFS($K$5:$K$1252,1,$E$5:$E$1252,"&lt;"&amp;E167)/($N$3-1),"")</f>
        <v>0.102734051367026</v>
      </c>
      <c r="N167" s="28" t="n">
        <f aca="false">IF(K167=1,L167-M167,"")</f>
        <v>0.2013256006628</v>
      </c>
      <c r="O167" s="24" t="n">
        <f aca="false">IF(K167=1,E167,"")</f>
        <v>2.752104</v>
      </c>
      <c r="P167" s="26" t="n">
        <f aca="false">IF(K167=1,J167,"")</f>
        <v>6.00909090909091</v>
      </c>
    </row>
    <row r="168" customFormat="false" ht="15" hidden="false" customHeight="false" outlineLevel="0" collapsed="false">
      <c r="A168" s="16" t="s">
        <v>460</v>
      </c>
      <c r="B168" s="16" t="s">
        <v>248</v>
      </c>
      <c r="C168" s="16" t="s">
        <v>294</v>
      </c>
      <c r="D168" s="16" t="n">
        <v>24</v>
      </c>
      <c r="E168" s="24" t="n">
        <v>10.428093</v>
      </c>
      <c r="F168" s="25" t="n">
        <v>1553</v>
      </c>
      <c r="G168" s="16" t="n">
        <v>22</v>
      </c>
      <c r="H168" s="16" t="n">
        <v>1</v>
      </c>
      <c r="I168" s="16" t="n">
        <v>0</v>
      </c>
      <c r="J168" s="26" t="n">
        <v>6.40454545454546</v>
      </c>
      <c r="K168" s="16" t="n">
        <f aca="false">IF(F168&gt;=$N$1,1,0)</f>
        <v>1</v>
      </c>
      <c r="L168" s="27" t="n">
        <f aca="false">IF(K168=1,COUNTIFS($K$5:$K$1252,1,$J$5:$J$1252,"&lt;"&amp;J168)/($N$3-1),"")</f>
        <v>0.705882352941177</v>
      </c>
      <c r="M168" s="27" t="n">
        <f aca="false">IF(K168=1,COUNTIFS($K$5:$K$1252,1,$E$5:$E$1252,"&lt;"&amp;E168)/($N$3-1),"")</f>
        <v>0.504556752278376</v>
      </c>
      <c r="N168" s="28" t="n">
        <f aca="false">IF(K168=1,L168-M168,"")</f>
        <v>0.2013256006628</v>
      </c>
      <c r="O168" s="24" t="n">
        <f aca="false">IF(K168=1,E168,"")</f>
        <v>10.428093</v>
      </c>
      <c r="P168" s="26" t="n">
        <f aca="false">IF(K168=1,J168,"")</f>
        <v>6.40454545454546</v>
      </c>
    </row>
    <row r="169" customFormat="false" ht="15" hidden="false" customHeight="false" outlineLevel="0" collapsed="false">
      <c r="A169" s="16" t="s">
        <v>461</v>
      </c>
      <c r="B169" s="16" t="s">
        <v>266</v>
      </c>
      <c r="C169" s="16" t="s">
        <v>300</v>
      </c>
      <c r="D169" s="16" t="n">
        <v>31</v>
      </c>
      <c r="E169" s="24" t="n">
        <v>13.34056</v>
      </c>
      <c r="F169" s="25" t="n">
        <v>1273</v>
      </c>
      <c r="G169" s="16" t="n">
        <v>19</v>
      </c>
      <c r="H169" s="16" t="n">
        <v>2</v>
      </c>
      <c r="I169" s="16" t="n">
        <v>2</v>
      </c>
      <c r="J169" s="26" t="n">
        <v>6.60526315789474</v>
      </c>
      <c r="K169" s="16" t="n">
        <f aca="false">IF(F169&gt;=$N$1,1,0)</f>
        <v>1</v>
      </c>
      <c r="L169" s="27" t="n">
        <f aca="false">IF(K169=1,COUNTIFS($K$5:$K$1252,1,$J$5:$J$1252,"&lt;"&amp;J169)/($N$3-1),"")</f>
        <v>0.788732394366197</v>
      </c>
      <c r="M169" s="27" t="n">
        <f aca="false">IF(K169=1,COUNTIFS($K$5:$K$1252,1,$E$5:$E$1252,"&lt;"&amp;E169)/($N$3-1),"")</f>
        <v>0.589063794531897</v>
      </c>
      <c r="N169" s="28" t="n">
        <f aca="false">IF(K169=1,L169-M169,"")</f>
        <v>0.1996685998343</v>
      </c>
      <c r="O169" s="24" t="n">
        <f aca="false">IF(K169=1,E169,"")</f>
        <v>13.34056</v>
      </c>
      <c r="P169" s="26" t="n">
        <f aca="false">IF(K169=1,J169,"")</f>
        <v>6.60526315789474</v>
      </c>
    </row>
    <row r="170" customFormat="false" ht="15" hidden="false" customHeight="false" outlineLevel="0" collapsed="false">
      <c r="A170" s="16" t="s">
        <v>462</v>
      </c>
      <c r="B170" s="16" t="s">
        <v>264</v>
      </c>
      <c r="C170" s="16" t="s">
        <v>294</v>
      </c>
      <c r="D170" s="16" t="n">
        <v>25</v>
      </c>
      <c r="E170" s="24" t="n">
        <v>13.90535</v>
      </c>
      <c r="F170" s="25" t="n">
        <v>2397</v>
      </c>
      <c r="G170" s="16" t="n">
        <v>32</v>
      </c>
      <c r="H170" s="16" t="n">
        <v>0</v>
      </c>
      <c r="I170" s="16" t="n">
        <v>2</v>
      </c>
      <c r="J170" s="26" t="n">
        <v>6.665625</v>
      </c>
      <c r="K170" s="16" t="n">
        <f aca="false">IF(F170&gt;=$N$1,1,0)</f>
        <v>1</v>
      </c>
      <c r="L170" s="27" t="n">
        <f aca="false">IF(K170=1,COUNTIFS($K$5:$K$1252,1,$J$5:$J$1252,"&lt;"&amp;J170)/($N$3-1),"")</f>
        <v>0.801988400994201</v>
      </c>
      <c r="M170" s="27" t="n">
        <f aca="false">IF(K170=1,COUNTIFS($K$5:$K$1252,1,$E$5:$E$1252,"&lt;"&amp;E170)/($N$3-1),"")</f>
        <v>0.603976801988401</v>
      </c>
      <c r="N170" s="28" t="n">
        <f aca="false">IF(K170=1,L170-M170,"")</f>
        <v>0.1980115990058</v>
      </c>
      <c r="O170" s="24" t="n">
        <f aca="false">IF(K170=1,E170,"")</f>
        <v>13.90535</v>
      </c>
      <c r="P170" s="26" t="n">
        <f aca="false">IF(K170=1,J170,"")</f>
        <v>6.665625</v>
      </c>
    </row>
    <row r="171" customFormat="false" ht="15" hidden="false" customHeight="false" outlineLevel="0" collapsed="false">
      <c r="A171" s="16" t="s">
        <v>463</v>
      </c>
      <c r="B171" s="16" t="s">
        <v>248</v>
      </c>
      <c r="C171" s="16" t="s">
        <v>294</v>
      </c>
      <c r="D171" s="16" t="n">
        <v>23</v>
      </c>
      <c r="E171" s="24" t="n">
        <v>2.280387</v>
      </c>
      <c r="F171" s="25" t="n">
        <v>1482</v>
      </c>
      <c r="G171" s="16" t="n">
        <v>22</v>
      </c>
      <c r="H171" s="16" t="n">
        <v>3</v>
      </c>
      <c r="I171" s="16" t="n">
        <v>2</v>
      </c>
      <c r="J171" s="26" t="n">
        <v>5.98636363636364</v>
      </c>
      <c r="K171" s="16" t="n">
        <f aca="false">IF(F171&gt;=$N$1,1,0)</f>
        <v>1</v>
      </c>
      <c r="L171" s="27" t="n">
        <f aca="false">IF(K171=1,COUNTIFS($K$5:$K$1252,1,$J$5:$J$1252,"&lt;"&amp;J171)/($N$3-1),"")</f>
        <v>0.269262634631317</v>
      </c>
      <c r="M171" s="27" t="n">
        <f aca="false">IF(K171=1,COUNTIFS($K$5:$K$1252,1,$E$5:$E$1252,"&lt;"&amp;E171)/($N$3-1),"")</f>
        <v>0.072079536039768</v>
      </c>
      <c r="N171" s="28" t="n">
        <f aca="false">IF(K171=1,L171-M171,"")</f>
        <v>0.197183098591549</v>
      </c>
      <c r="O171" s="24" t="n">
        <f aca="false">IF(K171=1,E171,"")</f>
        <v>2.280387</v>
      </c>
      <c r="P171" s="26" t="n">
        <f aca="false">IF(K171=1,J171,"")</f>
        <v>5.98636363636364</v>
      </c>
    </row>
    <row r="172" customFormat="false" ht="15" hidden="false" customHeight="false" outlineLevel="0" collapsed="false">
      <c r="A172" s="16" t="s">
        <v>464</v>
      </c>
      <c r="B172" s="16" t="s">
        <v>217</v>
      </c>
      <c r="C172" s="16" t="s">
        <v>300</v>
      </c>
      <c r="D172" s="16" t="n">
        <v>19</v>
      </c>
      <c r="E172" s="24" t="n">
        <v>2.83265</v>
      </c>
      <c r="F172" s="25" t="n">
        <v>1283</v>
      </c>
      <c r="G172" s="16" t="n">
        <v>21</v>
      </c>
      <c r="H172" s="16" t="n">
        <v>0</v>
      </c>
      <c r="I172" s="16" t="n">
        <v>3</v>
      </c>
      <c r="J172" s="26" t="n">
        <v>6.00952380952381</v>
      </c>
      <c r="K172" s="16" t="n">
        <f aca="false">IF(F172&gt;=$N$1,1,0)</f>
        <v>1</v>
      </c>
      <c r="L172" s="27" t="n">
        <f aca="false">IF(K172=1,COUNTIFS($K$5:$K$1252,1,$J$5:$J$1252,"&lt;"&amp;J172)/($N$3-1),"")</f>
        <v>0.304888152444076</v>
      </c>
      <c r="M172" s="27" t="n">
        <f aca="false">IF(K172=1,COUNTIFS($K$5:$K$1252,1,$E$5:$E$1252,"&lt;"&amp;E172)/($N$3-1),"")</f>
        <v>0.110190555095278</v>
      </c>
      <c r="N172" s="28" t="n">
        <f aca="false">IF(K172=1,L172-M172,"")</f>
        <v>0.194697597348799</v>
      </c>
      <c r="O172" s="24" t="n">
        <f aca="false">IF(K172=1,E172,"")</f>
        <v>2.83265</v>
      </c>
      <c r="P172" s="26" t="n">
        <f aca="false">IF(K172=1,J172,"")</f>
        <v>6.00952380952381</v>
      </c>
    </row>
    <row r="173" customFormat="false" ht="15" hidden="false" customHeight="false" outlineLevel="0" collapsed="false">
      <c r="A173" s="16" t="s">
        <v>465</v>
      </c>
      <c r="B173" s="16" t="s">
        <v>252</v>
      </c>
      <c r="C173" s="16" t="s">
        <v>294</v>
      </c>
      <c r="D173" s="16" t="n">
        <v>24</v>
      </c>
      <c r="E173" s="24" t="n">
        <v>15.84877</v>
      </c>
      <c r="F173" s="25" t="n">
        <v>1803</v>
      </c>
      <c r="G173" s="16" t="n">
        <v>30</v>
      </c>
      <c r="H173" s="16" t="n">
        <v>0</v>
      </c>
      <c r="I173" s="16" t="n">
        <v>2</v>
      </c>
      <c r="J173" s="26" t="n">
        <v>6.80333333333333</v>
      </c>
      <c r="K173" s="16" t="n">
        <f aca="false">IF(F173&gt;=$N$1,1,0)</f>
        <v>1</v>
      </c>
      <c r="L173" s="27" t="n">
        <f aca="false">IF(K173=1,COUNTIFS($K$5:$K$1252,1,$J$5:$J$1252,"&lt;"&amp;J173)/($N$3-1),"")</f>
        <v>0.845070422535211</v>
      </c>
      <c r="M173" s="27" t="n">
        <f aca="false">IF(K173=1,COUNTIFS($K$5:$K$1252,1,$E$5:$E$1252,"&lt;"&amp;E173)/($N$3-1),"")</f>
        <v>0.651201325600663</v>
      </c>
      <c r="N173" s="28" t="n">
        <f aca="false">IF(K173=1,L173-M173,"")</f>
        <v>0.193869096934548</v>
      </c>
      <c r="O173" s="24" t="n">
        <f aca="false">IF(K173=1,E173,"")</f>
        <v>15.84877</v>
      </c>
      <c r="P173" s="26" t="n">
        <f aca="false">IF(K173=1,J173,"")</f>
        <v>6.80333333333333</v>
      </c>
    </row>
    <row r="174" customFormat="false" ht="15" hidden="false" customHeight="false" outlineLevel="0" collapsed="false">
      <c r="A174" s="16" t="s">
        <v>466</v>
      </c>
      <c r="B174" s="16" t="s">
        <v>252</v>
      </c>
      <c r="C174" s="16" t="s">
        <v>300</v>
      </c>
      <c r="D174" s="16" t="n">
        <v>28</v>
      </c>
      <c r="E174" s="24" t="n">
        <v>9.528081</v>
      </c>
      <c r="F174" s="25" t="n">
        <v>1560</v>
      </c>
      <c r="G174" s="16" t="n">
        <v>25</v>
      </c>
      <c r="H174" s="16" t="n">
        <v>5</v>
      </c>
      <c r="I174" s="16" t="n">
        <v>5</v>
      </c>
      <c r="J174" s="26" t="n">
        <v>6.368</v>
      </c>
      <c r="K174" s="16" t="n">
        <f aca="false">IF(F174&gt;=$N$1,1,0)</f>
        <v>1</v>
      </c>
      <c r="L174" s="27" t="n">
        <f aca="false">IF(K174=1,COUNTIFS($K$5:$K$1252,1,$J$5:$J$1252,"&lt;"&amp;J174)/($N$3-1),"")</f>
        <v>0.666942833471417</v>
      </c>
      <c r="M174" s="27" t="n">
        <f aca="false">IF(K174=1,COUNTIFS($K$5:$K$1252,1,$E$5:$E$1252,"&lt;"&amp;E174)/($N$3-1),"")</f>
        <v>0.476387738193869</v>
      </c>
      <c r="N174" s="28" t="n">
        <f aca="false">IF(K174=1,L174-M174,"")</f>
        <v>0.190555095277548</v>
      </c>
      <c r="O174" s="24" t="n">
        <f aca="false">IF(K174=1,E174,"")</f>
        <v>9.528081</v>
      </c>
      <c r="P174" s="26" t="n">
        <f aca="false">IF(K174=1,J174,"")</f>
        <v>6.368</v>
      </c>
    </row>
    <row r="175" customFormat="false" ht="15" hidden="false" customHeight="false" outlineLevel="0" collapsed="false">
      <c r="A175" s="16" t="s">
        <v>467</v>
      </c>
      <c r="B175" s="16" t="s">
        <v>245</v>
      </c>
      <c r="C175" s="16" t="s">
        <v>296</v>
      </c>
      <c r="D175" s="16" t="n">
        <v>21</v>
      </c>
      <c r="E175" s="24" t="n">
        <v>2.600472</v>
      </c>
      <c r="F175" s="25" t="n">
        <v>2120</v>
      </c>
      <c r="G175" s="16" t="n">
        <v>32</v>
      </c>
      <c r="H175" s="16" t="n">
        <v>7</v>
      </c>
      <c r="I175" s="16" t="n">
        <v>1</v>
      </c>
      <c r="J175" s="26" t="n">
        <v>5.99375</v>
      </c>
      <c r="K175" s="16" t="n">
        <f aca="false">IF(F175&gt;=$N$1,1,0)</f>
        <v>1</v>
      </c>
      <c r="L175" s="27" t="n">
        <f aca="false">IF(K175=1,COUNTIFS($K$5:$K$1252,1,$J$5:$J$1252,"&lt;"&amp;J175)/($N$3-1),"")</f>
        <v>0.27920463960232</v>
      </c>
      <c r="M175" s="27" t="n">
        <f aca="false">IF(K175=1,COUNTIFS($K$5:$K$1252,1,$E$5:$E$1252,"&lt;"&amp;E175)/($N$3-1),"")</f>
        <v>0.0894780447390224</v>
      </c>
      <c r="N175" s="28" t="n">
        <f aca="false">IF(K175=1,L175-M175,"")</f>
        <v>0.189726594863297</v>
      </c>
      <c r="O175" s="24" t="n">
        <f aca="false">IF(K175=1,E175,"")</f>
        <v>2.600472</v>
      </c>
      <c r="P175" s="26" t="n">
        <f aca="false">IF(K175=1,J175,"")</f>
        <v>5.99375</v>
      </c>
    </row>
    <row r="176" customFormat="false" ht="15" hidden="false" customHeight="false" outlineLevel="0" collapsed="false">
      <c r="A176" s="16" t="s">
        <v>468</v>
      </c>
      <c r="B176" s="16" t="s">
        <v>235</v>
      </c>
      <c r="C176" s="16" t="s">
        <v>300</v>
      </c>
      <c r="D176" s="16" t="n">
        <v>21</v>
      </c>
      <c r="E176" s="24" t="n">
        <v>2.921182</v>
      </c>
      <c r="F176" s="25" t="n">
        <v>1693</v>
      </c>
      <c r="G176" s="16" t="n">
        <v>28</v>
      </c>
      <c r="H176" s="16" t="n">
        <v>4</v>
      </c>
      <c r="I176" s="16" t="n">
        <v>4</v>
      </c>
      <c r="J176" s="26" t="n">
        <v>6.01428571428571</v>
      </c>
      <c r="K176" s="16" t="n">
        <f aca="false">IF(F176&gt;=$N$1,1,0)</f>
        <v>1</v>
      </c>
      <c r="L176" s="27" t="n">
        <f aca="false">IF(K176=1,COUNTIFS($K$5:$K$1252,1,$J$5:$J$1252,"&lt;"&amp;J176)/($N$3-1),"")</f>
        <v>0.310687655343828</v>
      </c>
      <c r="M176" s="27" t="n">
        <f aca="false">IF(K176=1,COUNTIFS($K$5:$K$1252,1,$E$5:$E$1252,"&lt;"&amp;E176)/($N$3-1),"")</f>
        <v>0.12178956089478</v>
      </c>
      <c r="N176" s="28" t="n">
        <f aca="false">IF(K176=1,L176-M176,"")</f>
        <v>0.188898094449047</v>
      </c>
      <c r="O176" s="24" t="n">
        <f aca="false">IF(K176=1,E176,"")</f>
        <v>2.921182</v>
      </c>
      <c r="P176" s="26" t="n">
        <f aca="false">IF(K176=1,J176,"")</f>
        <v>6.01428571428571</v>
      </c>
    </row>
    <row r="177" customFormat="false" ht="15" hidden="false" customHeight="false" outlineLevel="0" collapsed="false">
      <c r="A177" s="16" t="s">
        <v>469</v>
      </c>
      <c r="B177" s="16" t="s">
        <v>244</v>
      </c>
      <c r="C177" s="16" t="s">
        <v>294</v>
      </c>
      <c r="D177" s="16" t="n">
        <v>21</v>
      </c>
      <c r="E177" s="24" t="n">
        <v>3.333626</v>
      </c>
      <c r="F177" s="25" t="n">
        <v>1440</v>
      </c>
      <c r="G177" s="16" t="n">
        <v>23</v>
      </c>
      <c r="H177" s="16" t="n">
        <v>0</v>
      </c>
      <c r="I177" s="16" t="n">
        <v>2</v>
      </c>
      <c r="J177" s="26" t="n">
        <v>6.05217391304348</v>
      </c>
      <c r="K177" s="16" t="n">
        <f aca="false">IF(F177&gt;=$N$1,1,0)</f>
        <v>1</v>
      </c>
      <c r="L177" s="27" t="n">
        <f aca="false">IF(K177=1,COUNTIFS($K$5:$K$1252,1,$J$5:$J$1252,"&lt;"&amp;J177)/($N$3-1),"")</f>
        <v>0.36039768019884</v>
      </c>
      <c r="M177" s="27" t="n">
        <f aca="false">IF(K177=1,COUNTIFS($K$5:$K$1252,1,$E$5:$E$1252,"&lt;"&amp;E177)/($N$3-1),"")</f>
        <v>0.173156586578293</v>
      </c>
      <c r="N177" s="28" t="n">
        <f aca="false">IF(K177=1,L177-M177,"")</f>
        <v>0.187241093620547</v>
      </c>
      <c r="O177" s="24" t="n">
        <f aca="false">IF(K177=1,E177,"")</f>
        <v>3.333626</v>
      </c>
      <c r="P177" s="26" t="n">
        <f aca="false">IF(K177=1,J177,"")</f>
        <v>6.05217391304348</v>
      </c>
    </row>
    <row r="178" customFormat="false" ht="15" hidden="false" customHeight="false" outlineLevel="0" collapsed="false">
      <c r="A178" s="16" t="s">
        <v>470</v>
      </c>
      <c r="B178" s="16" t="s">
        <v>252</v>
      </c>
      <c r="C178" s="16" t="s">
        <v>300</v>
      </c>
      <c r="D178" s="16" t="n">
        <v>22</v>
      </c>
      <c r="E178" s="24" t="n">
        <v>20.831598</v>
      </c>
      <c r="F178" s="25" t="n">
        <v>1890</v>
      </c>
      <c r="G178" s="16" t="n">
        <v>34</v>
      </c>
      <c r="H178" s="16" t="n">
        <v>5</v>
      </c>
      <c r="I178" s="16" t="n">
        <v>6</v>
      </c>
      <c r="J178" s="26" t="n">
        <v>6.94411764705882</v>
      </c>
      <c r="K178" s="16" t="n">
        <f aca="false">IF(F178&gt;=$N$1,1,0)</f>
        <v>1</v>
      </c>
      <c r="L178" s="27" t="n">
        <f aca="false">IF(K178=1,COUNTIFS($K$5:$K$1252,1,$J$5:$J$1252,"&lt;"&amp;J178)/($N$3-1),"")</f>
        <v>0.910521955260978</v>
      </c>
      <c r="M178" s="27" t="n">
        <f aca="false">IF(K178=1,COUNTIFS($K$5:$K$1252,1,$E$5:$E$1252,"&lt;"&amp;E178)/($N$3-1),"")</f>
        <v>0.724109362054681</v>
      </c>
      <c r="N178" s="28" t="n">
        <f aca="false">IF(K178=1,L178-M178,"")</f>
        <v>0.186412593206297</v>
      </c>
      <c r="O178" s="24" t="n">
        <f aca="false">IF(K178=1,E178,"")</f>
        <v>20.831598</v>
      </c>
      <c r="P178" s="26" t="n">
        <f aca="false">IF(K178=1,J178,"")</f>
        <v>6.94411764705882</v>
      </c>
    </row>
    <row r="179" customFormat="false" ht="15" hidden="false" customHeight="false" outlineLevel="0" collapsed="false">
      <c r="A179" s="16" t="s">
        <v>471</v>
      </c>
      <c r="B179" s="16" t="s">
        <v>258</v>
      </c>
      <c r="C179" s="16" t="s">
        <v>300</v>
      </c>
      <c r="D179" s="16" t="n">
        <v>24</v>
      </c>
      <c r="E179" s="24" t="n">
        <v>2.159322</v>
      </c>
      <c r="F179" s="25" t="n">
        <v>2038</v>
      </c>
      <c r="G179" s="16" t="n">
        <v>33</v>
      </c>
      <c r="H179" s="16" t="n">
        <v>1</v>
      </c>
      <c r="I179" s="16" t="n">
        <v>4</v>
      </c>
      <c r="J179" s="26" t="n">
        <v>5.96363636363636</v>
      </c>
      <c r="K179" s="16" t="n">
        <f aca="false">IF(F179&gt;=$N$1,1,0)</f>
        <v>1</v>
      </c>
      <c r="L179" s="27" t="n">
        <f aca="false">IF(K179=1,COUNTIFS($K$5:$K$1252,1,$J$5:$J$1252,"&lt;"&amp;J179)/($N$3-1),"")</f>
        <v>0.246893123446562</v>
      </c>
      <c r="M179" s="27" t="n">
        <f aca="false">IF(K179=1,COUNTIFS($K$5:$K$1252,1,$E$5:$E$1252,"&lt;"&amp;E179)/($N$3-1),"")</f>
        <v>0.0621375310687655</v>
      </c>
      <c r="N179" s="28" t="n">
        <f aca="false">IF(K179=1,L179-M179,"")</f>
        <v>0.184755592377796</v>
      </c>
      <c r="O179" s="24" t="n">
        <f aca="false">IF(K179=1,E179,"")</f>
        <v>2.159322</v>
      </c>
      <c r="P179" s="26" t="n">
        <f aca="false">IF(K179=1,J179,"")</f>
        <v>5.96363636363636</v>
      </c>
    </row>
    <row r="180" customFormat="false" ht="15" hidden="false" customHeight="false" outlineLevel="0" collapsed="false">
      <c r="A180" s="16" t="s">
        <v>472</v>
      </c>
      <c r="B180" s="16" t="s">
        <v>221</v>
      </c>
      <c r="C180" s="16" t="s">
        <v>294</v>
      </c>
      <c r="D180" s="16" t="n">
        <v>31</v>
      </c>
      <c r="E180" s="24" t="n">
        <v>11.192687</v>
      </c>
      <c r="F180" s="25" t="n">
        <v>1476</v>
      </c>
      <c r="G180" s="16" t="n">
        <v>25</v>
      </c>
      <c r="H180" s="16" t="n">
        <v>0</v>
      </c>
      <c r="I180" s="16" t="n">
        <v>0</v>
      </c>
      <c r="J180" s="26" t="n">
        <v>6.412</v>
      </c>
      <c r="K180" s="16" t="n">
        <f aca="false">IF(F180&gt;=$N$1,1,0)</f>
        <v>1</v>
      </c>
      <c r="L180" s="27" t="n">
        <f aca="false">IF(K180=1,COUNTIFS($K$5:$K$1252,1,$J$5:$J$1252,"&lt;"&amp;J180)/($N$3-1),"")</f>
        <v>0.710024855012428</v>
      </c>
      <c r="M180" s="27" t="n">
        <f aca="false">IF(K180=1,COUNTIFS($K$5:$K$1252,1,$E$5:$E$1252,"&lt;"&amp;E180)/($N$3-1),"")</f>
        <v>0.526926263463132</v>
      </c>
      <c r="N180" s="28" t="n">
        <f aca="false">IF(K180=1,L180-M180,"")</f>
        <v>0.183098591549296</v>
      </c>
      <c r="O180" s="24" t="n">
        <f aca="false">IF(K180=1,E180,"")</f>
        <v>11.192687</v>
      </c>
      <c r="P180" s="26" t="n">
        <f aca="false">IF(K180=1,J180,"")</f>
        <v>6.412</v>
      </c>
    </row>
    <row r="181" customFormat="false" ht="15" hidden="false" customHeight="false" outlineLevel="0" collapsed="false">
      <c r="A181" s="16" t="s">
        <v>473</v>
      </c>
      <c r="B181" s="16" t="s">
        <v>263</v>
      </c>
      <c r="C181" s="16" t="s">
        <v>294</v>
      </c>
      <c r="D181" s="16" t="n">
        <v>18</v>
      </c>
      <c r="E181" s="24" t="n">
        <v>24.863794</v>
      </c>
      <c r="F181" s="25" t="n">
        <v>2164</v>
      </c>
      <c r="G181" s="16" t="n">
        <v>36</v>
      </c>
      <c r="H181" s="16" t="n">
        <v>1</v>
      </c>
      <c r="I181" s="16" t="n">
        <v>2</v>
      </c>
      <c r="J181" s="26" t="n">
        <v>7.09166666666667</v>
      </c>
      <c r="K181" s="16" t="n">
        <f aca="false">IF(F181&gt;=$N$1,1,0)</f>
        <v>1</v>
      </c>
      <c r="L181" s="27" t="n">
        <f aca="false">IF(K181=1,COUNTIFS($K$5:$K$1252,1,$J$5:$J$1252,"&lt;"&amp;J181)/($N$3-1),"")</f>
        <v>0.948632974316487</v>
      </c>
      <c r="M181" s="27" t="n">
        <f aca="false">IF(K181=1,COUNTIFS($K$5:$K$1252,1,$E$5:$E$1252,"&lt;"&amp;E181)/($N$3-1),"")</f>
        <v>0.765534382767191</v>
      </c>
      <c r="N181" s="28" t="n">
        <f aca="false">IF(K181=1,L181-M181,"")</f>
        <v>0.183098591549296</v>
      </c>
      <c r="O181" s="24" t="n">
        <f aca="false">IF(K181=1,E181,"")</f>
        <v>24.863794</v>
      </c>
      <c r="P181" s="26" t="n">
        <f aca="false">IF(K181=1,J181,"")</f>
        <v>7.09166666666667</v>
      </c>
    </row>
    <row r="182" customFormat="false" ht="15" hidden="false" customHeight="false" outlineLevel="0" collapsed="false">
      <c r="A182" s="16" t="s">
        <v>474</v>
      </c>
      <c r="B182" s="16" t="s">
        <v>259</v>
      </c>
      <c r="C182" s="16" t="s">
        <v>300</v>
      </c>
      <c r="D182" s="16" t="n">
        <v>27</v>
      </c>
      <c r="E182" s="24" t="n">
        <v>8.87853</v>
      </c>
      <c r="F182" s="25" t="n">
        <v>2217</v>
      </c>
      <c r="G182" s="16" t="n">
        <v>35</v>
      </c>
      <c r="H182" s="16" t="n">
        <v>1</v>
      </c>
      <c r="I182" s="16" t="n">
        <v>6</v>
      </c>
      <c r="J182" s="26" t="n">
        <v>6.34</v>
      </c>
      <c r="K182" s="16" t="n">
        <f aca="false">IF(F182&gt;=$N$1,1,0)</f>
        <v>1</v>
      </c>
      <c r="L182" s="27" t="n">
        <f aca="false">IF(K182=1,COUNTIFS($K$5:$K$1252,1,$J$5:$J$1252,"&lt;"&amp;J182)/($N$3-1),"")</f>
        <v>0.63794531897266</v>
      </c>
      <c r="M182" s="27" t="n">
        <f aca="false">IF(K182=1,COUNTIFS($K$5:$K$1252,1,$E$5:$E$1252,"&lt;"&amp;E182)/($N$3-1),"")</f>
        <v>0.454846727423364</v>
      </c>
      <c r="N182" s="28" t="n">
        <f aca="false">IF(K182=1,L182-M182,"")</f>
        <v>0.183098591549296</v>
      </c>
      <c r="O182" s="24" t="n">
        <f aca="false">IF(K182=1,E182,"")</f>
        <v>8.87853</v>
      </c>
      <c r="P182" s="26" t="n">
        <f aca="false">IF(K182=1,J182,"")</f>
        <v>6.34</v>
      </c>
    </row>
    <row r="183" customFormat="false" ht="15" hidden="false" customHeight="false" outlineLevel="0" collapsed="false">
      <c r="A183" s="16" t="s">
        <v>475</v>
      </c>
      <c r="B183" s="16" t="s">
        <v>233</v>
      </c>
      <c r="C183" s="16" t="s">
        <v>294</v>
      </c>
      <c r="D183" s="16" t="n">
        <v>23</v>
      </c>
      <c r="E183" s="24" t="n">
        <v>15.278138</v>
      </c>
      <c r="F183" s="25" t="n">
        <v>1769</v>
      </c>
      <c r="G183" s="16" t="n">
        <v>29</v>
      </c>
      <c r="H183" s="16" t="n">
        <v>1</v>
      </c>
      <c r="I183" s="16" t="n">
        <v>1</v>
      </c>
      <c r="J183" s="26" t="n">
        <v>6.72413793103448</v>
      </c>
      <c r="K183" s="16" t="n">
        <f aca="false">IF(F183&gt;=$N$1,1,0)</f>
        <v>1</v>
      </c>
      <c r="L183" s="27" t="n">
        <f aca="false">IF(K183=1,COUNTIFS($K$5:$K$1252,1,$J$5:$J$1252,"&lt;"&amp;J183)/($N$3-1),"")</f>
        <v>0.819386909693455</v>
      </c>
      <c r="M183" s="27" t="n">
        <f aca="false">IF(K183=1,COUNTIFS($K$5:$K$1252,1,$E$5:$E$1252,"&lt;"&amp;E183)/($N$3-1),"")</f>
        <v>0.637116818558409</v>
      </c>
      <c r="N183" s="28" t="n">
        <f aca="false">IF(K183=1,L183-M183,"")</f>
        <v>0.182270091135046</v>
      </c>
      <c r="O183" s="24" t="n">
        <f aca="false">IF(K183=1,E183,"")</f>
        <v>15.278138</v>
      </c>
      <c r="P183" s="26" t="n">
        <f aca="false">IF(K183=1,J183,"")</f>
        <v>6.72413793103448</v>
      </c>
    </row>
    <row r="184" customFormat="false" ht="15" hidden="false" customHeight="false" outlineLevel="0" collapsed="false">
      <c r="A184" s="16" t="s">
        <v>476</v>
      </c>
      <c r="B184" s="16" t="s">
        <v>222</v>
      </c>
      <c r="C184" s="16" t="s">
        <v>294</v>
      </c>
      <c r="D184" s="16" t="n">
        <v>23</v>
      </c>
      <c r="E184" s="24" t="n">
        <v>2.064213</v>
      </c>
      <c r="F184" s="25" t="n">
        <v>1448</v>
      </c>
      <c r="G184" s="16" t="n">
        <v>25</v>
      </c>
      <c r="H184" s="16" t="n">
        <v>0</v>
      </c>
      <c r="I184" s="16" t="n">
        <v>1</v>
      </c>
      <c r="J184" s="26" t="n">
        <v>5.96</v>
      </c>
      <c r="K184" s="16" t="n">
        <f aca="false">IF(F184&gt;=$N$1,1,0)</f>
        <v>1</v>
      </c>
      <c r="L184" s="27" t="n">
        <f aca="false">IF(K184=1,COUNTIFS($K$5:$K$1252,1,$J$5:$J$1252,"&lt;"&amp;J184)/($N$3-1),"")</f>
        <v>0.23860811930406</v>
      </c>
      <c r="M184" s="27" t="n">
        <f aca="false">IF(K184=1,COUNTIFS($K$5:$K$1252,1,$E$5:$E$1252,"&lt;"&amp;E184)/($N$3-1),"")</f>
        <v>0.0563380281690141</v>
      </c>
      <c r="N184" s="28" t="n">
        <f aca="false">IF(K184=1,L184-M184,"")</f>
        <v>0.182270091135046</v>
      </c>
      <c r="O184" s="24" t="n">
        <f aca="false">IF(K184=1,E184,"")</f>
        <v>2.064213</v>
      </c>
      <c r="P184" s="26" t="n">
        <f aca="false">IF(K184=1,J184,"")</f>
        <v>5.96</v>
      </c>
    </row>
    <row r="185" customFormat="false" ht="15" hidden="false" customHeight="false" outlineLevel="0" collapsed="false">
      <c r="A185" s="16" t="s">
        <v>477</v>
      </c>
      <c r="B185" s="16" t="s">
        <v>268</v>
      </c>
      <c r="C185" s="16" t="s">
        <v>294</v>
      </c>
      <c r="D185" s="16" t="n">
        <v>25</v>
      </c>
      <c r="E185" s="24" t="n">
        <v>5.61956</v>
      </c>
      <c r="F185" s="25" t="n">
        <v>1106</v>
      </c>
      <c r="G185" s="16" t="n">
        <v>18</v>
      </c>
      <c r="H185" s="16" t="n">
        <v>0</v>
      </c>
      <c r="I185" s="16" t="n">
        <v>1</v>
      </c>
      <c r="J185" s="26" t="n">
        <v>6.19444444444445</v>
      </c>
      <c r="K185" s="16" t="n">
        <f aca="false">IF(F185&gt;=$N$1,1,0)</f>
        <v>1</v>
      </c>
      <c r="L185" s="27" t="n">
        <f aca="false">IF(K185=1,COUNTIFS($K$5:$K$1252,1,$J$5:$J$1252,"&lt;"&amp;J185)/($N$3-1),"")</f>
        <v>0.492129246064623</v>
      </c>
      <c r="M185" s="27" t="n">
        <f aca="false">IF(K185=1,COUNTIFS($K$5:$K$1252,1,$E$5:$E$1252,"&lt;"&amp;E185)/($N$3-1),"")</f>
        <v>0.309859154929577</v>
      </c>
      <c r="N185" s="28" t="n">
        <f aca="false">IF(K185=1,L185-M185,"")</f>
        <v>0.182270091135046</v>
      </c>
      <c r="O185" s="24" t="n">
        <f aca="false">IF(K185=1,E185,"")</f>
        <v>5.61956</v>
      </c>
      <c r="P185" s="26" t="n">
        <f aca="false">IF(K185=1,J185,"")</f>
        <v>6.19444444444445</v>
      </c>
    </row>
    <row r="186" customFormat="false" ht="15" hidden="false" customHeight="false" outlineLevel="0" collapsed="false">
      <c r="A186" s="16" t="s">
        <v>478</v>
      </c>
      <c r="B186" s="16" t="s">
        <v>219</v>
      </c>
      <c r="C186" s="16" t="s">
        <v>300</v>
      </c>
      <c r="D186" s="16" t="n">
        <v>30</v>
      </c>
      <c r="E186" s="24" t="n">
        <v>21.193087</v>
      </c>
      <c r="F186" s="25" t="n">
        <v>1936</v>
      </c>
      <c r="G186" s="16" t="n">
        <v>29</v>
      </c>
      <c r="H186" s="16" t="n">
        <v>3</v>
      </c>
      <c r="I186" s="16" t="n">
        <v>6</v>
      </c>
      <c r="J186" s="26" t="n">
        <v>6.94137931034483</v>
      </c>
      <c r="K186" s="16" t="n">
        <f aca="false">IF(F186&gt;=$N$1,1,0)</f>
        <v>1</v>
      </c>
      <c r="L186" s="27" t="n">
        <f aca="false">IF(K186=1,COUNTIFS($K$5:$K$1252,1,$J$5:$J$1252,"&lt;"&amp;J186)/($N$3-1),"")</f>
        <v>0.908864954432477</v>
      </c>
      <c r="M186" s="27" t="n">
        <f aca="false">IF(K186=1,COUNTIFS($K$5:$K$1252,1,$E$5:$E$1252,"&lt;"&amp;E186)/($N$3-1),"")</f>
        <v>0.728251864125932</v>
      </c>
      <c r="N186" s="28" t="n">
        <f aca="false">IF(K186=1,L186-M186,"")</f>
        <v>0.180613090306545</v>
      </c>
      <c r="O186" s="24" t="n">
        <f aca="false">IF(K186=1,E186,"")</f>
        <v>21.193087</v>
      </c>
      <c r="P186" s="26" t="n">
        <f aca="false">IF(K186=1,J186,"")</f>
        <v>6.94137931034483</v>
      </c>
    </row>
    <row r="187" customFormat="false" ht="15" hidden="false" customHeight="false" outlineLevel="0" collapsed="false">
      <c r="A187" s="16" t="s">
        <v>479</v>
      </c>
      <c r="B187" s="16" t="s">
        <v>228</v>
      </c>
      <c r="C187" s="16" t="s">
        <v>296</v>
      </c>
      <c r="D187" s="16" t="n">
        <v>27</v>
      </c>
      <c r="E187" s="24" t="n">
        <v>11.207709</v>
      </c>
      <c r="F187" s="25" t="n">
        <v>1441</v>
      </c>
      <c r="G187" s="16" t="n">
        <v>23</v>
      </c>
      <c r="H187" s="16" t="n">
        <v>10</v>
      </c>
      <c r="I187" s="16" t="n">
        <v>1</v>
      </c>
      <c r="J187" s="26" t="n">
        <v>6.40869565217391</v>
      </c>
      <c r="K187" s="16" t="n">
        <f aca="false">IF(F187&gt;=$N$1,1,0)</f>
        <v>1</v>
      </c>
      <c r="L187" s="27" t="n">
        <f aca="false">IF(K187=1,COUNTIFS($K$5:$K$1252,1,$J$5:$J$1252,"&lt;"&amp;J187)/($N$3-1),"")</f>
        <v>0.707539353769677</v>
      </c>
      <c r="M187" s="27" t="n">
        <f aca="false">IF(K187=1,COUNTIFS($K$5:$K$1252,1,$E$5:$E$1252,"&lt;"&amp;E187)/($N$3-1),"")</f>
        <v>0.527754763877382</v>
      </c>
      <c r="N187" s="28" t="n">
        <f aca="false">IF(K187=1,L187-M187,"")</f>
        <v>0.179784589892295</v>
      </c>
      <c r="O187" s="24" t="n">
        <f aca="false">IF(K187=1,E187,"")</f>
        <v>11.207709</v>
      </c>
      <c r="P187" s="26" t="n">
        <f aca="false">IF(K187=1,J187,"")</f>
        <v>6.40869565217391</v>
      </c>
    </row>
    <row r="188" customFormat="false" ht="15" hidden="false" customHeight="false" outlineLevel="0" collapsed="false">
      <c r="A188" s="16" t="s">
        <v>480</v>
      </c>
      <c r="B188" s="16" t="s">
        <v>261</v>
      </c>
      <c r="C188" s="16" t="s">
        <v>300</v>
      </c>
      <c r="D188" s="16" t="n">
        <v>23</v>
      </c>
      <c r="E188" s="24" t="n">
        <v>5.410952</v>
      </c>
      <c r="F188" s="25" t="n">
        <v>1927</v>
      </c>
      <c r="G188" s="16" t="n">
        <v>30</v>
      </c>
      <c r="H188" s="16" t="n">
        <v>2</v>
      </c>
      <c r="I188" s="16" t="n">
        <v>2</v>
      </c>
      <c r="J188" s="26" t="n">
        <v>6.18333333333333</v>
      </c>
      <c r="K188" s="16" t="n">
        <f aca="false">IF(F188&gt;=$N$1,1,0)</f>
        <v>1</v>
      </c>
      <c r="L188" s="27" t="n">
        <f aca="false">IF(K188=1,COUNTIFS($K$5:$K$1252,1,$J$5:$J$1252,"&lt;"&amp;J188)/($N$3-1),"")</f>
        <v>0.476387738193869</v>
      </c>
      <c r="M188" s="27" t="n">
        <f aca="false">IF(K188=1,COUNTIFS($K$5:$K$1252,1,$E$5:$E$1252,"&lt;"&amp;E188)/($N$3-1),"")</f>
        <v>0.299088649544325</v>
      </c>
      <c r="N188" s="28" t="n">
        <f aca="false">IF(K188=1,L188-M188,"")</f>
        <v>0.177299088649544</v>
      </c>
      <c r="O188" s="24" t="n">
        <f aca="false">IF(K188=1,E188,"")</f>
        <v>5.410952</v>
      </c>
      <c r="P188" s="26" t="n">
        <f aca="false">IF(K188=1,J188,"")</f>
        <v>6.18333333333333</v>
      </c>
    </row>
    <row r="189" customFormat="false" ht="15" hidden="false" customHeight="false" outlineLevel="0" collapsed="false">
      <c r="A189" s="16" t="s">
        <v>481</v>
      </c>
      <c r="B189" s="16" t="s">
        <v>263</v>
      </c>
      <c r="C189" s="16" t="s">
        <v>294</v>
      </c>
      <c r="D189" s="16" t="n">
        <v>29</v>
      </c>
      <c r="E189" s="24" t="n">
        <v>28.344304</v>
      </c>
      <c r="F189" s="25" t="n">
        <v>1867</v>
      </c>
      <c r="G189" s="16" t="n">
        <v>32</v>
      </c>
      <c r="H189" s="16" t="n">
        <v>0</v>
      </c>
      <c r="I189" s="16" t="n">
        <v>2</v>
      </c>
      <c r="J189" s="26" t="n">
        <v>7.278125</v>
      </c>
      <c r="K189" s="16" t="n">
        <f aca="false">IF(F189&gt;=$N$1,1,0)</f>
        <v>1</v>
      </c>
      <c r="L189" s="27" t="n">
        <f aca="false">IF(K189=1,COUNTIFS($K$5:$K$1252,1,$J$5:$J$1252,"&lt;"&amp;J189)/($N$3-1),"")</f>
        <v>0.975973487986744</v>
      </c>
      <c r="M189" s="27" t="n">
        <f aca="false">IF(K189=1,COUNTIFS($K$5:$K$1252,1,$E$5:$E$1252,"&lt;"&amp;E189)/($N$3-1),"")</f>
        <v>0.7986743993372</v>
      </c>
      <c r="N189" s="28" t="n">
        <f aca="false">IF(K189=1,L189-M189,"")</f>
        <v>0.177299088649544</v>
      </c>
      <c r="O189" s="24" t="n">
        <f aca="false">IF(K189=1,E189,"")</f>
        <v>28.344304</v>
      </c>
      <c r="P189" s="26" t="n">
        <f aca="false">IF(K189=1,J189,"")</f>
        <v>7.278125</v>
      </c>
    </row>
    <row r="190" customFormat="false" ht="15" hidden="false" customHeight="false" outlineLevel="0" collapsed="false">
      <c r="A190" s="16" t="s">
        <v>482</v>
      </c>
      <c r="B190" s="16" t="s">
        <v>269</v>
      </c>
      <c r="C190" s="16" t="s">
        <v>300</v>
      </c>
      <c r="D190" s="16" t="n">
        <v>27</v>
      </c>
      <c r="E190" s="24" t="n">
        <v>2.699796</v>
      </c>
      <c r="F190" s="25" t="n">
        <v>1362</v>
      </c>
      <c r="G190" s="16" t="n">
        <v>23</v>
      </c>
      <c r="H190" s="16" t="n">
        <v>2</v>
      </c>
      <c r="I190" s="16" t="n">
        <v>7</v>
      </c>
      <c r="J190" s="26" t="n">
        <v>5.99130434782609</v>
      </c>
      <c r="K190" s="16" t="n">
        <f aca="false">IF(F190&gt;=$N$1,1,0)</f>
        <v>1</v>
      </c>
      <c r="L190" s="27" t="n">
        <f aca="false">IF(K190=1,COUNTIFS($K$5:$K$1252,1,$J$5:$J$1252,"&lt;"&amp;J190)/($N$3-1),"")</f>
        <v>0.277547638773819</v>
      </c>
      <c r="M190" s="27" t="n">
        <f aca="false">IF(K190=1,COUNTIFS($K$5:$K$1252,1,$E$5:$E$1252,"&lt;"&amp;E190)/($N$3-1),"")</f>
        <v>0.101077050538525</v>
      </c>
      <c r="N190" s="28" t="n">
        <f aca="false">IF(K190=1,L190-M190,"")</f>
        <v>0.176470588235294</v>
      </c>
      <c r="O190" s="24" t="n">
        <f aca="false">IF(K190=1,E190,"")</f>
        <v>2.699796</v>
      </c>
      <c r="P190" s="26" t="n">
        <f aca="false">IF(K190=1,J190,"")</f>
        <v>5.99130434782609</v>
      </c>
    </row>
    <row r="191" customFormat="false" ht="15" hidden="false" customHeight="false" outlineLevel="0" collapsed="false">
      <c r="A191" s="16" t="s">
        <v>483</v>
      </c>
      <c r="B191" s="16" t="s">
        <v>247</v>
      </c>
      <c r="C191" s="16" t="s">
        <v>296</v>
      </c>
      <c r="D191" s="16" t="n">
        <v>27</v>
      </c>
      <c r="E191" s="24" t="n">
        <v>4.758016</v>
      </c>
      <c r="F191" s="25" t="n">
        <v>2933</v>
      </c>
      <c r="G191" s="16" t="n">
        <v>44</v>
      </c>
      <c r="H191" s="16" t="n">
        <v>7</v>
      </c>
      <c r="I191" s="16" t="n">
        <v>1</v>
      </c>
      <c r="J191" s="26" t="n">
        <v>6.13636363636364</v>
      </c>
      <c r="K191" s="16" t="n">
        <f aca="false">IF(F191&gt;=$N$1,1,0)</f>
        <v>1</v>
      </c>
      <c r="L191" s="27" t="n">
        <f aca="false">IF(K191=1,COUNTIFS($K$5:$K$1252,1,$J$5:$J$1252,"&lt;"&amp;J191)/($N$3-1),"")</f>
        <v>0.43827671913836</v>
      </c>
      <c r="M191" s="27" t="n">
        <f aca="false">IF(K191=1,COUNTIFS($K$5:$K$1252,1,$E$5:$E$1252,"&lt;"&amp;E191)/($N$3-1),"")</f>
        <v>0.261806130903065</v>
      </c>
      <c r="N191" s="28" t="n">
        <f aca="false">IF(K191=1,L191-M191,"")</f>
        <v>0.176470588235294</v>
      </c>
      <c r="O191" s="24" t="n">
        <f aca="false">IF(K191=1,E191,"")</f>
        <v>4.758016</v>
      </c>
      <c r="P191" s="26" t="n">
        <f aca="false">IF(K191=1,J191,"")</f>
        <v>6.13636363636364</v>
      </c>
    </row>
    <row r="192" customFormat="false" ht="15" hidden="false" customHeight="false" outlineLevel="0" collapsed="false">
      <c r="A192" s="16" t="s">
        <v>484</v>
      </c>
      <c r="B192" s="16" t="s">
        <v>248</v>
      </c>
      <c r="C192" s="16" t="s">
        <v>296</v>
      </c>
      <c r="D192" s="16" t="n">
        <v>23</v>
      </c>
      <c r="E192" s="24" t="n">
        <v>1.745271</v>
      </c>
      <c r="F192" s="25" t="n">
        <v>975</v>
      </c>
      <c r="G192" s="16" t="n">
        <v>17</v>
      </c>
      <c r="H192" s="16" t="n">
        <v>2</v>
      </c>
      <c r="I192" s="16" t="n">
        <v>2</v>
      </c>
      <c r="J192" s="26" t="n">
        <v>5.92941176470588</v>
      </c>
      <c r="K192" s="16" t="n">
        <f aca="false">IF(F192&gt;=$N$1,1,0)</f>
        <v>1</v>
      </c>
      <c r="L192" s="27" t="n">
        <f aca="false">IF(K192=1,COUNTIFS($K$5:$K$1252,1,$J$5:$J$1252,"&lt;"&amp;J192)/($N$3-1),"")</f>
        <v>0.209610604805302</v>
      </c>
      <c r="M192" s="27" t="n">
        <f aca="false">IF(K192=1,COUNTIFS($K$5:$K$1252,1,$E$5:$E$1252,"&lt;"&amp;E192)/($N$3-1),"")</f>
        <v>0.0347970173985087</v>
      </c>
      <c r="N192" s="28" t="n">
        <f aca="false">IF(K192=1,L192-M192,"")</f>
        <v>0.174813587406794</v>
      </c>
      <c r="O192" s="24" t="n">
        <f aca="false">IF(K192=1,E192,"")</f>
        <v>1.745271</v>
      </c>
      <c r="P192" s="26" t="n">
        <f aca="false">IF(K192=1,J192,"")</f>
        <v>5.92941176470588</v>
      </c>
    </row>
    <row r="193" customFormat="false" ht="15" hidden="false" customHeight="false" outlineLevel="0" collapsed="false">
      <c r="A193" s="16" t="s">
        <v>485</v>
      </c>
      <c r="B193" s="16" t="s">
        <v>261</v>
      </c>
      <c r="C193" s="16" t="s">
        <v>300</v>
      </c>
      <c r="D193" s="16" t="n">
        <v>31</v>
      </c>
      <c r="E193" s="24" t="n">
        <v>14.047337</v>
      </c>
      <c r="F193" s="25" t="n">
        <v>1818</v>
      </c>
      <c r="G193" s="16" t="n">
        <v>30</v>
      </c>
      <c r="H193" s="16" t="n">
        <v>2</v>
      </c>
      <c r="I193" s="16" t="n">
        <v>3</v>
      </c>
      <c r="J193" s="26" t="n">
        <v>6.57333333333333</v>
      </c>
      <c r="K193" s="16" t="n">
        <f aca="false">IF(F193&gt;=$N$1,1,0)</f>
        <v>1</v>
      </c>
      <c r="L193" s="27" t="n">
        <f aca="false">IF(K193=1,COUNTIFS($K$5:$K$1252,1,$J$5:$J$1252,"&lt;"&amp;J193)/($N$3-1),"")</f>
        <v>0.782932891466446</v>
      </c>
      <c r="M193" s="27" t="n">
        <f aca="false">IF(K193=1,COUNTIFS($K$5:$K$1252,1,$E$5:$E$1252,"&lt;"&amp;E193)/($N$3-1),"")</f>
        <v>0.608947804473902</v>
      </c>
      <c r="N193" s="28" t="n">
        <f aca="false">IF(K193=1,L193-M193,"")</f>
        <v>0.173985086992543</v>
      </c>
      <c r="O193" s="24" t="n">
        <f aca="false">IF(K193=1,E193,"")</f>
        <v>14.047337</v>
      </c>
      <c r="P193" s="26" t="n">
        <f aca="false">IF(K193=1,J193,"")</f>
        <v>6.57333333333333</v>
      </c>
    </row>
    <row r="194" customFormat="false" ht="15" hidden="false" customHeight="false" outlineLevel="0" collapsed="false">
      <c r="A194" s="16" t="s">
        <v>486</v>
      </c>
      <c r="B194" s="16" t="s">
        <v>225</v>
      </c>
      <c r="C194" s="16" t="s">
        <v>300</v>
      </c>
      <c r="D194" s="16" t="n">
        <v>25</v>
      </c>
      <c r="E194" s="24" t="n">
        <v>10.597938</v>
      </c>
      <c r="F194" s="25" t="n">
        <v>1449</v>
      </c>
      <c r="G194" s="16" t="n">
        <v>24</v>
      </c>
      <c r="H194" s="16" t="n">
        <v>2</v>
      </c>
      <c r="I194" s="16" t="n">
        <v>5</v>
      </c>
      <c r="J194" s="26" t="n">
        <v>6.3875</v>
      </c>
      <c r="K194" s="16" t="n">
        <f aca="false">IF(F194&gt;=$N$1,1,0)</f>
        <v>1</v>
      </c>
      <c r="L194" s="27" t="n">
        <f aca="false">IF(K194=1,COUNTIFS($K$5:$K$1252,1,$J$5:$J$1252,"&lt;"&amp;J194)/($N$3-1),"")</f>
        <v>0.684341342170671</v>
      </c>
      <c r="M194" s="27" t="n">
        <f aca="false">IF(K194=1,COUNTIFS($K$5:$K$1252,1,$E$5:$E$1252,"&lt;"&amp;E194)/($N$3-1),"")</f>
        <v>0.510356255178128</v>
      </c>
      <c r="N194" s="28" t="n">
        <f aca="false">IF(K194=1,L194-M194,"")</f>
        <v>0.173985086992544</v>
      </c>
      <c r="O194" s="24" t="n">
        <f aca="false">IF(K194=1,E194,"")</f>
        <v>10.597938</v>
      </c>
      <c r="P194" s="26" t="n">
        <f aca="false">IF(K194=1,J194,"")</f>
        <v>6.3875</v>
      </c>
    </row>
    <row r="195" customFormat="false" ht="15" hidden="false" customHeight="false" outlineLevel="0" collapsed="false">
      <c r="A195" s="16" t="s">
        <v>487</v>
      </c>
      <c r="B195" s="16" t="s">
        <v>266</v>
      </c>
      <c r="C195" s="16" t="s">
        <v>300</v>
      </c>
      <c r="D195" s="16" t="n">
        <v>26</v>
      </c>
      <c r="E195" s="24" t="n">
        <v>11.171377</v>
      </c>
      <c r="F195" s="25" t="n">
        <v>1093</v>
      </c>
      <c r="G195" s="16" t="n">
        <v>20</v>
      </c>
      <c r="H195" s="16" t="n">
        <v>3</v>
      </c>
      <c r="I195" s="16" t="n">
        <v>3</v>
      </c>
      <c r="J195" s="26" t="n">
        <v>6.4</v>
      </c>
      <c r="K195" s="16" t="n">
        <f aca="false">IF(F195&gt;=$N$1,1,0)</f>
        <v>1</v>
      </c>
      <c r="L195" s="27" t="n">
        <f aca="false">IF(K195=1,COUNTIFS($K$5:$K$1252,1,$J$5:$J$1252,"&lt;"&amp;J195)/($N$3-1),"")</f>
        <v>0.697597348798674</v>
      </c>
      <c r="M195" s="27" t="n">
        <f aca="false">IF(K195=1,COUNTIFS($K$5:$K$1252,1,$E$5:$E$1252,"&lt;"&amp;E195)/($N$3-1),"")</f>
        <v>0.525269262634631</v>
      </c>
      <c r="N195" s="28" t="n">
        <f aca="false">IF(K195=1,L195-M195,"")</f>
        <v>0.172328086164043</v>
      </c>
      <c r="O195" s="24" t="n">
        <f aca="false">IF(K195=1,E195,"")</f>
        <v>11.171377</v>
      </c>
      <c r="P195" s="26" t="n">
        <f aca="false">IF(K195=1,J195,"")</f>
        <v>6.4</v>
      </c>
    </row>
    <row r="196" customFormat="false" ht="15" hidden="false" customHeight="false" outlineLevel="0" collapsed="false">
      <c r="A196" s="16" t="s">
        <v>488</v>
      </c>
      <c r="B196" s="16" t="s">
        <v>240</v>
      </c>
      <c r="C196" s="16" t="s">
        <v>294</v>
      </c>
      <c r="D196" s="16" t="n">
        <v>30</v>
      </c>
      <c r="E196" s="24" t="n">
        <v>6.801724</v>
      </c>
      <c r="F196" s="25" t="n">
        <v>1688</v>
      </c>
      <c r="G196" s="16" t="n">
        <v>26</v>
      </c>
      <c r="H196" s="16" t="n">
        <v>0</v>
      </c>
      <c r="I196" s="16" t="n">
        <v>0</v>
      </c>
      <c r="J196" s="26" t="n">
        <v>6.24615384615385</v>
      </c>
      <c r="K196" s="16" t="n">
        <f aca="false">IF(F196&gt;=$N$1,1,0)</f>
        <v>1</v>
      </c>
      <c r="L196" s="27" t="n">
        <f aca="false">IF(K196=1,COUNTIFS($K$5:$K$1252,1,$J$5:$J$1252,"&lt;"&amp;J196)/($N$3-1),"")</f>
        <v>0.541839270919636</v>
      </c>
      <c r="M196" s="27" t="n">
        <f aca="false">IF(K196=1,COUNTIFS($K$5:$K$1252,1,$E$5:$E$1252,"&lt;"&amp;E196)/($N$3-1),"")</f>
        <v>0.370339685169843</v>
      </c>
      <c r="N196" s="28" t="n">
        <f aca="false">IF(K196=1,L196-M196,"")</f>
        <v>0.171499585749793</v>
      </c>
      <c r="O196" s="24" t="n">
        <f aca="false">IF(K196=1,E196,"")</f>
        <v>6.801724</v>
      </c>
      <c r="P196" s="26" t="n">
        <f aca="false">IF(K196=1,J196,"")</f>
        <v>6.24615384615385</v>
      </c>
    </row>
    <row r="197" customFormat="false" ht="15" hidden="false" customHeight="false" outlineLevel="0" collapsed="false">
      <c r="A197" s="16" t="s">
        <v>489</v>
      </c>
      <c r="B197" s="16" t="s">
        <v>231</v>
      </c>
      <c r="C197" s="16" t="s">
        <v>300</v>
      </c>
      <c r="D197" s="16" t="n">
        <v>28</v>
      </c>
      <c r="E197" s="24" t="n">
        <v>19.794234</v>
      </c>
      <c r="F197" s="25" t="n">
        <v>2177</v>
      </c>
      <c r="G197" s="16" t="n">
        <v>35</v>
      </c>
      <c r="H197" s="16" t="n">
        <v>6</v>
      </c>
      <c r="I197" s="16" t="n">
        <v>6</v>
      </c>
      <c r="J197" s="26" t="n">
        <v>6.88571428571429</v>
      </c>
      <c r="K197" s="16" t="n">
        <f aca="false">IF(F197&gt;=$N$1,1,0)</f>
        <v>1</v>
      </c>
      <c r="L197" s="27" t="n">
        <f aca="false">IF(K197=1,COUNTIFS($K$5:$K$1252,1,$J$5:$J$1252,"&lt;"&amp;J197)/($N$3-1),"")</f>
        <v>0.887323943661972</v>
      </c>
      <c r="M197" s="27" t="n">
        <f aca="false">IF(K197=1,COUNTIFS($K$5:$K$1252,1,$E$5:$E$1252,"&lt;"&amp;E197)/($N$3-1),"")</f>
        <v>0.715824357912179</v>
      </c>
      <c r="N197" s="28" t="n">
        <f aca="false">IF(K197=1,L197-M197,"")</f>
        <v>0.171499585749793</v>
      </c>
      <c r="O197" s="24" t="n">
        <f aca="false">IF(K197=1,E197,"")</f>
        <v>19.794234</v>
      </c>
      <c r="P197" s="26" t="n">
        <f aca="false">IF(K197=1,J197,"")</f>
        <v>6.88571428571429</v>
      </c>
    </row>
    <row r="198" customFormat="false" ht="15" hidden="false" customHeight="false" outlineLevel="0" collapsed="false">
      <c r="A198" s="16" t="s">
        <v>490</v>
      </c>
      <c r="B198" s="16" t="s">
        <v>231</v>
      </c>
      <c r="C198" s="16" t="s">
        <v>300</v>
      </c>
      <c r="D198" s="16" t="n">
        <v>22</v>
      </c>
      <c r="E198" s="24" t="n">
        <v>3.323569</v>
      </c>
      <c r="F198" s="25" t="n">
        <v>1946</v>
      </c>
      <c r="G198" s="16" t="n">
        <v>31</v>
      </c>
      <c r="H198" s="16" t="n">
        <v>2</v>
      </c>
      <c r="I198" s="16" t="n">
        <v>1</v>
      </c>
      <c r="J198" s="26" t="n">
        <v>6.03548387096774</v>
      </c>
      <c r="K198" s="16" t="n">
        <f aca="false">IF(F198&gt;=$N$1,1,0)</f>
        <v>1</v>
      </c>
      <c r="L198" s="27" t="n">
        <f aca="false">IF(K198=1,COUNTIFS($K$5:$K$1252,1,$J$5:$J$1252,"&lt;"&amp;J198)/($N$3-1),"")</f>
        <v>0.341342170671085</v>
      </c>
      <c r="M198" s="27" t="n">
        <f aca="false">IF(K198=1,COUNTIFS($K$5:$K$1252,1,$E$5:$E$1252,"&lt;"&amp;E198)/($N$3-1),"")</f>
        <v>0.171499585749793</v>
      </c>
      <c r="N198" s="28" t="n">
        <f aca="false">IF(K198=1,L198-M198,"")</f>
        <v>0.169842584921292</v>
      </c>
      <c r="O198" s="24" t="n">
        <f aca="false">IF(K198=1,E198,"")</f>
        <v>3.323569</v>
      </c>
      <c r="P198" s="26" t="n">
        <f aca="false">IF(K198=1,J198,"")</f>
        <v>6.03548387096774</v>
      </c>
    </row>
    <row r="199" customFormat="false" ht="15" hidden="false" customHeight="false" outlineLevel="0" collapsed="false">
      <c r="A199" s="16" t="s">
        <v>491</v>
      </c>
      <c r="B199" s="16" t="s">
        <v>257</v>
      </c>
      <c r="C199" s="16" t="s">
        <v>294</v>
      </c>
      <c r="D199" s="16" t="n">
        <v>30</v>
      </c>
      <c r="E199" s="24" t="n">
        <v>19.90495</v>
      </c>
      <c r="F199" s="25" t="n">
        <v>1540</v>
      </c>
      <c r="G199" s="16" t="n">
        <v>26</v>
      </c>
      <c r="H199" s="16" t="n">
        <v>0</v>
      </c>
      <c r="I199" s="16" t="n">
        <v>2</v>
      </c>
      <c r="J199" s="26" t="n">
        <v>6.88461538461539</v>
      </c>
      <c r="K199" s="16" t="n">
        <f aca="false">IF(F199&gt;=$N$1,1,0)</f>
        <v>1</v>
      </c>
      <c r="L199" s="27" t="n">
        <f aca="false">IF(K199=1,COUNTIFS($K$5:$K$1252,1,$J$5:$J$1252,"&lt;"&amp;J199)/($N$3-1),"")</f>
        <v>0.886495443247722</v>
      </c>
      <c r="M199" s="27" t="n">
        <f aca="false">IF(K199=1,COUNTIFS($K$5:$K$1252,1,$E$5:$E$1252,"&lt;"&amp;E199)/($N$3-1),"")</f>
        <v>0.716652858326429</v>
      </c>
      <c r="N199" s="28" t="n">
        <f aca="false">IF(K199=1,L199-M199,"")</f>
        <v>0.169842584921293</v>
      </c>
      <c r="O199" s="24" t="n">
        <f aca="false">IF(K199=1,E199,"")</f>
        <v>19.90495</v>
      </c>
      <c r="P199" s="26" t="n">
        <f aca="false">IF(K199=1,J199,"")</f>
        <v>6.88461538461539</v>
      </c>
    </row>
    <row r="200" customFormat="false" ht="15" hidden="false" customHeight="false" outlineLevel="0" collapsed="false">
      <c r="A200" s="16" t="s">
        <v>492</v>
      </c>
      <c r="B200" s="16" t="s">
        <v>267</v>
      </c>
      <c r="C200" s="16" t="s">
        <v>300</v>
      </c>
      <c r="D200" s="16" t="n">
        <v>24</v>
      </c>
      <c r="E200" s="24" t="n">
        <v>5.736751</v>
      </c>
      <c r="F200" s="25" t="n">
        <v>1413</v>
      </c>
      <c r="G200" s="16" t="n">
        <v>24</v>
      </c>
      <c r="H200" s="16" t="n">
        <v>0</v>
      </c>
      <c r="I200" s="16" t="n">
        <v>3</v>
      </c>
      <c r="J200" s="26" t="n">
        <v>6.1875</v>
      </c>
      <c r="K200" s="16" t="n">
        <f aca="false">IF(F200&gt;=$N$1,1,0)</f>
        <v>1</v>
      </c>
      <c r="L200" s="27" t="n">
        <f aca="false">IF(K200=1,COUNTIFS($K$5:$K$1252,1,$J$5:$J$1252,"&lt;"&amp;J200)/($N$3-1),"")</f>
        <v>0.486329743164872</v>
      </c>
      <c r="M200" s="27" t="n">
        <f aca="false">IF(K200=1,COUNTIFS($K$5:$K$1252,1,$E$5:$E$1252,"&lt;"&amp;E200)/($N$3-1),"")</f>
        <v>0.317315658657829</v>
      </c>
      <c r="N200" s="28" t="n">
        <f aca="false">IF(K200=1,L200-M200,"")</f>
        <v>0.169014084507042</v>
      </c>
      <c r="O200" s="24" t="n">
        <f aca="false">IF(K200=1,E200,"")</f>
        <v>5.736751</v>
      </c>
      <c r="P200" s="26" t="n">
        <f aca="false">IF(K200=1,J200,"")</f>
        <v>6.1875</v>
      </c>
    </row>
    <row r="201" customFormat="false" ht="15" hidden="false" customHeight="false" outlineLevel="0" collapsed="false">
      <c r="A201" s="16" t="s">
        <v>493</v>
      </c>
      <c r="B201" s="16" t="s">
        <v>244</v>
      </c>
      <c r="C201" s="16" t="s">
        <v>294</v>
      </c>
      <c r="D201" s="16" t="n">
        <v>28</v>
      </c>
      <c r="E201" s="24" t="n">
        <v>7.989146</v>
      </c>
      <c r="F201" s="25" t="n">
        <v>1320</v>
      </c>
      <c r="G201" s="16" t="n">
        <v>22</v>
      </c>
      <c r="H201" s="16" t="n">
        <v>0</v>
      </c>
      <c r="I201" s="16" t="n">
        <v>1</v>
      </c>
      <c r="J201" s="26" t="n">
        <v>6.29545454545455</v>
      </c>
      <c r="K201" s="16" t="n">
        <f aca="false">IF(F201&gt;=$N$1,1,0)</f>
        <v>1</v>
      </c>
      <c r="L201" s="27" t="n">
        <f aca="false">IF(K201=1,COUNTIFS($K$5:$K$1252,1,$J$5:$J$1252,"&lt;"&amp;J201)/($N$3-1),"")</f>
        <v>0.587406793703397</v>
      </c>
      <c r="M201" s="27" t="n">
        <f aca="false">IF(K201=1,COUNTIFS($K$5:$K$1252,1,$E$5:$E$1252,"&lt;"&amp;E201)/($N$3-1),"")</f>
        <v>0.418392709196355</v>
      </c>
      <c r="N201" s="28" t="n">
        <f aca="false">IF(K201=1,L201-M201,"")</f>
        <v>0.169014084507042</v>
      </c>
      <c r="O201" s="24" t="n">
        <f aca="false">IF(K201=1,E201,"")</f>
        <v>7.989146</v>
      </c>
      <c r="P201" s="26" t="n">
        <f aca="false">IF(K201=1,J201,"")</f>
        <v>6.29545454545455</v>
      </c>
    </row>
    <row r="202" customFormat="false" ht="15" hidden="false" customHeight="false" outlineLevel="0" collapsed="false">
      <c r="A202" s="16" t="s">
        <v>494</v>
      </c>
      <c r="B202" s="16" t="s">
        <v>250</v>
      </c>
      <c r="C202" s="16" t="s">
        <v>294</v>
      </c>
      <c r="D202" s="16" t="n">
        <v>27</v>
      </c>
      <c r="E202" s="24" t="n">
        <v>3.575619</v>
      </c>
      <c r="F202" s="25" t="n">
        <v>1612</v>
      </c>
      <c r="G202" s="16" t="n">
        <v>24</v>
      </c>
      <c r="H202" s="16" t="n">
        <v>1</v>
      </c>
      <c r="I202" s="16" t="n">
        <v>0</v>
      </c>
      <c r="J202" s="26" t="n">
        <v>6.05833333333333</v>
      </c>
      <c r="K202" s="16" t="n">
        <f aca="false">IF(F202&gt;=$N$1,1,0)</f>
        <v>1</v>
      </c>
      <c r="L202" s="27" t="n">
        <f aca="false">IF(K202=1,COUNTIFS($K$5:$K$1252,1,$J$5:$J$1252,"&lt;"&amp;J202)/($N$3-1),"")</f>
        <v>0.366197183098592</v>
      </c>
      <c r="M202" s="27" t="n">
        <f aca="false">IF(K202=1,COUNTIFS($K$5:$K$1252,1,$E$5:$E$1252,"&lt;"&amp;E202)/($N$3-1),"")</f>
        <v>0.197183098591549</v>
      </c>
      <c r="N202" s="28" t="n">
        <f aca="false">IF(K202=1,L202-M202,"")</f>
        <v>0.169014084507042</v>
      </c>
      <c r="O202" s="24" t="n">
        <f aca="false">IF(K202=1,E202,"")</f>
        <v>3.575619</v>
      </c>
      <c r="P202" s="26" t="n">
        <f aca="false">IF(K202=1,J202,"")</f>
        <v>6.05833333333333</v>
      </c>
    </row>
    <row r="203" customFormat="false" ht="15" hidden="false" customHeight="false" outlineLevel="0" collapsed="false">
      <c r="A203" s="16" t="s">
        <v>495</v>
      </c>
      <c r="B203" s="16" t="s">
        <v>248</v>
      </c>
      <c r="C203" s="16" t="s">
        <v>294</v>
      </c>
      <c r="D203" s="16" t="n">
        <v>24</v>
      </c>
      <c r="E203" s="24" t="n">
        <v>21.832889</v>
      </c>
      <c r="F203" s="25" t="n">
        <v>1298</v>
      </c>
      <c r="G203" s="16" t="n">
        <v>21</v>
      </c>
      <c r="H203" s="16" t="n">
        <v>0</v>
      </c>
      <c r="I203" s="16" t="n">
        <v>2</v>
      </c>
      <c r="J203" s="26" t="n">
        <v>6.91428571428571</v>
      </c>
      <c r="K203" s="16" t="n">
        <f aca="false">IF(F203&gt;=$N$1,1,0)</f>
        <v>1</v>
      </c>
      <c r="L203" s="27" t="n">
        <f aca="false">IF(K203=1,COUNTIFS($K$5:$K$1252,1,$J$5:$J$1252,"&lt;"&amp;J203)/($N$3-1),"")</f>
        <v>0.901408450704225</v>
      </c>
      <c r="M203" s="27" t="n">
        <f aca="false">IF(K203=1,COUNTIFS($K$5:$K$1252,1,$E$5:$E$1252,"&lt;"&amp;E203)/($N$3-1),"")</f>
        <v>0.733222866611433</v>
      </c>
      <c r="N203" s="28" t="n">
        <f aca="false">IF(K203=1,L203-M203,"")</f>
        <v>0.168185584092792</v>
      </c>
      <c r="O203" s="24" t="n">
        <f aca="false">IF(K203=1,E203,"")</f>
        <v>21.832889</v>
      </c>
      <c r="P203" s="26" t="n">
        <f aca="false">IF(K203=1,J203,"")</f>
        <v>6.91428571428571</v>
      </c>
    </row>
    <row r="204" customFormat="false" ht="15" hidden="false" customHeight="false" outlineLevel="0" collapsed="false">
      <c r="A204" s="16" t="s">
        <v>496</v>
      </c>
      <c r="B204" s="16" t="s">
        <v>251</v>
      </c>
      <c r="C204" s="16" t="s">
        <v>300</v>
      </c>
      <c r="D204" s="16" t="n">
        <v>27</v>
      </c>
      <c r="E204" s="24" t="n">
        <v>1.57901</v>
      </c>
      <c r="F204" s="25" t="n">
        <v>2034</v>
      </c>
      <c r="G204" s="16" t="n">
        <v>31</v>
      </c>
      <c r="H204" s="16" t="n">
        <v>0</v>
      </c>
      <c r="I204" s="16" t="n">
        <v>3</v>
      </c>
      <c r="J204" s="26" t="n">
        <v>5.92258064516129</v>
      </c>
      <c r="K204" s="16" t="n">
        <f aca="false">IF(F204&gt;=$N$1,1,0)</f>
        <v>1</v>
      </c>
      <c r="L204" s="27" t="n">
        <f aca="false">IF(K204=1,COUNTIFS($K$5:$K$1252,1,$J$5:$J$1252,"&lt;"&amp;J204)/($N$3-1),"")</f>
        <v>0.195526097763049</v>
      </c>
      <c r="M204" s="27" t="n">
        <f aca="false">IF(K204=1,COUNTIFS($K$5:$K$1252,1,$E$5:$E$1252,"&lt;"&amp;E204)/($N$3-1),"")</f>
        <v>0.028169014084507</v>
      </c>
      <c r="N204" s="28" t="n">
        <f aca="false">IF(K204=1,L204-M204,"")</f>
        <v>0.167357083678542</v>
      </c>
      <c r="O204" s="24" t="n">
        <f aca="false">IF(K204=1,E204,"")</f>
        <v>1.57901</v>
      </c>
      <c r="P204" s="26" t="n">
        <f aca="false">IF(K204=1,J204,"")</f>
        <v>5.92258064516129</v>
      </c>
    </row>
    <row r="205" customFormat="false" ht="15" hidden="false" customHeight="false" outlineLevel="0" collapsed="false">
      <c r="A205" s="16" t="s">
        <v>497</v>
      </c>
      <c r="B205" s="16" t="s">
        <v>262</v>
      </c>
      <c r="C205" s="16" t="s">
        <v>296</v>
      </c>
      <c r="D205" s="16" t="n">
        <v>26</v>
      </c>
      <c r="E205" s="24" t="n">
        <v>4.081032</v>
      </c>
      <c r="F205" s="25" t="n">
        <v>1951</v>
      </c>
      <c r="G205" s="16" t="n">
        <v>31</v>
      </c>
      <c r="H205" s="16" t="n">
        <v>5</v>
      </c>
      <c r="I205" s="16" t="n">
        <v>2</v>
      </c>
      <c r="J205" s="26" t="n">
        <v>6.08709677419355</v>
      </c>
      <c r="K205" s="16" t="n">
        <f aca="false">IF(F205&gt;=$N$1,1,0)</f>
        <v>1</v>
      </c>
      <c r="L205" s="27" t="n">
        <f aca="false">IF(K205=1,COUNTIFS($K$5:$K$1252,1,$J$5:$J$1252,"&lt;"&amp;J205)/($N$3-1),"")</f>
        <v>0.4009942004971</v>
      </c>
      <c r="M205" s="27" t="n">
        <f aca="false">IF(K205=1,COUNTIFS($K$5:$K$1252,1,$E$5:$E$1252,"&lt;"&amp;E205)/($N$3-1),"")</f>
        <v>0.233637116818558</v>
      </c>
      <c r="N205" s="28" t="n">
        <f aca="false">IF(K205=1,L205-M205,"")</f>
        <v>0.167357083678542</v>
      </c>
      <c r="O205" s="24" t="n">
        <f aca="false">IF(K205=1,E205,"")</f>
        <v>4.081032</v>
      </c>
      <c r="P205" s="26" t="n">
        <f aca="false">IF(K205=1,J205,"")</f>
        <v>6.08709677419355</v>
      </c>
    </row>
    <row r="206" customFormat="false" ht="15" hidden="false" customHeight="false" outlineLevel="0" collapsed="false">
      <c r="A206" s="16" t="s">
        <v>498</v>
      </c>
      <c r="B206" s="16" t="s">
        <v>264</v>
      </c>
      <c r="C206" s="16" t="s">
        <v>294</v>
      </c>
      <c r="D206" s="16" t="n">
        <v>27</v>
      </c>
      <c r="E206" s="24" t="n">
        <v>27.467875</v>
      </c>
      <c r="F206" s="25" t="n">
        <v>2346</v>
      </c>
      <c r="G206" s="16" t="n">
        <v>35</v>
      </c>
      <c r="H206" s="16" t="n">
        <v>0</v>
      </c>
      <c r="I206" s="16" t="n">
        <v>1</v>
      </c>
      <c r="J206" s="26" t="n">
        <v>7.18285714285714</v>
      </c>
      <c r="K206" s="16" t="n">
        <f aca="false">IF(F206&gt;=$N$1,1,0)</f>
        <v>1</v>
      </c>
      <c r="L206" s="27" t="n">
        <f aca="false">IF(K206=1,COUNTIFS($K$5:$K$1252,1,$J$5:$J$1252,"&lt;"&amp;J206)/($N$3-1),"")</f>
        <v>0.96023198011599</v>
      </c>
      <c r="M206" s="27" t="n">
        <f aca="false">IF(K206=1,COUNTIFS($K$5:$K$1252,1,$E$5:$E$1252,"&lt;"&amp;E206)/($N$3-1),"")</f>
        <v>0.793703396851698</v>
      </c>
      <c r="N206" s="28" t="n">
        <f aca="false">IF(K206=1,L206-M206,"")</f>
        <v>0.166528583264292</v>
      </c>
      <c r="O206" s="24" t="n">
        <f aca="false">IF(K206=1,E206,"")</f>
        <v>27.467875</v>
      </c>
      <c r="P206" s="26" t="n">
        <f aca="false">IF(K206=1,J206,"")</f>
        <v>7.18285714285714</v>
      </c>
    </row>
    <row r="207" customFormat="false" ht="15" hidden="false" customHeight="false" outlineLevel="0" collapsed="false">
      <c r="A207" s="16" t="s">
        <v>499</v>
      </c>
      <c r="B207" s="16" t="s">
        <v>219</v>
      </c>
      <c r="C207" s="16" t="s">
        <v>296</v>
      </c>
      <c r="D207" s="16" t="n">
        <v>25</v>
      </c>
      <c r="E207" s="24" t="n">
        <v>4.686013</v>
      </c>
      <c r="F207" s="25" t="n">
        <v>1328</v>
      </c>
      <c r="G207" s="16" t="n">
        <v>24</v>
      </c>
      <c r="H207" s="16" t="n">
        <v>9</v>
      </c>
      <c r="I207" s="16" t="n">
        <v>2</v>
      </c>
      <c r="J207" s="26" t="n">
        <v>6.11666666666667</v>
      </c>
      <c r="K207" s="16" t="n">
        <f aca="false">IF(F207&gt;=$N$1,1,0)</f>
        <v>1</v>
      </c>
      <c r="L207" s="27" t="n">
        <f aca="false">IF(K207=1,COUNTIFS($K$5:$K$1252,1,$J$5:$J$1252,"&lt;"&amp;J207)/($N$3-1),"")</f>
        <v>0.425020712510356</v>
      </c>
      <c r="M207" s="27" t="n">
        <f aca="false">IF(K207=1,COUNTIFS($K$5:$K$1252,1,$E$5:$E$1252,"&lt;"&amp;E207)/($N$3-1),"")</f>
        <v>0.258492129246065</v>
      </c>
      <c r="N207" s="28" t="n">
        <f aca="false">IF(K207=1,L207-M207,"")</f>
        <v>0.166528583264292</v>
      </c>
      <c r="O207" s="24" t="n">
        <f aca="false">IF(K207=1,E207,"")</f>
        <v>4.686013</v>
      </c>
      <c r="P207" s="26" t="n">
        <f aca="false">IF(K207=1,J207,"")</f>
        <v>6.11666666666667</v>
      </c>
    </row>
    <row r="208" customFormat="false" ht="15" hidden="false" customHeight="false" outlineLevel="0" collapsed="false">
      <c r="A208" s="16" t="s">
        <v>500</v>
      </c>
      <c r="B208" s="16" t="s">
        <v>240</v>
      </c>
      <c r="C208" s="16" t="s">
        <v>300</v>
      </c>
      <c r="D208" s="16" t="n">
        <v>31</v>
      </c>
      <c r="E208" s="24" t="n">
        <v>13.435801</v>
      </c>
      <c r="F208" s="25" t="n">
        <v>1293</v>
      </c>
      <c r="G208" s="16" t="n">
        <v>18</v>
      </c>
      <c r="H208" s="16" t="n">
        <v>3</v>
      </c>
      <c r="I208" s="16" t="n">
        <v>4</v>
      </c>
      <c r="J208" s="26" t="n">
        <v>6.5</v>
      </c>
      <c r="K208" s="16" t="n">
        <f aca="false">IF(F208&gt;=$N$1,1,0)</f>
        <v>1</v>
      </c>
      <c r="L208" s="27" t="n">
        <f aca="false">IF(K208=1,COUNTIFS($K$5:$K$1252,1,$J$5:$J$1252,"&lt;"&amp;J208)/($N$3-1),"")</f>
        <v>0.75807787903894</v>
      </c>
      <c r="M208" s="27" t="n">
        <f aca="false">IF(K208=1,COUNTIFS($K$5:$K$1252,1,$E$5:$E$1252,"&lt;"&amp;E208)/($N$3-1),"")</f>
        <v>0.592377796188898</v>
      </c>
      <c r="N208" s="28" t="n">
        <f aca="false">IF(K208=1,L208-M208,"")</f>
        <v>0.165700082850041</v>
      </c>
      <c r="O208" s="24" t="n">
        <f aca="false">IF(K208=1,E208,"")</f>
        <v>13.435801</v>
      </c>
      <c r="P208" s="26" t="n">
        <f aca="false">IF(K208=1,J208,"")</f>
        <v>6.5</v>
      </c>
    </row>
    <row r="209" customFormat="false" ht="15" hidden="false" customHeight="false" outlineLevel="0" collapsed="false">
      <c r="A209" s="16" t="s">
        <v>501</v>
      </c>
      <c r="B209" s="16" t="s">
        <v>221</v>
      </c>
      <c r="C209" s="16" t="s">
        <v>294</v>
      </c>
      <c r="D209" s="16" t="n">
        <v>27</v>
      </c>
      <c r="E209" s="24" t="n">
        <v>26.911549</v>
      </c>
      <c r="F209" s="25" t="n">
        <v>1472</v>
      </c>
      <c r="G209" s="16" t="n">
        <v>27</v>
      </c>
      <c r="H209" s="16" t="n">
        <v>1</v>
      </c>
      <c r="I209" s="16" t="n">
        <v>1</v>
      </c>
      <c r="J209" s="26" t="n">
        <v>7.10370370370371</v>
      </c>
      <c r="K209" s="16" t="n">
        <f aca="false">IF(F209&gt;=$N$1,1,0)</f>
        <v>1</v>
      </c>
      <c r="L209" s="27" t="n">
        <f aca="false">IF(K209=1,COUNTIFS($K$5:$K$1252,1,$J$5:$J$1252,"&lt;"&amp;J209)/($N$3-1),"")</f>
        <v>0.950289975144988</v>
      </c>
      <c r="M209" s="27" t="n">
        <f aca="false">IF(K209=1,COUNTIFS($K$5:$K$1252,1,$E$5:$E$1252,"&lt;"&amp;E209)/($N$3-1),"")</f>
        <v>0.786246893123447</v>
      </c>
      <c r="N209" s="28" t="n">
        <f aca="false">IF(K209=1,L209-M209,"")</f>
        <v>0.164043082021541</v>
      </c>
      <c r="O209" s="24" t="n">
        <f aca="false">IF(K209=1,E209,"")</f>
        <v>26.911549</v>
      </c>
      <c r="P209" s="26" t="n">
        <f aca="false">IF(K209=1,J209,"")</f>
        <v>7.10370370370371</v>
      </c>
    </row>
    <row r="210" customFormat="false" ht="15" hidden="false" customHeight="false" outlineLevel="0" collapsed="false">
      <c r="A210" s="16" t="s">
        <v>502</v>
      </c>
      <c r="B210" s="16" t="s">
        <v>257</v>
      </c>
      <c r="C210" s="16" t="s">
        <v>300</v>
      </c>
      <c r="D210" s="16" t="n">
        <v>22</v>
      </c>
      <c r="E210" s="24" t="n">
        <v>2.622278</v>
      </c>
      <c r="F210" s="25" t="n">
        <v>1383</v>
      </c>
      <c r="G210" s="16" t="n">
        <v>25</v>
      </c>
      <c r="H210" s="16" t="n">
        <v>0</v>
      </c>
      <c r="I210" s="16" t="n">
        <v>2</v>
      </c>
      <c r="J210" s="26" t="n">
        <v>5.972</v>
      </c>
      <c r="K210" s="16" t="n">
        <f aca="false">IF(F210&gt;=$N$1,1,0)</f>
        <v>1</v>
      </c>
      <c r="L210" s="27" t="n">
        <f aca="false">IF(K210=1,COUNTIFS($K$5:$K$1252,1,$J$5:$J$1252,"&lt;"&amp;J210)/($N$3-1),"")</f>
        <v>0.256006628003314</v>
      </c>
      <c r="M210" s="27" t="n">
        <f aca="false">IF(K210=1,COUNTIFS($K$5:$K$1252,1,$E$5:$E$1252,"&lt;"&amp;E210)/($N$3-1),"")</f>
        <v>0.091963545981773</v>
      </c>
      <c r="N210" s="28" t="n">
        <f aca="false">IF(K210=1,L210-M210,"")</f>
        <v>0.164043082021541</v>
      </c>
      <c r="O210" s="24" t="n">
        <f aca="false">IF(K210=1,E210,"")</f>
        <v>2.622278</v>
      </c>
      <c r="P210" s="26" t="n">
        <f aca="false">IF(K210=1,J210,"")</f>
        <v>5.972</v>
      </c>
    </row>
    <row r="211" customFormat="false" ht="15" hidden="false" customHeight="false" outlineLevel="0" collapsed="false">
      <c r="A211" s="16" t="s">
        <v>503</v>
      </c>
      <c r="B211" s="16" t="s">
        <v>245</v>
      </c>
      <c r="C211" s="16" t="s">
        <v>294</v>
      </c>
      <c r="D211" s="16" t="n">
        <v>23</v>
      </c>
      <c r="E211" s="24" t="n">
        <v>2.663776</v>
      </c>
      <c r="F211" s="25" t="n">
        <v>1716</v>
      </c>
      <c r="G211" s="16" t="n">
        <v>30</v>
      </c>
      <c r="H211" s="16" t="n">
        <v>1</v>
      </c>
      <c r="I211" s="16" t="n">
        <v>1</v>
      </c>
      <c r="J211" s="26" t="n">
        <v>5.97666666666667</v>
      </c>
      <c r="K211" s="16" t="n">
        <f aca="false">IF(F211&gt;=$N$1,1,0)</f>
        <v>1</v>
      </c>
      <c r="L211" s="27" t="n">
        <f aca="false">IF(K211=1,COUNTIFS($K$5:$K$1252,1,$J$5:$J$1252,"&lt;"&amp;J211)/($N$3-1),"")</f>
        <v>0.260149130074565</v>
      </c>
      <c r="M211" s="27" t="n">
        <f aca="false">IF(K211=1,COUNTIFS($K$5:$K$1252,1,$E$5:$E$1252,"&lt;"&amp;E211)/($N$3-1),"")</f>
        <v>0.096106048053024</v>
      </c>
      <c r="N211" s="28" t="n">
        <f aca="false">IF(K211=1,L211-M211,"")</f>
        <v>0.164043082021541</v>
      </c>
      <c r="O211" s="24" t="n">
        <f aca="false">IF(K211=1,E211,"")</f>
        <v>2.663776</v>
      </c>
      <c r="P211" s="26" t="n">
        <f aca="false">IF(K211=1,J211,"")</f>
        <v>5.97666666666667</v>
      </c>
    </row>
    <row r="212" customFormat="false" ht="15" hidden="false" customHeight="false" outlineLevel="0" collapsed="false">
      <c r="A212" s="16" t="s">
        <v>504</v>
      </c>
      <c r="B212" s="16" t="s">
        <v>248</v>
      </c>
      <c r="C212" s="16" t="s">
        <v>294</v>
      </c>
      <c r="D212" s="16" t="n">
        <v>26</v>
      </c>
      <c r="E212" s="24" t="n">
        <v>2.89717</v>
      </c>
      <c r="F212" s="25" t="n">
        <v>1358</v>
      </c>
      <c r="G212" s="16" t="n">
        <v>20</v>
      </c>
      <c r="H212" s="16" t="n">
        <v>0</v>
      </c>
      <c r="I212" s="16" t="n">
        <v>0</v>
      </c>
      <c r="J212" s="26" t="n">
        <v>5.995</v>
      </c>
      <c r="K212" s="16" t="n">
        <f aca="false">IF(F212&gt;=$N$1,1,0)</f>
        <v>1</v>
      </c>
      <c r="L212" s="27" t="n">
        <f aca="false">IF(K212=1,COUNTIFS($K$5:$K$1252,1,$J$5:$J$1252,"&lt;"&amp;J212)/($N$3-1),"")</f>
        <v>0.28169014084507</v>
      </c>
      <c r="M212" s="27" t="n">
        <f aca="false">IF(K212=1,COUNTIFS($K$5:$K$1252,1,$E$5:$E$1252,"&lt;"&amp;E212)/($N$3-1),"")</f>
        <v>0.11847555923778</v>
      </c>
      <c r="N212" s="28" t="n">
        <f aca="false">IF(K212=1,L212-M212,"")</f>
        <v>0.163214581607291</v>
      </c>
      <c r="O212" s="24" t="n">
        <f aca="false">IF(K212=1,E212,"")</f>
        <v>2.89717</v>
      </c>
      <c r="P212" s="26" t="n">
        <f aca="false">IF(K212=1,J212,"")</f>
        <v>5.995</v>
      </c>
    </row>
    <row r="213" customFormat="false" ht="15" hidden="false" customHeight="false" outlineLevel="0" collapsed="false">
      <c r="A213" s="16" t="s">
        <v>505</v>
      </c>
      <c r="B213" s="16" t="s">
        <v>247</v>
      </c>
      <c r="C213" s="16" t="s">
        <v>300</v>
      </c>
      <c r="D213" s="16" t="n">
        <v>29</v>
      </c>
      <c r="E213" s="24" t="n">
        <v>22.108266</v>
      </c>
      <c r="F213" s="25" t="n">
        <v>2370</v>
      </c>
      <c r="G213" s="16" t="n">
        <v>41</v>
      </c>
      <c r="H213" s="16" t="n">
        <v>3</v>
      </c>
      <c r="I213" s="16" t="n">
        <v>9</v>
      </c>
      <c r="J213" s="26" t="n">
        <v>6.90975609756098</v>
      </c>
      <c r="K213" s="16" t="n">
        <f aca="false">IF(F213&gt;=$N$1,1,0)</f>
        <v>1</v>
      </c>
      <c r="L213" s="27" t="n">
        <f aca="false">IF(K213=1,COUNTIFS($K$5:$K$1252,1,$J$5:$J$1252,"&lt;"&amp;J213)/($N$3-1),"")</f>
        <v>0.898094449047225</v>
      </c>
      <c r="M213" s="27" t="n">
        <f aca="false">IF(K213=1,COUNTIFS($K$5:$K$1252,1,$E$5:$E$1252,"&lt;"&amp;E213)/($N$3-1),"")</f>
        <v>0.735708367854184</v>
      </c>
      <c r="N213" s="28" t="n">
        <f aca="false">IF(K213=1,L213-M213,"")</f>
        <v>0.162386081193041</v>
      </c>
      <c r="O213" s="24" t="n">
        <f aca="false">IF(K213=1,E213,"")</f>
        <v>22.108266</v>
      </c>
      <c r="P213" s="26" t="n">
        <f aca="false">IF(K213=1,J213,"")</f>
        <v>6.90975609756098</v>
      </c>
    </row>
    <row r="214" customFormat="false" ht="15" hidden="false" customHeight="false" outlineLevel="0" collapsed="false">
      <c r="A214" s="16" t="s">
        <v>506</v>
      </c>
      <c r="B214" s="16" t="s">
        <v>267</v>
      </c>
      <c r="C214" s="16" t="s">
        <v>294</v>
      </c>
      <c r="D214" s="16" t="n">
        <v>29</v>
      </c>
      <c r="E214" s="24" t="n">
        <v>2.124773</v>
      </c>
      <c r="F214" s="25" t="n">
        <v>1421</v>
      </c>
      <c r="G214" s="16" t="n">
        <v>23</v>
      </c>
      <c r="H214" s="16" t="n">
        <v>0</v>
      </c>
      <c r="I214" s="16" t="n">
        <v>1</v>
      </c>
      <c r="J214" s="26" t="n">
        <v>5.93913043478261</v>
      </c>
      <c r="K214" s="16" t="n">
        <f aca="false">IF(F214&gt;=$N$1,1,0)</f>
        <v>1</v>
      </c>
      <c r="L214" s="27" t="n">
        <f aca="false">IF(K214=1,COUNTIFS($K$5:$K$1252,1,$J$5:$J$1252,"&lt;"&amp;J214)/($N$3-1),"")</f>
        <v>0.221209610604805</v>
      </c>
      <c r="M214" s="27" t="n">
        <f aca="false">IF(K214=1,COUNTIFS($K$5:$K$1252,1,$E$5:$E$1252,"&lt;"&amp;E214)/($N$3-1),"")</f>
        <v>0.0596520298260149</v>
      </c>
      <c r="N214" s="28" t="n">
        <f aca="false">IF(K214=1,L214-M214,"")</f>
        <v>0.16155758077879</v>
      </c>
      <c r="O214" s="24" t="n">
        <f aca="false">IF(K214=1,E214,"")</f>
        <v>2.124773</v>
      </c>
      <c r="P214" s="26" t="n">
        <f aca="false">IF(K214=1,J214,"")</f>
        <v>5.93913043478261</v>
      </c>
    </row>
    <row r="215" customFormat="false" ht="15" hidden="false" customHeight="false" outlineLevel="0" collapsed="false">
      <c r="A215" s="16" t="s">
        <v>507</v>
      </c>
      <c r="B215" s="16" t="s">
        <v>269</v>
      </c>
      <c r="C215" s="16" t="s">
        <v>300</v>
      </c>
      <c r="D215" s="16" t="n">
        <v>22</v>
      </c>
      <c r="E215" s="24" t="n">
        <v>13.869319</v>
      </c>
      <c r="F215" s="25" t="n">
        <v>1305</v>
      </c>
      <c r="G215" s="16" t="n">
        <v>22</v>
      </c>
      <c r="H215" s="16" t="n">
        <v>4</v>
      </c>
      <c r="I215" s="16" t="n">
        <v>3</v>
      </c>
      <c r="J215" s="26" t="n">
        <v>6.50909090909091</v>
      </c>
      <c r="K215" s="16" t="n">
        <f aca="false">IF(F215&gt;=$N$1,1,0)</f>
        <v>1</v>
      </c>
      <c r="L215" s="27" t="n">
        <f aca="false">IF(K215=1,COUNTIFS($K$5:$K$1252,1,$J$5:$J$1252,"&lt;"&amp;J215)/($N$3-1),"")</f>
        <v>0.763877381938691</v>
      </c>
      <c r="M215" s="27" t="n">
        <f aca="false">IF(K215=1,COUNTIFS($K$5:$K$1252,1,$E$5:$E$1252,"&lt;"&amp;E215)/($N$3-1),"")</f>
        <v>0.602319801159901</v>
      </c>
      <c r="N215" s="28" t="n">
        <f aca="false">IF(K215=1,L215-M215,"")</f>
        <v>0.16155758077879</v>
      </c>
      <c r="O215" s="24" t="n">
        <f aca="false">IF(K215=1,E215,"")</f>
        <v>13.869319</v>
      </c>
      <c r="P215" s="26" t="n">
        <f aca="false">IF(K215=1,J215,"")</f>
        <v>6.50909090909091</v>
      </c>
    </row>
    <row r="216" customFormat="false" ht="15" hidden="false" customHeight="false" outlineLevel="0" collapsed="false">
      <c r="A216" s="16" t="s">
        <v>508</v>
      </c>
      <c r="B216" s="16" t="s">
        <v>224</v>
      </c>
      <c r="C216" s="16" t="s">
        <v>307</v>
      </c>
      <c r="D216" s="16" t="n">
        <v>33</v>
      </c>
      <c r="E216" s="24" t="n">
        <v>1.950847</v>
      </c>
      <c r="F216" s="25" t="n">
        <v>1459</v>
      </c>
      <c r="G216" s="16" t="n">
        <v>19</v>
      </c>
      <c r="H216" s="16" t="n">
        <v>0</v>
      </c>
      <c r="I216" s="16" t="n">
        <v>1</v>
      </c>
      <c r="J216" s="26" t="n">
        <v>5.93157894736842</v>
      </c>
      <c r="K216" s="16" t="n">
        <f aca="false">IF(F216&gt;=$N$1,1,0)</f>
        <v>1</v>
      </c>
      <c r="L216" s="27" t="n">
        <f aca="false">IF(K216=1,COUNTIFS($K$5:$K$1252,1,$J$5:$J$1252,"&lt;"&amp;J216)/($N$3-1),"")</f>
        <v>0.210439105219553</v>
      </c>
      <c r="M216" s="27" t="n">
        <f aca="false">IF(K216=1,COUNTIFS($K$5:$K$1252,1,$E$5:$E$1252,"&lt;"&amp;E216)/($N$3-1),"")</f>
        <v>0.0505385252692626</v>
      </c>
      <c r="N216" s="28" t="n">
        <f aca="false">IF(K216=1,L216-M216,"")</f>
        <v>0.15990057995029</v>
      </c>
      <c r="O216" s="24" t="n">
        <f aca="false">IF(K216=1,E216,"")</f>
        <v>1.950847</v>
      </c>
      <c r="P216" s="26" t="n">
        <f aca="false">IF(K216=1,J216,"")</f>
        <v>5.93157894736842</v>
      </c>
    </row>
    <row r="217" customFormat="false" ht="15" hidden="false" customHeight="false" outlineLevel="0" collapsed="false">
      <c r="A217" s="16" t="s">
        <v>509</v>
      </c>
      <c r="B217" s="16" t="s">
        <v>236</v>
      </c>
      <c r="C217" s="16" t="s">
        <v>300</v>
      </c>
      <c r="D217" s="16" t="n">
        <v>27</v>
      </c>
      <c r="E217" s="24" t="n">
        <v>3.565779</v>
      </c>
      <c r="F217" s="25" t="n">
        <v>1451</v>
      </c>
      <c r="G217" s="16" t="n">
        <v>21</v>
      </c>
      <c r="H217" s="16" t="n">
        <v>3</v>
      </c>
      <c r="I217" s="16" t="n">
        <v>0</v>
      </c>
      <c r="J217" s="26" t="n">
        <v>6.04761904761905</v>
      </c>
      <c r="K217" s="16" t="n">
        <f aca="false">IF(F217&gt;=$N$1,1,0)</f>
        <v>1</v>
      </c>
      <c r="L217" s="27" t="n">
        <f aca="false">IF(K217=1,COUNTIFS($K$5:$K$1252,1,$J$5:$J$1252,"&lt;"&amp;J217)/($N$3-1),"")</f>
        <v>0.356255178127589</v>
      </c>
      <c r="M217" s="27" t="n">
        <f aca="false">IF(K217=1,COUNTIFS($K$5:$K$1252,1,$E$5:$E$1252,"&lt;"&amp;E217)/($N$3-1),"")</f>
        <v>0.196354598177299</v>
      </c>
      <c r="N217" s="28" t="n">
        <f aca="false">IF(K217=1,L217-M217,"")</f>
        <v>0.15990057995029</v>
      </c>
      <c r="O217" s="24" t="n">
        <f aca="false">IF(K217=1,E217,"")</f>
        <v>3.565779</v>
      </c>
      <c r="P217" s="26" t="n">
        <f aca="false">IF(K217=1,J217,"")</f>
        <v>6.04761904761905</v>
      </c>
    </row>
    <row r="218" customFormat="false" ht="15" hidden="false" customHeight="false" outlineLevel="0" collapsed="false">
      <c r="A218" s="16" t="s">
        <v>510</v>
      </c>
      <c r="B218" s="16" t="s">
        <v>222</v>
      </c>
      <c r="C218" s="16" t="s">
        <v>294</v>
      </c>
      <c r="D218" s="16" t="n">
        <v>25</v>
      </c>
      <c r="E218" s="24" t="n">
        <v>10.191506</v>
      </c>
      <c r="F218" s="25" t="n">
        <v>2045</v>
      </c>
      <c r="G218" s="16" t="n">
        <v>27</v>
      </c>
      <c r="H218" s="16" t="n">
        <v>0</v>
      </c>
      <c r="I218" s="16" t="n">
        <v>1</v>
      </c>
      <c r="J218" s="26" t="n">
        <v>6.35555555555556</v>
      </c>
      <c r="K218" s="16" t="n">
        <f aca="false">IF(F218&gt;=$N$1,1,0)</f>
        <v>1</v>
      </c>
      <c r="L218" s="27" t="n">
        <f aca="false">IF(K218=1,COUNTIFS($K$5:$K$1252,1,$J$5:$J$1252,"&lt;"&amp;J218)/($N$3-1),"")</f>
        <v>0.655343827671914</v>
      </c>
      <c r="M218" s="27" t="n">
        <f aca="false">IF(K218=1,COUNTIFS($K$5:$K$1252,1,$E$5:$E$1252,"&lt;"&amp;E218)/($N$3-1),"")</f>
        <v>0.496271748135874</v>
      </c>
      <c r="N218" s="28" t="n">
        <f aca="false">IF(K218=1,L218-M218,"")</f>
        <v>0.15907207953604</v>
      </c>
      <c r="O218" s="24" t="n">
        <f aca="false">IF(K218=1,E218,"")</f>
        <v>10.191506</v>
      </c>
      <c r="P218" s="26" t="n">
        <f aca="false">IF(K218=1,J218,"")</f>
        <v>6.35555555555556</v>
      </c>
    </row>
    <row r="219" customFormat="false" ht="15" hidden="false" customHeight="false" outlineLevel="0" collapsed="false">
      <c r="A219" s="16" t="s">
        <v>511</v>
      </c>
      <c r="B219" s="16" t="s">
        <v>229</v>
      </c>
      <c r="C219" s="16" t="s">
        <v>300</v>
      </c>
      <c r="D219" s="16" t="n">
        <v>25</v>
      </c>
      <c r="E219" s="24" t="n">
        <v>10.169896</v>
      </c>
      <c r="F219" s="25" t="n">
        <v>1737</v>
      </c>
      <c r="G219" s="16" t="n">
        <v>28</v>
      </c>
      <c r="H219" s="16" t="n">
        <v>3</v>
      </c>
      <c r="I219" s="16" t="n">
        <v>6</v>
      </c>
      <c r="J219" s="26" t="n">
        <v>6.35357142857143</v>
      </c>
      <c r="K219" s="16" t="n">
        <f aca="false">IF(F219&gt;=$N$1,1,0)</f>
        <v>1</v>
      </c>
      <c r="L219" s="27" t="n">
        <f aca="false">IF(K219=1,COUNTIFS($K$5:$K$1252,1,$J$5:$J$1252,"&lt;"&amp;J219)/($N$3-1),"")</f>
        <v>0.652858326429163</v>
      </c>
      <c r="M219" s="27" t="n">
        <f aca="false">IF(K219=1,COUNTIFS($K$5:$K$1252,1,$E$5:$E$1252,"&lt;"&amp;E219)/($N$3-1),"")</f>
        <v>0.495443247721624</v>
      </c>
      <c r="N219" s="28" t="n">
        <f aca="false">IF(K219=1,L219-M219,"")</f>
        <v>0.157415078707539</v>
      </c>
      <c r="O219" s="24" t="n">
        <f aca="false">IF(K219=1,E219,"")</f>
        <v>10.169896</v>
      </c>
      <c r="P219" s="26" t="n">
        <f aca="false">IF(K219=1,J219,"")</f>
        <v>6.35357142857143</v>
      </c>
    </row>
    <row r="220" customFormat="false" ht="15" hidden="false" customHeight="false" outlineLevel="0" collapsed="false">
      <c r="A220" s="16" t="s">
        <v>512</v>
      </c>
      <c r="B220" s="16" t="s">
        <v>252</v>
      </c>
      <c r="C220" s="16" t="s">
        <v>294</v>
      </c>
      <c r="D220" s="16" t="n">
        <v>28</v>
      </c>
      <c r="E220" s="24" t="n">
        <v>1.361966</v>
      </c>
      <c r="F220" s="25" t="n">
        <v>1682</v>
      </c>
      <c r="G220" s="16" t="n">
        <v>28</v>
      </c>
      <c r="H220" s="16" t="n">
        <v>2</v>
      </c>
      <c r="I220" s="16" t="n">
        <v>2</v>
      </c>
      <c r="J220" s="26" t="n">
        <v>5.90357142857143</v>
      </c>
      <c r="K220" s="16" t="n">
        <f aca="false">IF(F220&gt;=$N$1,1,0)</f>
        <v>1</v>
      </c>
      <c r="L220" s="27" t="n">
        <f aca="false">IF(K220=1,COUNTIFS($K$5:$K$1252,1,$J$5:$J$1252,"&lt;"&amp;J220)/($N$3-1),"")</f>
        <v>0.173985086992544</v>
      </c>
      <c r="M220" s="27" t="n">
        <f aca="false">IF(K220=1,COUNTIFS($K$5:$K$1252,1,$E$5:$E$1252,"&lt;"&amp;E220)/($N$3-1),"")</f>
        <v>0.0165700082850041</v>
      </c>
      <c r="N220" s="28" t="n">
        <f aca="false">IF(K220=1,L220-M220,"")</f>
        <v>0.157415078707539</v>
      </c>
      <c r="O220" s="24" t="n">
        <f aca="false">IF(K220=1,E220,"")</f>
        <v>1.361966</v>
      </c>
      <c r="P220" s="26" t="n">
        <f aca="false">IF(K220=1,J220,"")</f>
        <v>5.90357142857143</v>
      </c>
    </row>
    <row r="221" customFormat="false" ht="15" hidden="false" customHeight="false" outlineLevel="0" collapsed="false">
      <c r="A221" s="16" t="s">
        <v>513</v>
      </c>
      <c r="B221" s="16" t="s">
        <v>235</v>
      </c>
      <c r="C221" s="16" t="s">
        <v>296</v>
      </c>
      <c r="D221" s="16" t="n">
        <v>19</v>
      </c>
      <c r="E221" s="24" t="n">
        <v>2.164693</v>
      </c>
      <c r="F221" s="25" t="n">
        <v>1556</v>
      </c>
      <c r="G221" s="16" t="n">
        <v>29</v>
      </c>
      <c r="H221" s="16" t="n">
        <v>3</v>
      </c>
      <c r="I221" s="16" t="n">
        <v>3</v>
      </c>
      <c r="J221" s="26" t="n">
        <v>5.93793103448276</v>
      </c>
      <c r="K221" s="16" t="n">
        <f aca="false">IF(F221&gt;=$N$1,1,0)</f>
        <v>1</v>
      </c>
      <c r="L221" s="27" t="n">
        <f aca="false">IF(K221=1,COUNTIFS($K$5:$K$1252,1,$J$5:$J$1252,"&lt;"&amp;J221)/($N$3-1),"")</f>
        <v>0.219552609776305</v>
      </c>
      <c r="M221" s="27" t="n">
        <f aca="false">IF(K221=1,COUNTIFS($K$5:$K$1252,1,$E$5:$E$1252,"&lt;"&amp;E221)/($N$3-1),"")</f>
        <v>0.0637945318972659</v>
      </c>
      <c r="N221" s="28" t="n">
        <f aca="false">IF(K221=1,L221-M221,"")</f>
        <v>0.155758077879039</v>
      </c>
      <c r="O221" s="24" t="n">
        <f aca="false">IF(K221=1,E221,"")</f>
        <v>2.164693</v>
      </c>
      <c r="P221" s="26" t="n">
        <f aca="false">IF(K221=1,J221,"")</f>
        <v>5.93793103448276</v>
      </c>
    </row>
    <row r="222" customFormat="false" ht="15" hidden="false" customHeight="false" outlineLevel="0" collapsed="false">
      <c r="A222" s="16" t="s">
        <v>514</v>
      </c>
      <c r="B222" s="16" t="s">
        <v>237</v>
      </c>
      <c r="C222" s="16" t="s">
        <v>294</v>
      </c>
      <c r="D222" s="16" t="n">
        <v>24</v>
      </c>
      <c r="E222" s="24" t="n">
        <v>29.312349</v>
      </c>
      <c r="F222" s="25" t="n">
        <v>1725</v>
      </c>
      <c r="G222" s="16" t="n">
        <v>27</v>
      </c>
      <c r="H222" s="16" t="n">
        <v>0</v>
      </c>
      <c r="I222" s="16" t="n">
        <v>4</v>
      </c>
      <c r="J222" s="26" t="n">
        <v>7.19259259259259</v>
      </c>
      <c r="K222" s="16" t="n">
        <f aca="false">IF(F222&gt;=$N$1,1,0)</f>
        <v>1</v>
      </c>
      <c r="L222" s="27" t="n">
        <f aca="false">IF(K222=1,COUNTIFS($K$5:$K$1252,1,$J$5:$J$1252,"&lt;"&amp;J222)/($N$3-1),"")</f>
        <v>0.961888980944491</v>
      </c>
      <c r="M222" s="27" t="n">
        <f aca="false">IF(K222=1,COUNTIFS($K$5:$K$1252,1,$E$5:$E$1252,"&lt;"&amp;E222)/($N$3-1),"")</f>
        <v>0.806959403479702</v>
      </c>
      <c r="N222" s="28" t="n">
        <f aca="false">IF(K222=1,L222-M222,"")</f>
        <v>0.154929577464789</v>
      </c>
      <c r="O222" s="24" t="n">
        <f aca="false">IF(K222=1,E222,"")</f>
        <v>29.312349</v>
      </c>
      <c r="P222" s="26" t="n">
        <f aca="false">IF(K222=1,J222,"")</f>
        <v>7.19259259259259</v>
      </c>
    </row>
    <row r="223" customFormat="false" ht="15" hidden="false" customHeight="false" outlineLevel="0" collapsed="false">
      <c r="A223" s="16" t="s">
        <v>515</v>
      </c>
      <c r="B223" s="16" t="s">
        <v>234</v>
      </c>
      <c r="C223" s="16" t="s">
        <v>294</v>
      </c>
      <c r="D223" s="16" t="n">
        <v>21</v>
      </c>
      <c r="E223" s="24" t="n">
        <v>31.827715</v>
      </c>
      <c r="F223" s="25" t="n">
        <v>1994</v>
      </c>
      <c r="G223" s="16" t="n">
        <v>33</v>
      </c>
      <c r="H223" s="16" t="n">
        <v>1</v>
      </c>
      <c r="I223" s="16" t="n">
        <v>1</v>
      </c>
      <c r="J223" s="26" t="n">
        <v>7.3</v>
      </c>
      <c r="K223" s="16" t="n">
        <f aca="false">IF(F223&gt;=$N$1,1,0)</f>
        <v>1</v>
      </c>
      <c r="L223" s="27" t="n">
        <f aca="false">IF(K223=1,COUNTIFS($K$5:$K$1252,1,$J$5:$J$1252,"&lt;"&amp;J223)/($N$3-1),"")</f>
        <v>0.979287489643745</v>
      </c>
      <c r="M223" s="27" t="n">
        <f aca="false">IF(K223=1,COUNTIFS($K$5:$K$1252,1,$E$5:$E$1252,"&lt;"&amp;E223)/($N$3-1),"")</f>
        <v>0.825186412593206</v>
      </c>
      <c r="N223" s="28" t="n">
        <f aca="false">IF(K223=1,L223-M223,"")</f>
        <v>0.154101077050539</v>
      </c>
      <c r="O223" s="24" t="n">
        <f aca="false">IF(K223=1,E223,"")</f>
        <v>31.827715</v>
      </c>
      <c r="P223" s="26" t="n">
        <f aca="false">IF(K223=1,J223,"")</f>
        <v>7.3</v>
      </c>
    </row>
    <row r="224" customFormat="false" ht="15" hidden="false" customHeight="false" outlineLevel="0" collapsed="false">
      <c r="A224" s="16" t="s">
        <v>516</v>
      </c>
      <c r="B224" s="16" t="s">
        <v>242</v>
      </c>
      <c r="C224" s="16" t="s">
        <v>300</v>
      </c>
      <c r="D224" s="16" t="n">
        <v>24</v>
      </c>
      <c r="E224" s="24" t="n">
        <v>6.535074</v>
      </c>
      <c r="F224" s="25" t="n">
        <v>1241</v>
      </c>
      <c r="G224" s="16" t="n">
        <v>24</v>
      </c>
      <c r="H224" s="16" t="n">
        <v>4</v>
      </c>
      <c r="I224" s="16" t="n">
        <v>1</v>
      </c>
      <c r="J224" s="26" t="n">
        <v>6.20833333333333</v>
      </c>
      <c r="K224" s="16" t="n">
        <f aca="false">IF(F224&gt;=$N$1,1,0)</f>
        <v>1</v>
      </c>
      <c r="L224" s="27" t="n">
        <f aca="false">IF(K224=1,COUNTIFS($K$5:$K$1252,1,$J$5:$J$1252,"&lt;"&amp;J224)/($N$3-1),"")</f>
        <v>0.506213753106877</v>
      </c>
      <c r="M224" s="27" t="n">
        <f aca="false">IF(K224=1,COUNTIFS($K$5:$K$1252,1,$E$5:$E$1252,"&lt;"&amp;E224)/($N$3-1),"")</f>
        <v>0.352112676056338</v>
      </c>
      <c r="N224" s="28" t="n">
        <f aca="false">IF(K224=1,L224-M224,"")</f>
        <v>0.154101077050539</v>
      </c>
      <c r="O224" s="24" t="n">
        <f aca="false">IF(K224=1,E224,"")</f>
        <v>6.535074</v>
      </c>
      <c r="P224" s="26" t="n">
        <f aca="false">IF(K224=1,J224,"")</f>
        <v>6.20833333333333</v>
      </c>
    </row>
    <row r="225" customFormat="false" ht="15" hidden="false" customHeight="false" outlineLevel="0" collapsed="false">
      <c r="A225" s="16" t="s">
        <v>517</v>
      </c>
      <c r="B225" s="16" t="s">
        <v>267</v>
      </c>
      <c r="C225" s="16" t="s">
        <v>296</v>
      </c>
      <c r="D225" s="16" t="n">
        <v>32</v>
      </c>
      <c r="E225" s="24" t="n">
        <v>11.418648</v>
      </c>
      <c r="F225" s="25" t="n">
        <v>1540</v>
      </c>
      <c r="G225" s="16" t="n">
        <v>24</v>
      </c>
      <c r="H225" s="16" t="n">
        <v>4</v>
      </c>
      <c r="I225" s="16" t="n">
        <v>4</v>
      </c>
      <c r="J225" s="26" t="n">
        <v>6.3875</v>
      </c>
      <c r="K225" s="16" t="n">
        <f aca="false">IF(F225&gt;=$N$1,1,0)</f>
        <v>1</v>
      </c>
      <c r="L225" s="27" t="n">
        <f aca="false">IF(K225=1,COUNTIFS($K$5:$K$1252,1,$J$5:$J$1252,"&lt;"&amp;J225)/($N$3-1),"")</f>
        <v>0.684341342170671</v>
      </c>
      <c r="M225" s="27" t="n">
        <f aca="false">IF(K225=1,COUNTIFS($K$5:$K$1252,1,$E$5:$E$1252,"&lt;"&amp;E225)/($N$3-1),"")</f>
        <v>0.531068765534383</v>
      </c>
      <c r="N225" s="28" t="n">
        <f aca="false">IF(K225=1,L225-M225,"")</f>
        <v>0.153272576636288</v>
      </c>
      <c r="O225" s="24" t="n">
        <f aca="false">IF(K225=1,E225,"")</f>
        <v>11.418648</v>
      </c>
      <c r="P225" s="26" t="n">
        <f aca="false">IF(K225=1,J225,"")</f>
        <v>6.3875</v>
      </c>
    </row>
    <row r="226" customFormat="false" ht="15" hidden="false" customHeight="false" outlineLevel="0" collapsed="false">
      <c r="A226" s="16" t="s">
        <v>518</v>
      </c>
      <c r="B226" s="16" t="s">
        <v>219</v>
      </c>
      <c r="C226" s="16" t="s">
        <v>307</v>
      </c>
      <c r="D226" s="16" t="n">
        <v>25</v>
      </c>
      <c r="E226" s="24" t="n">
        <v>5.746296</v>
      </c>
      <c r="F226" s="25" t="n">
        <v>1127</v>
      </c>
      <c r="G226" s="16" t="n">
        <v>16</v>
      </c>
      <c r="H226" s="16" t="n">
        <v>0</v>
      </c>
      <c r="I226" s="16" t="n">
        <v>0</v>
      </c>
      <c r="J226" s="26" t="n">
        <v>6.18125</v>
      </c>
      <c r="K226" s="16" t="n">
        <f aca="false">IF(F226&gt;=$N$1,1,0)</f>
        <v>1</v>
      </c>
      <c r="L226" s="27" t="n">
        <f aca="false">IF(K226=1,COUNTIFS($K$5:$K$1252,1,$J$5:$J$1252,"&lt;"&amp;J226)/($N$3-1),"")</f>
        <v>0.472245236122618</v>
      </c>
      <c r="M226" s="27" t="n">
        <f aca="false">IF(K226=1,COUNTIFS($K$5:$K$1252,1,$E$5:$E$1252,"&lt;"&amp;E226)/($N$3-1),"")</f>
        <v>0.31897265948633</v>
      </c>
      <c r="N226" s="28" t="n">
        <f aca="false">IF(K226=1,L226-M226,"")</f>
        <v>0.153272576636288</v>
      </c>
      <c r="O226" s="24" t="n">
        <f aca="false">IF(K226=1,E226,"")</f>
        <v>5.746296</v>
      </c>
      <c r="P226" s="26" t="n">
        <f aca="false">IF(K226=1,J226,"")</f>
        <v>6.18125</v>
      </c>
    </row>
    <row r="227" customFormat="false" ht="15" hidden="false" customHeight="false" outlineLevel="0" collapsed="false">
      <c r="A227" s="16" t="s">
        <v>519</v>
      </c>
      <c r="B227" s="16" t="s">
        <v>256</v>
      </c>
      <c r="C227" s="16" t="s">
        <v>294</v>
      </c>
      <c r="D227" s="16" t="n">
        <v>21</v>
      </c>
      <c r="E227" s="24" t="n">
        <v>18.357445</v>
      </c>
      <c r="F227" s="25" t="n">
        <v>1570</v>
      </c>
      <c r="G227" s="16" t="n">
        <v>25</v>
      </c>
      <c r="H227" s="16" t="n">
        <v>0</v>
      </c>
      <c r="I227" s="16" t="n">
        <v>2</v>
      </c>
      <c r="J227" s="26" t="n">
        <v>6.82</v>
      </c>
      <c r="K227" s="16" t="n">
        <f aca="false">IF(F227&gt;=$N$1,1,0)</f>
        <v>1</v>
      </c>
      <c r="L227" s="27" t="n">
        <f aca="false">IF(K227=1,COUNTIFS($K$5:$K$1252,1,$J$5:$J$1252,"&lt;"&amp;J227)/($N$3-1),"")</f>
        <v>0.852526926263463</v>
      </c>
      <c r="M227" s="27" t="n">
        <f aca="false">IF(K227=1,COUNTIFS($K$5:$K$1252,1,$E$5:$E$1252,"&lt;"&amp;E227)/($N$3-1),"")</f>
        <v>0.699254349627175</v>
      </c>
      <c r="N227" s="28" t="n">
        <f aca="false">IF(K227=1,L227-M227,"")</f>
        <v>0.153272576636288</v>
      </c>
      <c r="O227" s="24" t="n">
        <f aca="false">IF(K227=1,E227,"")</f>
        <v>18.357445</v>
      </c>
      <c r="P227" s="26" t="n">
        <f aca="false">IF(K227=1,J227,"")</f>
        <v>6.82</v>
      </c>
    </row>
    <row r="228" customFormat="false" ht="15" hidden="false" customHeight="false" outlineLevel="0" collapsed="false">
      <c r="A228" s="16" t="s">
        <v>520</v>
      </c>
      <c r="B228" s="16" t="s">
        <v>265</v>
      </c>
      <c r="C228" s="16" t="s">
        <v>307</v>
      </c>
      <c r="D228" s="16" t="n">
        <v>25</v>
      </c>
      <c r="E228" s="24" t="n">
        <v>31.261966</v>
      </c>
      <c r="F228" s="25" t="n">
        <v>1558</v>
      </c>
      <c r="G228" s="16" t="n">
        <v>20</v>
      </c>
      <c r="H228" s="16" t="n">
        <v>0</v>
      </c>
      <c r="I228" s="16" t="n">
        <v>0</v>
      </c>
      <c r="J228" s="26" t="n">
        <v>7.26</v>
      </c>
      <c r="K228" s="16" t="n">
        <f aca="false">IF(F228&gt;=$N$1,1,0)</f>
        <v>1</v>
      </c>
      <c r="L228" s="27" t="n">
        <f aca="false">IF(K228=1,COUNTIFS($K$5:$K$1252,1,$J$5:$J$1252,"&lt;"&amp;J228)/($N$3-1),"")</f>
        <v>0.974316487158244</v>
      </c>
      <c r="M228" s="27" t="n">
        <f aca="false">IF(K228=1,COUNTIFS($K$5:$K$1252,1,$E$5:$E$1252,"&lt;"&amp;E228)/($N$3-1),"")</f>
        <v>0.821872410936205</v>
      </c>
      <c r="N228" s="28" t="n">
        <f aca="false">IF(K228=1,L228-M228,"")</f>
        <v>0.152444076222038</v>
      </c>
      <c r="O228" s="24" t="n">
        <f aca="false">IF(K228=1,E228,"")</f>
        <v>31.261966</v>
      </c>
      <c r="P228" s="26" t="n">
        <f aca="false">IF(K228=1,J228,"")</f>
        <v>7.26</v>
      </c>
    </row>
    <row r="229" customFormat="false" ht="15" hidden="false" customHeight="false" outlineLevel="0" collapsed="false">
      <c r="A229" s="16" t="s">
        <v>521</v>
      </c>
      <c r="B229" s="16" t="s">
        <v>254</v>
      </c>
      <c r="C229" s="16" t="s">
        <v>294</v>
      </c>
      <c r="D229" s="16" t="n">
        <v>27</v>
      </c>
      <c r="E229" s="24" t="n">
        <v>1.40435</v>
      </c>
      <c r="F229" s="25" t="n">
        <v>1154</v>
      </c>
      <c r="G229" s="16" t="n">
        <v>21</v>
      </c>
      <c r="H229" s="16" t="n">
        <v>0</v>
      </c>
      <c r="I229" s="16" t="n">
        <v>3</v>
      </c>
      <c r="J229" s="26" t="n">
        <v>5.9</v>
      </c>
      <c r="K229" s="16" t="n">
        <f aca="false">IF(F229&gt;=$N$1,1,0)</f>
        <v>1</v>
      </c>
      <c r="L229" s="27" t="n">
        <f aca="false">IF(K229=1,COUNTIFS($K$5:$K$1252,1,$J$5:$J$1252,"&lt;"&amp;J229)/($N$3-1),"")</f>
        <v>0.171499585749793</v>
      </c>
      <c r="M229" s="27" t="n">
        <f aca="false">IF(K229=1,COUNTIFS($K$5:$K$1252,1,$E$5:$E$1252,"&lt;"&amp;E229)/($N$3-1),"")</f>
        <v>0.0190555095277548</v>
      </c>
      <c r="N229" s="28" t="n">
        <f aca="false">IF(K229=1,L229-M229,"")</f>
        <v>0.152444076222038</v>
      </c>
      <c r="O229" s="24" t="n">
        <f aca="false">IF(K229=1,E229,"")</f>
        <v>1.40435</v>
      </c>
      <c r="P229" s="26" t="n">
        <f aca="false">IF(K229=1,J229,"")</f>
        <v>5.9</v>
      </c>
    </row>
    <row r="230" customFormat="false" ht="15" hidden="false" customHeight="false" outlineLevel="0" collapsed="false">
      <c r="A230" s="16" t="s">
        <v>522</v>
      </c>
      <c r="B230" s="16" t="s">
        <v>241</v>
      </c>
      <c r="C230" s="16" t="s">
        <v>294</v>
      </c>
      <c r="D230" s="16" t="n">
        <v>25</v>
      </c>
      <c r="E230" s="24" t="n">
        <v>2.298457</v>
      </c>
      <c r="F230" s="25" t="n">
        <v>1735</v>
      </c>
      <c r="G230" s="16" t="n">
        <v>27</v>
      </c>
      <c r="H230" s="16" t="n">
        <v>0</v>
      </c>
      <c r="I230" s="16" t="n">
        <v>0</v>
      </c>
      <c r="J230" s="26" t="n">
        <v>5.94814814814815</v>
      </c>
      <c r="K230" s="16" t="n">
        <f aca="false">IF(F230&gt;=$N$1,1,0)</f>
        <v>1</v>
      </c>
      <c r="L230" s="27" t="n">
        <f aca="false">IF(K230=1,COUNTIFS($K$5:$K$1252,1,$J$5:$J$1252,"&lt;"&amp;J230)/($N$3-1),"")</f>
        <v>0.227009113504557</v>
      </c>
      <c r="M230" s="27" t="n">
        <f aca="false">IF(K230=1,COUNTIFS($K$5:$K$1252,1,$E$5:$E$1252,"&lt;"&amp;E230)/($N$3-1),"")</f>
        <v>0.0745650372825187</v>
      </c>
      <c r="N230" s="28" t="n">
        <f aca="false">IF(K230=1,L230-M230,"")</f>
        <v>0.152444076222038</v>
      </c>
      <c r="O230" s="24" t="n">
        <f aca="false">IF(K230=1,E230,"")</f>
        <v>2.298457</v>
      </c>
      <c r="P230" s="26" t="n">
        <f aca="false">IF(K230=1,J230,"")</f>
        <v>5.94814814814815</v>
      </c>
    </row>
    <row r="231" customFormat="false" ht="15" hidden="false" customHeight="false" outlineLevel="0" collapsed="false">
      <c r="A231" s="16" t="s">
        <v>523</v>
      </c>
      <c r="B231" s="16" t="s">
        <v>250</v>
      </c>
      <c r="C231" s="16" t="s">
        <v>294</v>
      </c>
      <c r="D231" s="16" t="n">
        <v>23</v>
      </c>
      <c r="E231" s="24" t="n">
        <v>3.230524</v>
      </c>
      <c r="F231" s="25" t="n">
        <v>1799</v>
      </c>
      <c r="G231" s="16" t="n">
        <v>32</v>
      </c>
      <c r="H231" s="16" t="n">
        <v>0</v>
      </c>
      <c r="I231" s="16" t="n">
        <v>1</v>
      </c>
      <c r="J231" s="26" t="n">
        <v>6.0125</v>
      </c>
      <c r="K231" s="16" t="n">
        <f aca="false">IF(F231&gt;=$N$1,1,0)</f>
        <v>1</v>
      </c>
      <c r="L231" s="27" t="n">
        <f aca="false">IF(K231=1,COUNTIFS($K$5:$K$1252,1,$J$5:$J$1252,"&lt;"&amp;J231)/($N$3-1),"")</f>
        <v>0.308202154101077</v>
      </c>
      <c r="M231" s="27" t="n">
        <f aca="false">IF(K231=1,COUNTIFS($K$5:$K$1252,1,$E$5:$E$1252,"&lt;"&amp;E231)/($N$3-1),"")</f>
        <v>0.156586578293289</v>
      </c>
      <c r="N231" s="28" t="n">
        <f aca="false">IF(K231=1,L231-M231,"")</f>
        <v>0.151615575807788</v>
      </c>
      <c r="O231" s="24" t="n">
        <f aca="false">IF(K231=1,E231,"")</f>
        <v>3.230524</v>
      </c>
      <c r="P231" s="26" t="n">
        <f aca="false">IF(K231=1,J231,"")</f>
        <v>6.0125</v>
      </c>
    </row>
    <row r="232" customFormat="false" ht="15" hidden="false" customHeight="false" outlineLevel="0" collapsed="false">
      <c r="A232" s="16" t="s">
        <v>524</v>
      </c>
      <c r="B232" s="16" t="s">
        <v>247</v>
      </c>
      <c r="C232" s="16" t="s">
        <v>300</v>
      </c>
      <c r="D232" s="16" t="n">
        <v>28</v>
      </c>
      <c r="E232" s="24" t="n">
        <v>8.425949</v>
      </c>
      <c r="F232" s="25" t="n">
        <v>3038</v>
      </c>
      <c r="G232" s="16" t="n">
        <v>45</v>
      </c>
      <c r="H232" s="16" t="n">
        <v>3</v>
      </c>
      <c r="I232" s="16" t="n">
        <v>10</v>
      </c>
      <c r="J232" s="26" t="n">
        <v>6.29555555555556</v>
      </c>
      <c r="K232" s="16" t="n">
        <f aca="false">IF(F232&gt;=$N$1,1,0)</f>
        <v>1</v>
      </c>
      <c r="L232" s="27" t="n">
        <f aca="false">IF(K232=1,COUNTIFS($K$5:$K$1252,1,$J$5:$J$1252,"&lt;"&amp;J232)/($N$3-1),"")</f>
        <v>0.588235294117647</v>
      </c>
      <c r="M232" s="27" t="n">
        <f aca="false">IF(K232=1,COUNTIFS($K$5:$K$1252,1,$E$5:$E$1252,"&lt;"&amp;E232)/($N$3-1),"")</f>
        <v>0.437448218724109</v>
      </c>
      <c r="N232" s="28" t="n">
        <f aca="false">IF(K232=1,L232-M232,"")</f>
        <v>0.150787075393538</v>
      </c>
      <c r="O232" s="24" t="n">
        <f aca="false">IF(K232=1,E232,"")</f>
        <v>8.425949</v>
      </c>
      <c r="P232" s="26" t="n">
        <f aca="false">IF(K232=1,J232,"")</f>
        <v>6.29555555555556</v>
      </c>
    </row>
    <row r="233" customFormat="false" ht="15" hidden="false" customHeight="false" outlineLevel="0" collapsed="false">
      <c r="A233" s="16" t="s">
        <v>525</v>
      </c>
      <c r="B233" s="16" t="s">
        <v>266</v>
      </c>
      <c r="C233" s="16" t="s">
        <v>300</v>
      </c>
      <c r="D233" s="16" t="n">
        <v>22</v>
      </c>
      <c r="E233" s="24" t="n">
        <v>2.843803</v>
      </c>
      <c r="F233" s="25" t="n">
        <v>1220</v>
      </c>
      <c r="G233" s="16" t="n">
        <v>21</v>
      </c>
      <c r="H233" s="16" t="n">
        <v>0</v>
      </c>
      <c r="I233" s="16" t="n">
        <v>0</v>
      </c>
      <c r="J233" s="26" t="n">
        <v>5.98095238095238</v>
      </c>
      <c r="K233" s="16" t="n">
        <f aca="false">IF(F233&gt;=$N$1,1,0)</f>
        <v>1</v>
      </c>
      <c r="L233" s="27" t="n">
        <f aca="false">IF(K233=1,COUNTIFS($K$5:$K$1252,1,$J$5:$J$1252,"&lt;"&amp;J233)/($N$3-1),"")</f>
        <v>0.262634631317316</v>
      </c>
      <c r="M233" s="27" t="n">
        <f aca="false">IF(K233=1,COUNTIFS($K$5:$K$1252,1,$E$5:$E$1252,"&lt;"&amp;E233)/($N$3-1),"")</f>
        <v>0.111847555923778</v>
      </c>
      <c r="N233" s="28" t="n">
        <f aca="false">IF(K233=1,L233-M233,"")</f>
        <v>0.150787075393538</v>
      </c>
      <c r="O233" s="24" t="n">
        <f aca="false">IF(K233=1,E233,"")</f>
        <v>2.843803</v>
      </c>
      <c r="P233" s="26" t="n">
        <f aca="false">IF(K233=1,J233,"")</f>
        <v>5.98095238095238</v>
      </c>
    </row>
    <row r="234" customFormat="false" ht="15" hidden="false" customHeight="false" outlineLevel="0" collapsed="false">
      <c r="A234" s="16" t="s">
        <v>526</v>
      </c>
      <c r="B234" s="16" t="s">
        <v>242</v>
      </c>
      <c r="C234" s="16" t="s">
        <v>296</v>
      </c>
      <c r="D234" s="16" t="n">
        <v>28</v>
      </c>
      <c r="E234" s="24" t="n">
        <v>13.496935</v>
      </c>
      <c r="F234" s="25" t="n">
        <v>1488</v>
      </c>
      <c r="G234" s="16" t="n">
        <v>24</v>
      </c>
      <c r="H234" s="16" t="n">
        <v>8</v>
      </c>
      <c r="I234" s="16" t="n">
        <v>5</v>
      </c>
      <c r="J234" s="26" t="n">
        <v>6.4625</v>
      </c>
      <c r="K234" s="16" t="n">
        <f aca="false">IF(F234&gt;=$N$1,1,0)</f>
        <v>1</v>
      </c>
      <c r="L234" s="27" t="n">
        <f aca="false">IF(K234=1,COUNTIFS($K$5:$K$1252,1,$J$5:$J$1252,"&lt;"&amp;J234)/($N$3-1),"")</f>
        <v>0.743993371996686</v>
      </c>
      <c r="M234" s="27" t="n">
        <f aca="false">IF(K234=1,COUNTIFS($K$5:$K$1252,1,$E$5:$E$1252,"&lt;"&amp;E234)/($N$3-1),"")</f>
        <v>0.593206296603148</v>
      </c>
      <c r="N234" s="28" t="n">
        <f aca="false">IF(K234=1,L234-M234,"")</f>
        <v>0.150787075393538</v>
      </c>
      <c r="O234" s="24" t="n">
        <f aca="false">IF(K234=1,E234,"")</f>
        <v>13.496935</v>
      </c>
      <c r="P234" s="26" t="n">
        <f aca="false">IF(K234=1,J234,"")</f>
        <v>6.4625</v>
      </c>
    </row>
    <row r="235" customFormat="false" ht="15" hidden="false" customHeight="false" outlineLevel="0" collapsed="false">
      <c r="A235" s="16" t="s">
        <v>527</v>
      </c>
      <c r="B235" s="16" t="s">
        <v>246</v>
      </c>
      <c r="C235" s="16" t="s">
        <v>300</v>
      </c>
      <c r="D235" s="16" t="n">
        <v>26</v>
      </c>
      <c r="E235" s="24" t="n">
        <v>3.137889</v>
      </c>
      <c r="F235" s="25" t="n">
        <v>1797</v>
      </c>
      <c r="G235" s="16" t="n">
        <v>27</v>
      </c>
      <c r="H235" s="16" t="n">
        <v>0</v>
      </c>
      <c r="I235" s="16" t="n">
        <v>2</v>
      </c>
      <c r="J235" s="26" t="n">
        <v>6.0037037037037</v>
      </c>
      <c r="K235" s="16" t="n">
        <f aca="false">IF(F235&gt;=$N$1,1,0)</f>
        <v>1</v>
      </c>
      <c r="L235" s="27" t="n">
        <f aca="false">IF(K235=1,COUNTIFS($K$5:$K$1252,1,$J$5:$J$1252,"&lt;"&amp;J235)/($N$3-1),"")</f>
        <v>0.295774647887324</v>
      </c>
      <c r="M235" s="27" t="n">
        <f aca="false">IF(K235=1,COUNTIFS($K$5:$K$1252,1,$E$5:$E$1252,"&lt;"&amp;E235)/($N$3-1),"")</f>
        <v>0.144987572493786</v>
      </c>
      <c r="N235" s="28" t="n">
        <f aca="false">IF(K235=1,L235-M235,"")</f>
        <v>0.150787075393538</v>
      </c>
      <c r="O235" s="24" t="n">
        <f aca="false">IF(K235=1,E235,"")</f>
        <v>3.137889</v>
      </c>
      <c r="P235" s="26" t="n">
        <f aca="false">IF(K235=1,J235,"")</f>
        <v>6.0037037037037</v>
      </c>
    </row>
    <row r="236" customFormat="false" ht="15" hidden="false" customHeight="false" outlineLevel="0" collapsed="false">
      <c r="A236" s="16" t="s">
        <v>528</v>
      </c>
      <c r="B236" s="16" t="s">
        <v>254</v>
      </c>
      <c r="C236" s="16" t="s">
        <v>296</v>
      </c>
      <c r="D236" s="16" t="n">
        <v>19</v>
      </c>
      <c r="E236" s="24" t="n">
        <v>14.730715</v>
      </c>
      <c r="F236" s="25" t="n">
        <v>1170</v>
      </c>
      <c r="G236" s="16" t="n">
        <v>18</v>
      </c>
      <c r="H236" s="16" t="n">
        <v>4</v>
      </c>
      <c r="I236" s="16" t="n">
        <v>3</v>
      </c>
      <c r="J236" s="26" t="n">
        <v>6.54444444444444</v>
      </c>
      <c r="K236" s="16" t="n">
        <f aca="false">IF(F236&gt;=$N$1,1,0)</f>
        <v>1</v>
      </c>
      <c r="L236" s="27" t="n">
        <f aca="false">IF(K236=1,COUNTIFS($K$5:$K$1252,1,$J$5:$J$1252,"&lt;"&amp;J236)/($N$3-1),"")</f>
        <v>0.773819386909693</v>
      </c>
      <c r="M236" s="27" t="n">
        <f aca="false">IF(K236=1,COUNTIFS($K$5:$K$1252,1,$E$5:$E$1252,"&lt;"&amp;E236)/($N$3-1),"")</f>
        <v>0.623860811930406</v>
      </c>
      <c r="N236" s="28" t="n">
        <f aca="false">IF(K236=1,L236-M236,"")</f>
        <v>0.149958574979287</v>
      </c>
      <c r="O236" s="24" t="n">
        <f aca="false">IF(K236=1,E236,"")</f>
        <v>14.730715</v>
      </c>
      <c r="P236" s="26" t="n">
        <f aca="false">IF(K236=1,J236,"")</f>
        <v>6.54444444444444</v>
      </c>
    </row>
    <row r="237" customFormat="false" ht="15" hidden="false" customHeight="false" outlineLevel="0" collapsed="false">
      <c r="A237" s="16" t="s">
        <v>529</v>
      </c>
      <c r="B237" s="16" t="s">
        <v>225</v>
      </c>
      <c r="C237" s="16" t="s">
        <v>296</v>
      </c>
      <c r="D237" s="16" t="n">
        <v>23</v>
      </c>
      <c r="E237" s="24" t="n">
        <v>13.914095</v>
      </c>
      <c r="F237" s="25" t="n">
        <v>1860</v>
      </c>
      <c r="G237" s="16" t="n">
        <v>28</v>
      </c>
      <c r="H237" s="16" t="n">
        <v>7</v>
      </c>
      <c r="I237" s="16" t="n">
        <v>7</v>
      </c>
      <c r="J237" s="26" t="n">
        <v>6.48571428571429</v>
      </c>
      <c r="K237" s="16" t="n">
        <f aca="false">IF(F237&gt;=$N$1,1,0)</f>
        <v>1</v>
      </c>
      <c r="L237" s="27" t="n">
        <f aca="false">IF(K237=1,COUNTIFS($K$5:$K$1252,1,$J$5:$J$1252,"&lt;"&amp;J237)/($N$3-1),"")</f>
        <v>0.753935376967689</v>
      </c>
      <c r="M237" s="27" t="n">
        <f aca="false">IF(K237=1,COUNTIFS($K$5:$K$1252,1,$E$5:$E$1252,"&lt;"&amp;E237)/($N$3-1),"")</f>
        <v>0.604805302402651</v>
      </c>
      <c r="N237" s="28" t="n">
        <f aca="false">IF(K237=1,L237-M237,"")</f>
        <v>0.149130074565037</v>
      </c>
      <c r="O237" s="24" t="n">
        <f aca="false">IF(K237=1,E237,"")</f>
        <v>13.914095</v>
      </c>
      <c r="P237" s="26" t="n">
        <f aca="false">IF(K237=1,J237,"")</f>
        <v>6.48571428571429</v>
      </c>
    </row>
    <row r="238" customFormat="false" ht="15" hidden="false" customHeight="false" outlineLevel="0" collapsed="false">
      <c r="A238" s="16" t="s">
        <v>530</v>
      </c>
      <c r="B238" s="16" t="s">
        <v>225</v>
      </c>
      <c r="C238" s="16" t="s">
        <v>296</v>
      </c>
      <c r="D238" s="16" t="n">
        <v>29</v>
      </c>
      <c r="E238" s="24" t="n">
        <v>4.923166</v>
      </c>
      <c r="F238" s="25" t="n">
        <v>1338</v>
      </c>
      <c r="G238" s="16" t="n">
        <v>21</v>
      </c>
      <c r="H238" s="16" t="n">
        <v>7</v>
      </c>
      <c r="I238" s="16" t="n">
        <v>2</v>
      </c>
      <c r="J238" s="26" t="n">
        <v>6.10952380952381</v>
      </c>
      <c r="K238" s="16" t="n">
        <f aca="false">IF(F238&gt;=$N$1,1,0)</f>
        <v>1</v>
      </c>
      <c r="L238" s="27" t="n">
        <f aca="false">IF(K238=1,COUNTIFS($K$5:$K$1252,1,$J$5:$J$1252,"&lt;"&amp;J238)/($N$3-1),"")</f>
        <v>0.421706710853355</v>
      </c>
      <c r="M238" s="27" t="n">
        <f aca="false">IF(K238=1,COUNTIFS($K$5:$K$1252,1,$E$5:$E$1252,"&lt;"&amp;E238)/($N$3-1),"")</f>
        <v>0.272576636288318</v>
      </c>
      <c r="N238" s="28" t="n">
        <f aca="false">IF(K238=1,L238-M238,"")</f>
        <v>0.149130074565037</v>
      </c>
      <c r="O238" s="24" t="n">
        <f aca="false">IF(K238=1,E238,"")</f>
        <v>4.923166</v>
      </c>
      <c r="P238" s="26" t="n">
        <f aca="false">IF(K238=1,J238,"")</f>
        <v>6.10952380952381</v>
      </c>
    </row>
    <row r="239" customFormat="false" ht="15" hidden="false" customHeight="false" outlineLevel="0" collapsed="false">
      <c r="A239" s="16" t="s">
        <v>531</v>
      </c>
      <c r="B239" s="16" t="s">
        <v>249</v>
      </c>
      <c r="C239" s="16" t="s">
        <v>294</v>
      </c>
      <c r="D239" s="16" t="n">
        <v>30</v>
      </c>
      <c r="E239" s="24" t="n">
        <v>7.133353</v>
      </c>
      <c r="F239" s="25" t="n">
        <v>1369</v>
      </c>
      <c r="G239" s="16" t="n">
        <v>22</v>
      </c>
      <c r="H239" s="16" t="n">
        <v>0</v>
      </c>
      <c r="I239" s="16" t="n">
        <v>0</v>
      </c>
      <c r="J239" s="26" t="n">
        <v>6.24090909090909</v>
      </c>
      <c r="K239" s="16" t="n">
        <f aca="false">IF(F239&gt;=$N$1,1,0)</f>
        <v>1</v>
      </c>
      <c r="L239" s="27" t="n">
        <f aca="false">IF(K239=1,COUNTIFS($K$5:$K$1252,1,$J$5:$J$1252,"&lt;"&amp;J239)/($N$3-1),"")</f>
        <v>0.534382767191384</v>
      </c>
      <c r="M239" s="27" t="n">
        <f aca="false">IF(K239=1,COUNTIFS($K$5:$K$1252,1,$E$5:$E$1252,"&lt;"&amp;E239)/($N$3-1),"")</f>
        <v>0.385252692626346</v>
      </c>
      <c r="N239" s="28" t="n">
        <f aca="false">IF(K239=1,L239-M239,"")</f>
        <v>0.149130074565037</v>
      </c>
      <c r="O239" s="24" t="n">
        <f aca="false">IF(K239=1,E239,"")</f>
        <v>7.133353</v>
      </c>
      <c r="P239" s="26" t="n">
        <f aca="false">IF(K239=1,J239,"")</f>
        <v>6.24090909090909</v>
      </c>
    </row>
    <row r="240" customFormat="false" ht="15" hidden="false" customHeight="false" outlineLevel="0" collapsed="false">
      <c r="A240" s="16" t="s">
        <v>532</v>
      </c>
      <c r="B240" s="16" t="s">
        <v>244</v>
      </c>
      <c r="C240" s="16" t="s">
        <v>307</v>
      </c>
      <c r="D240" s="16" t="n">
        <v>27</v>
      </c>
      <c r="E240" s="24" t="n">
        <v>1.12236</v>
      </c>
      <c r="F240" s="25" t="n">
        <v>975</v>
      </c>
      <c r="G240" s="16" t="n">
        <v>13</v>
      </c>
      <c r="H240" s="16" t="n">
        <v>0</v>
      </c>
      <c r="I240" s="16" t="n">
        <v>0</v>
      </c>
      <c r="J240" s="26" t="n">
        <v>5.88461538461539</v>
      </c>
      <c r="K240" s="16" t="n">
        <f aca="false">IF(F240&gt;=$N$1,1,0)</f>
        <v>1</v>
      </c>
      <c r="L240" s="27" t="n">
        <f aca="false">IF(K240=1,COUNTIFS($K$5:$K$1252,1,$J$5:$J$1252,"&lt;"&amp;J240)/($N$3-1),"")</f>
        <v>0.156586578293289</v>
      </c>
      <c r="M240" s="27" t="n">
        <f aca="false">IF(K240=1,COUNTIFS($K$5:$K$1252,1,$E$5:$E$1252,"&lt;"&amp;E240)/($N$3-1),"")</f>
        <v>0.00911350455675228</v>
      </c>
      <c r="N240" s="28" t="n">
        <f aca="false">IF(K240=1,L240-M240,"")</f>
        <v>0.147473073736537</v>
      </c>
      <c r="O240" s="24" t="n">
        <f aca="false">IF(K240=1,E240,"")</f>
        <v>1.12236</v>
      </c>
      <c r="P240" s="26" t="n">
        <f aca="false">IF(K240=1,J240,"")</f>
        <v>5.88461538461539</v>
      </c>
    </row>
    <row r="241" customFormat="false" ht="15" hidden="false" customHeight="false" outlineLevel="0" collapsed="false">
      <c r="A241" s="16" t="s">
        <v>533</v>
      </c>
      <c r="B241" s="16" t="s">
        <v>229</v>
      </c>
      <c r="C241" s="16" t="s">
        <v>294</v>
      </c>
      <c r="D241" s="16" t="n">
        <v>28</v>
      </c>
      <c r="E241" s="24" t="n">
        <v>13.971867</v>
      </c>
      <c r="F241" s="25" t="n">
        <v>974</v>
      </c>
      <c r="G241" s="16" t="n">
        <v>18</v>
      </c>
      <c r="H241" s="16" t="n">
        <v>0</v>
      </c>
      <c r="I241" s="16" t="n">
        <v>2</v>
      </c>
      <c r="J241" s="26" t="n">
        <v>6.48333333333333</v>
      </c>
      <c r="K241" s="16" t="n">
        <f aca="false">IF(F241&gt;=$N$1,1,0)</f>
        <v>1</v>
      </c>
      <c r="L241" s="27" t="n">
        <f aca="false">IF(K241=1,COUNTIFS($K$5:$K$1252,1,$J$5:$J$1252,"&lt;"&amp;J241)/($N$3-1),"")</f>
        <v>0.753106876553438</v>
      </c>
      <c r="M241" s="27" t="n">
        <f aca="false">IF(K241=1,COUNTIFS($K$5:$K$1252,1,$E$5:$E$1252,"&lt;"&amp;E241)/($N$3-1),"")</f>
        <v>0.606462303231152</v>
      </c>
      <c r="N241" s="28" t="n">
        <f aca="false">IF(K241=1,L241-M241,"")</f>
        <v>0.146644573322287</v>
      </c>
      <c r="O241" s="24" t="n">
        <f aca="false">IF(K241=1,E241,"")</f>
        <v>13.971867</v>
      </c>
      <c r="P241" s="26" t="n">
        <f aca="false">IF(K241=1,J241,"")</f>
        <v>6.48333333333333</v>
      </c>
    </row>
    <row r="242" customFormat="false" ht="15" hidden="false" customHeight="false" outlineLevel="0" collapsed="false">
      <c r="A242" s="16" t="s">
        <v>534</v>
      </c>
      <c r="B242" s="16" t="s">
        <v>265</v>
      </c>
      <c r="C242" s="16" t="s">
        <v>294</v>
      </c>
      <c r="D242" s="16" t="n">
        <v>36</v>
      </c>
      <c r="E242" s="24" t="n">
        <v>23.882475</v>
      </c>
      <c r="F242" s="25" t="n">
        <v>1273</v>
      </c>
      <c r="G242" s="16" t="n">
        <v>23</v>
      </c>
      <c r="H242" s="16" t="n">
        <v>2</v>
      </c>
      <c r="I242" s="16" t="n">
        <v>3</v>
      </c>
      <c r="J242" s="26" t="n">
        <v>6.91739130434783</v>
      </c>
      <c r="K242" s="16" t="n">
        <f aca="false">IF(F242&gt;=$N$1,1,0)</f>
        <v>1</v>
      </c>
      <c r="L242" s="27" t="n">
        <f aca="false">IF(K242=1,COUNTIFS($K$5:$K$1252,1,$J$5:$J$1252,"&lt;"&amp;J242)/($N$3-1),"")</f>
        <v>0.902236951118476</v>
      </c>
      <c r="M242" s="27" t="n">
        <f aca="false">IF(K242=1,COUNTIFS($K$5:$K$1252,1,$E$5:$E$1252,"&lt;"&amp;E242)/($N$3-1),"")</f>
        <v>0.755592377796189</v>
      </c>
      <c r="N242" s="28" t="n">
        <f aca="false">IF(K242=1,L242-M242,"")</f>
        <v>0.146644573322287</v>
      </c>
      <c r="O242" s="24" t="n">
        <f aca="false">IF(K242=1,E242,"")</f>
        <v>23.882475</v>
      </c>
      <c r="P242" s="26" t="n">
        <f aca="false">IF(K242=1,J242,"")</f>
        <v>6.91739130434783</v>
      </c>
    </row>
    <row r="243" customFormat="false" ht="15" hidden="false" customHeight="false" outlineLevel="0" collapsed="false">
      <c r="A243" s="16" t="s">
        <v>535</v>
      </c>
      <c r="B243" s="16" t="s">
        <v>255</v>
      </c>
      <c r="C243" s="16" t="s">
        <v>294</v>
      </c>
      <c r="D243" s="16" t="n">
        <v>26</v>
      </c>
      <c r="E243" s="24" t="n">
        <v>3.359673</v>
      </c>
      <c r="F243" s="25" t="n">
        <v>1327</v>
      </c>
      <c r="G243" s="16" t="n">
        <v>21</v>
      </c>
      <c r="H243" s="16" t="n">
        <v>1</v>
      </c>
      <c r="I243" s="16" t="n">
        <v>2</v>
      </c>
      <c r="J243" s="26" t="n">
        <v>6.01904761904762</v>
      </c>
      <c r="K243" s="16" t="n">
        <f aca="false">IF(F243&gt;=$N$1,1,0)</f>
        <v>1</v>
      </c>
      <c r="L243" s="27" t="n">
        <f aca="false">IF(K243=1,COUNTIFS($K$5:$K$1252,1,$J$5:$J$1252,"&lt;"&amp;J243)/($N$3-1),"")</f>
        <v>0.31980115990058</v>
      </c>
      <c r="M243" s="27" t="n">
        <f aca="false">IF(K243=1,COUNTIFS($K$5:$K$1252,1,$E$5:$E$1252,"&lt;"&amp;E243)/($N$3-1),"")</f>
        <v>0.174813587406794</v>
      </c>
      <c r="N243" s="28" t="n">
        <f aca="false">IF(K243=1,L243-M243,"")</f>
        <v>0.144987572493786</v>
      </c>
      <c r="O243" s="24" t="n">
        <f aca="false">IF(K243=1,E243,"")</f>
        <v>3.359673</v>
      </c>
      <c r="P243" s="26" t="n">
        <f aca="false">IF(K243=1,J243,"")</f>
        <v>6.01904761904762</v>
      </c>
    </row>
    <row r="244" customFormat="false" ht="15" hidden="false" customHeight="false" outlineLevel="0" collapsed="false">
      <c r="A244" s="16" t="s">
        <v>536</v>
      </c>
      <c r="B244" s="16" t="s">
        <v>226</v>
      </c>
      <c r="C244" s="16" t="s">
        <v>294</v>
      </c>
      <c r="D244" s="16" t="n">
        <v>28</v>
      </c>
      <c r="E244" s="24" t="n">
        <v>7.58151</v>
      </c>
      <c r="F244" s="25" t="n">
        <v>2162</v>
      </c>
      <c r="G244" s="16" t="n">
        <v>36</v>
      </c>
      <c r="H244" s="16" t="n">
        <v>3</v>
      </c>
      <c r="I244" s="16" t="n">
        <v>0</v>
      </c>
      <c r="J244" s="26" t="n">
        <v>6.25</v>
      </c>
      <c r="K244" s="16" t="n">
        <f aca="false">IF(F244&gt;=$N$1,1,0)</f>
        <v>1</v>
      </c>
      <c r="L244" s="27" t="n">
        <f aca="false">IF(K244=1,COUNTIFS($K$5:$K$1252,1,$J$5:$J$1252,"&lt;"&amp;J244)/($N$3-1),"")</f>
        <v>0.545981772990887</v>
      </c>
      <c r="M244" s="27" t="n">
        <f aca="false">IF(K244=1,COUNTIFS($K$5:$K$1252,1,$E$5:$E$1252,"&lt;"&amp;E244)/($N$3-1),"")</f>
        <v>0.4009942004971</v>
      </c>
      <c r="N244" s="28" t="n">
        <f aca="false">IF(K244=1,L244-M244,"")</f>
        <v>0.144987572493786</v>
      </c>
      <c r="O244" s="24" t="n">
        <f aca="false">IF(K244=1,E244,"")</f>
        <v>7.58151</v>
      </c>
      <c r="P244" s="26" t="n">
        <f aca="false">IF(K244=1,J244,"")</f>
        <v>6.25</v>
      </c>
    </row>
    <row r="245" customFormat="false" ht="15" hidden="false" customHeight="false" outlineLevel="0" collapsed="false">
      <c r="A245" s="16" t="s">
        <v>537</v>
      </c>
      <c r="B245" s="16" t="s">
        <v>264</v>
      </c>
      <c r="C245" s="16" t="s">
        <v>300</v>
      </c>
      <c r="D245" s="16" t="n">
        <v>26</v>
      </c>
      <c r="E245" s="24" t="n">
        <v>12.894686</v>
      </c>
      <c r="F245" s="25" t="n">
        <v>2056</v>
      </c>
      <c r="G245" s="16" t="n">
        <v>34</v>
      </c>
      <c r="H245" s="16" t="n">
        <v>1</v>
      </c>
      <c r="I245" s="16" t="n">
        <v>4</v>
      </c>
      <c r="J245" s="26" t="n">
        <v>6.42352941176471</v>
      </c>
      <c r="K245" s="16" t="n">
        <f aca="false">IF(F245&gt;=$N$1,1,0)</f>
        <v>1</v>
      </c>
      <c r="L245" s="27" t="n">
        <f aca="false">IF(K245=1,COUNTIFS($K$5:$K$1252,1,$J$5:$J$1252,"&lt;"&amp;J245)/($N$3-1),"")</f>
        <v>0.71830985915493</v>
      </c>
      <c r="M245" s="27" t="n">
        <f aca="false">IF(K245=1,COUNTIFS($K$5:$K$1252,1,$E$5:$E$1252,"&lt;"&amp;E245)/($N$3-1),"")</f>
        <v>0.573322286661143</v>
      </c>
      <c r="N245" s="28" t="n">
        <f aca="false">IF(K245=1,L245-M245,"")</f>
        <v>0.144987572493786</v>
      </c>
      <c r="O245" s="24" t="n">
        <f aca="false">IF(K245=1,E245,"")</f>
        <v>12.894686</v>
      </c>
      <c r="P245" s="26" t="n">
        <f aca="false">IF(K245=1,J245,"")</f>
        <v>6.42352941176471</v>
      </c>
    </row>
    <row r="246" customFormat="false" ht="15" hidden="false" customHeight="false" outlineLevel="0" collapsed="false">
      <c r="A246" s="16" t="s">
        <v>538</v>
      </c>
      <c r="B246" s="16" t="s">
        <v>256</v>
      </c>
      <c r="C246" s="16" t="s">
        <v>294</v>
      </c>
      <c r="D246" s="16" t="n">
        <v>28</v>
      </c>
      <c r="E246" s="24" t="n">
        <v>1.023583</v>
      </c>
      <c r="F246" s="25" t="n">
        <v>1457</v>
      </c>
      <c r="G246" s="16" t="n">
        <v>21</v>
      </c>
      <c r="H246" s="16" t="n">
        <v>0</v>
      </c>
      <c r="I246" s="16" t="n">
        <v>0</v>
      </c>
      <c r="J246" s="26" t="n">
        <v>5.88095238095238</v>
      </c>
      <c r="K246" s="16" t="n">
        <f aca="false">IF(F246&gt;=$N$1,1,0)</f>
        <v>1</v>
      </c>
      <c r="L246" s="27" t="n">
        <f aca="false">IF(K246=1,COUNTIFS($K$5:$K$1252,1,$J$5:$J$1252,"&lt;"&amp;J246)/($N$3-1),"")</f>
        <v>0.150787075393538</v>
      </c>
      <c r="M246" s="27" t="n">
        <f aca="false">IF(K246=1,COUNTIFS($K$5:$K$1252,1,$E$5:$E$1252,"&lt;"&amp;E246)/($N$3-1),"")</f>
        <v>0.00579950289975145</v>
      </c>
      <c r="N246" s="28" t="n">
        <f aca="false">IF(K246=1,L246-M246,"")</f>
        <v>0.144987572493786</v>
      </c>
      <c r="O246" s="24" t="n">
        <f aca="false">IF(K246=1,E246,"")</f>
        <v>1.023583</v>
      </c>
      <c r="P246" s="26" t="n">
        <f aca="false">IF(K246=1,J246,"")</f>
        <v>5.88095238095238</v>
      </c>
    </row>
    <row r="247" customFormat="false" ht="15" hidden="false" customHeight="false" outlineLevel="0" collapsed="false">
      <c r="A247" s="16" t="s">
        <v>539</v>
      </c>
      <c r="B247" s="16" t="s">
        <v>235</v>
      </c>
      <c r="C247" s="16" t="s">
        <v>300</v>
      </c>
      <c r="D247" s="16" t="n">
        <v>28</v>
      </c>
      <c r="E247" s="24" t="n">
        <v>3.320547</v>
      </c>
      <c r="F247" s="25" t="n">
        <v>1780</v>
      </c>
      <c r="G247" s="16" t="n">
        <v>26</v>
      </c>
      <c r="H247" s="16" t="n">
        <v>1</v>
      </c>
      <c r="I247" s="16" t="n">
        <v>0</v>
      </c>
      <c r="J247" s="26" t="n">
        <v>6.01538461538462</v>
      </c>
      <c r="K247" s="16" t="n">
        <f aca="false">IF(F247&gt;=$N$1,1,0)</f>
        <v>1</v>
      </c>
      <c r="L247" s="27" t="n">
        <f aca="false">IF(K247=1,COUNTIFS($K$5:$K$1252,1,$J$5:$J$1252,"&lt;"&amp;J247)/($N$3-1),"")</f>
        <v>0.313173156586578</v>
      </c>
      <c r="M247" s="27" t="n">
        <f aca="false">IF(K247=1,COUNTIFS($K$5:$K$1252,1,$E$5:$E$1252,"&lt;"&amp;E247)/($N$3-1),"")</f>
        <v>0.168185584092792</v>
      </c>
      <c r="N247" s="28" t="n">
        <f aca="false">IF(K247=1,L247-M247,"")</f>
        <v>0.144987572493786</v>
      </c>
      <c r="O247" s="24" t="n">
        <f aca="false">IF(K247=1,E247,"")</f>
        <v>3.320547</v>
      </c>
      <c r="P247" s="26" t="n">
        <f aca="false">IF(K247=1,J247,"")</f>
        <v>6.01538461538462</v>
      </c>
    </row>
    <row r="248" customFormat="false" ht="15" hidden="false" customHeight="false" outlineLevel="0" collapsed="false">
      <c r="A248" s="16" t="s">
        <v>540</v>
      </c>
      <c r="B248" s="16" t="s">
        <v>236</v>
      </c>
      <c r="C248" s="16" t="s">
        <v>294</v>
      </c>
      <c r="D248" s="16" t="n">
        <v>28</v>
      </c>
      <c r="E248" s="24" t="n">
        <v>1.45759</v>
      </c>
      <c r="F248" s="25" t="n">
        <v>1492</v>
      </c>
      <c r="G248" s="16" t="n">
        <v>27</v>
      </c>
      <c r="H248" s="16" t="n">
        <v>0</v>
      </c>
      <c r="I248" s="16" t="n">
        <v>1</v>
      </c>
      <c r="J248" s="26" t="n">
        <v>5.89259259259259</v>
      </c>
      <c r="K248" s="16" t="n">
        <f aca="false">IF(F248&gt;=$N$1,1,0)</f>
        <v>1</v>
      </c>
      <c r="L248" s="27" t="n">
        <f aca="false">IF(K248=1,COUNTIFS($K$5:$K$1252,1,$J$5:$J$1252,"&lt;"&amp;J248)/($N$3-1),"")</f>
        <v>0.166528583264292</v>
      </c>
      <c r="M248" s="27" t="n">
        <f aca="false">IF(K248=1,COUNTIFS($K$5:$K$1252,1,$E$5:$E$1252,"&lt;"&amp;E248)/($N$3-1),"")</f>
        <v>0.0215410107705054</v>
      </c>
      <c r="N248" s="28" t="n">
        <f aca="false">IF(K248=1,L248-M248,"")</f>
        <v>0.144987572493786</v>
      </c>
      <c r="O248" s="24" t="n">
        <f aca="false">IF(K248=1,E248,"")</f>
        <v>1.45759</v>
      </c>
      <c r="P248" s="26" t="n">
        <f aca="false">IF(K248=1,J248,"")</f>
        <v>5.89259259259259</v>
      </c>
    </row>
    <row r="249" customFormat="false" ht="15" hidden="false" customHeight="false" outlineLevel="0" collapsed="false">
      <c r="A249" s="16" t="s">
        <v>541</v>
      </c>
      <c r="B249" s="16" t="s">
        <v>249</v>
      </c>
      <c r="C249" s="16" t="s">
        <v>294</v>
      </c>
      <c r="D249" s="16" t="n">
        <v>22</v>
      </c>
      <c r="E249" s="24" t="n">
        <v>24.120847</v>
      </c>
      <c r="F249" s="25" t="n">
        <v>1202</v>
      </c>
      <c r="G249" s="16" t="n">
        <v>21</v>
      </c>
      <c r="H249" s="16" t="n">
        <v>0</v>
      </c>
      <c r="I249" s="16" t="n">
        <v>2</v>
      </c>
      <c r="J249" s="26" t="n">
        <v>6.91904761904762</v>
      </c>
      <c r="K249" s="16" t="n">
        <f aca="false">IF(F249&gt;=$N$1,1,0)</f>
        <v>1</v>
      </c>
      <c r="L249" s="27" t="n">
        <f aca="false">IF(K249=1,COUNTIFS($K$5:$K$1252,1,$J$5:$J$1252,"&lt;"&amp;J249)/($N$3-1),"")</f>
        <v>0.903065451532726</v>
      </c>
      <c r="M249" s="27" t="n">
        <f aca="false">IF(K249=1,COUNTIFS($K$5:$K$1252,1,$E$5:$E$1252,"&lt;"&amp;E249)/($N$3-1),"")</f>
        <v>0.75807787903894</v>
      </c>
      <c r="N249" s="28" t="n">
        <f aca="false">IF(K249=1,L249-M249,"")</f>
        <v>0.144987572493786</v>
      </c>
      <c r="O249" s="24" t="n">
        <f aca="false">IF(K249=1,E249,"")</f>
        <v>24.120847</v>
      </c>
      <c r="P249" s="26" t="n">
        <f aca="false">IF(K249=1,J249,"")</f>
        <v>6.91904761904762</v>
      </c>
    </row>
    <row r="250" customFormat="false" ht="15" hidden="false" customHeight="false" outlineLevel="0" collapsed="false">
      <c r="A250" s="16" t="s">
        <v>542</v>
      </c>
      <c r="B250" s="16" t="s">
        <v>257</v>
      </c>
      <c r="C250" s="16" t="s">
        <v>300</v>
      </c>
      <c r="D250" s="16" t="n">
        <v>32</v>
      </c>
      <c r="E250" s="24" t="n">
        <v>25.621571</v>
      </c>
      <c r="F250" s="25" t="n">
        <v>1424</v>
      </c>
      <c r="G250" s="16" t="n">
        <v>28</v>
      </c>
      <c r="H250" s="16" t="n">
        <v>2</v>
      </c>
      <c r="I250" s="16" t="n">
        <v>5</v>
      </c>
      <c r="J250" s="26" t="n">
        <v>6.975</v>
      </c>
      <c r="K250" s="16" t="n">
        <f aca="false">IF(F250&gt;=$N$1,1,0)</f>
        <v>1</v>
      </c>
      <c r="L250" s="27" t="n">
        <f aca="false">IF(K250=1,COUNTIFS($K$5:$K$1252,1,$J$5:$J$1252,"&lt;"&amp;J250)/($N$3-1),"")</f>
        <v>0.923777961888981</v>
      </c>
      <c r="M250" s="27" t="n">
        <f aca="false">IF(K250=1,COUNTIFS($K$5:$K$1252,1,$E$5:$E$1252,"&lt;"&amp;E250)/($N$3-1),"")</f>
        <v>0.778790389395195</v>
      </c>
      <c r="N250" s="28" t="n">
        <f aca="false">IF(K250=1,L250-M250,"")</f>
        <v>0.144987572493786</v>
      </c>
      <c r="O250" s="24" t="n">
        <f aca="false">IF(K250=1,E250,"")</f>
        <v>25.621571</v>
      </c>
      <c r="P250" s="26" t="n">
        <f aca="false">IF(K250=1,J250,"")</f>
        <v>6.975</v>
      </c>
    </row>
    <row r="251" customFormat="false" ht="15" hidden="false" customHeight="false" outlineLevel="0" collapsed="false">
      <c r="A251" s="16" t="s">
        <v>543</v>
      </c>
      <c r="B251" s="16" t="s">
        <v>253</v>
      </c>
      <c r="C251" s="16" t="s">
        <v>294</v>
      </c>
      <c r="D251" s="16" t="n">
        <v>25</v>
      </c>
      <c r="E251" s="24" t="n">
        <v>9.884882</v>
      </c>
      <c r="F251" s="25" t="n">
        <v>1036</v>
      </c>
      <c r="G251" s="16" t="n">
        <v>19</v>
      </c>
      <c r="H251" s="16" t="n">
        <v>0</v>
      </c>
      <c r="I251" s="16" t="n">
        <v>1</v>
      </c>
      <c r="J251" s="26" t="n">
        <v>6.33157894736842</v>
      </c>
      <c r="K251" s="16" t="n">
        <f aca="false">IF(F251&gt;=$N$1,1,0)</f>
        <v>1</v>
      </c>
      <c r="L251" s="27" t="n">
        <f aca="false">IF(K251=1,COUNTIFS($K$5:$K$1252,1,$J$5:$J$1252,"&lt;"&amp;J251)/($N$3-1),"")</f>
        <v>0.629660314830157</v>
      </c>
      <c r="M251" s="27" t="n">
        <f aca="false">IF(K251=1,COUNTIFS($K$5:$K$1252,1,$E$5:$E$1252,"&lt;"&amp;E251)/($N$3-1),"")</f>
        <v>0.484672742336371</v>
      </c>
      <c r="N251" s="28" t="n">
        <f aca="false">IF(K251=1,L251-M251,"")</f>
        <v>0.144987572493786</v>
      </c>
      <c r="O251" s="24" t="n">
        <f aca="false">IF(K251=1,E251,"")</f>
        <v>9.884882</v>
      </c>
      <c r="P251" s="26" t="n">
        <f aca="false">IF(K251=1,J251,"")</f>
        <v>6.33157894736842</v>
      </c>
    </row>
    <row r="252" customFormat="false" ht="15" hidden="false" customHeight="false" outlineLevel="0" collapsed="false">
      <c r="A252" s="16" t="s">
        <v>544</v>
      </c>
      <c r="B252" s="16" t="s">
        <v>226</v>
      </c>
      <c r="C252" s="16" t="s">
        <v>307</v>
      </c>
      <c r="D252" s="16" t="n">
        <v>24</v>
      </c>
      <c r="E252" s="24" t="n">
        <v>2.650518</v>
      </c>
      <c r="F252" s="25" t="n">
        <v>1919</v>
      </c>
      <c r="G252" s="16" t="n">
        <v>25</v>
      </c>
      <c r="H252" s="16" t="n">
        <v>0</v>
      </c>
      <c r="I252" s="16" t="n">
        <v>0</v>
      </c>
      <c r="J252" s="26" t="n">
        <v>5.96</v>
      </c>
      <c r="K252" s="16" t="n">
        <f aca="false">IF(F252&gt;=$N$1,1,0)</f>
        <v>1</v>
      </c>
      <c r="L252" s="27" t="n">
        <f aca="false">IF(K252=1,COUNTIFS($K$5:$K$1252,1,$J$5:$J$1252,"&lt;"&amp;J252)/($N$3-1),"")</f>
        <v>0.23860811930406</v>
      </c>
      <c r="M252" s="27" t="n">
        <f aca="false">IF(K252=1,COUNTIFS($K$5:$K$1252,1,$E$5:$E$1252,"&lt;"&amp;E252)/($N$3-1),"")</f>
        <v>0.0944490472245236</v>
      </c>
      <c r="N252" s="28" t="n">
        <f aca="false">IF(K252=1,L252-M252,"")</f>
        <v>0.144159072079536</v>
      </c>
      <c r="O252" s="24" t="n">
        <f aca="false">IF(K252=1,E252,"")</f>
        <v>2.650518</v>
      </c>
      <c r="P252" s="26" t="n">
        <f aca="false">IF(K252=1,J252,"")</f>
        <v>5.96</v>
      </c>
    </row>
    <row r="253" customFormat="false" ht="15" hidden="false" customHeight="false" outlineLevel="0" collapsed="false">
      <c r="A253" s="16" t="s">
        <v>545</v>
      </c>
      <c r="B253" s="16" t="s">
        <v>262</v>
      </c>
      <c r="C253" s="16" t="s">
        <v>294</v>
      </c>
      <c r="D253" s="16" t="n">
        <v>22</v>
      </c>
      <c r="E253" s="24" t="n">
        <v>3.231483</v>
      </c>
      <c r="F253" s="25" t="n">
        <v>1454</v>
      </c>
      <c r="G253" s="16" t="n">
        <v>26</v>
      </c>
      <c r="H253" s="16" t="n">
        <v>0</v>
      </c>
      <c r="I253" s="16" t="n">
        <v>1</v>
      </c>
      <c r="J253" s="26" t="n">
        <v>6.00769230769231</v>
      </c>
      <c r="K253" s="16" t="n">
        <f aca="false">IF(F253&gt;=$N$1,1,0)</f>
        <v>1</v>
      </c>
      <c r="L253" s="27" t="n">
        <f aca="false">IF(K253=1,COUNTIFS($K$5:$K$1252,1,$J$5:$J$1252,"&lt;"&amp;J253)/($N$3-1),"")</f>
        <v>0.301574150787075</v>
      </c>
      <c r="M253" s="27" t="n">
        <f aca="false">IF(K253=1,COUNTIFS($K$5:$K$1252,1,$E$5:$E$1252,"&lt;"&amp;E253)/($N$3-1),"")</f>
        <v>0.157415078707539</v>
      </c>
      <c r="N253" s="28" t="n">
        <f aca="false">IF(K253=1,L253-M253,"")</f>
        <v>0.144159072079536</v>
      </c>
      <c r="O253" s="24" t="n">
        <f aca="false">IF(K253=1,E253,"")</f>
        <v>3.231483</v>
      </c>
      <c r="P253" s="26" t="n">
        <f aca="false">IF(K253=1,J253,"")</f>
        <v>6.00769230769231</v>
      </c>
    </row>
    <row r="254" customFormat="false" ht="15" hidden="false" customHeight="false" outlineLevel="0" collapsed="false">
      <c r="A254" s="16" t="s">
        <v>546</v>
      </c>
      <c r="B254" s="16" t="s">
        <v>217</v>
      </c>
      <c r="C254" s="16" t="s">
        <v>300</v>
      </c>
      <c r="D254" s="16" t="n">
        <v>19</v>
      </c>
      <c r="E254" s="24" t="n">
        <v>27.321405</v>
      </c>
      <c r="F254" s="25" t="n">
        <v>1272</v>
      </c>
      <c r="G254" s="16" t="n">
        <v>21</v>
      </c>
      <c r="H254" s="16" t="n">
        <v>1</v>
      </c>
      <c r="I254" s="16" t="n">
        <v>5</v>
      </c>
      <c r="J254" s="26" t="n">
        <v>7.00952380952381</v>
      </c>
      <c r="K254" s="16" t="n">
        <f aca="false">IF(F254&gt;=$N$1,1,0)</f>
        <v>1</v>
      </c>
      <c r="L254" s="27" t="n">
        <f aca="false">IF(K254=1,COUNTIFS($K$5:$K$1252,1,$J$5:$J$1252,"&lt;"&amp;J254)/($N$3-1),"")</f>
        <v>0.934548467274234</v>
      </c>
      <c r="M254" s="27" t="n">
        <f aca="false">IF(K254=1,COUNTIFS($K$5:$K$1252,1,$E$5:$E$1252,"&lt;"&amp;E254)/($N$3-1),"")</f>
        <v>0.790389395194698</v>
      </c>
      <c r="N254" s="28" t="n">
        <f aca="false">IF(K254=1,L254-M254,"")</f>
        <v>0.144159072079536</v>
      </c>
      <c r="O254" s="24" t="n">
        <f aca="false">IF(K254=1,E254,"")</f>
        <v>27.321405</v>
      </c>
      <c r="P254" s="26" t="n">
        <f aca="false">IF(K254=1,J254,"")</f>
        <v>7.00952380952381</v>
      </c>
    </row>
    <row r="255" customFormat="false" ht="15" hidden="false" customHeight="false" outlineLevel="0" collapsed="false">
      <c r="A255" s="16" t="s">
        <v>547</v>
      </c>
      <c r="B255" s="16" t="s">
        <v>256</v>
      </c>
      <c r="C255" s="16" t="s">
        <v>296</v>
      </c>
      <c r="D255" s="16" t="n">
        <v>24</v>
      </c>
      <c r="E255" s="24" t="n">
        <v>11.958617</v>
      </c>
      <c r="F255" s="25" t="n">
        <v>1870</v>
      </c>
      <c r="G255" s="16" t="n">
        <v>30</v>
      </c>
      <c r="H255" s="16" t="n">
        <v>12</v>
      </c>
      <c r="I255" s="16" t="n">
        <v>5</v>
      </c>
      <c r="J255" s="26" t="n">
        <v>6.4</v>
      </c>
      <c r="K255" s="16" t="n">
        <f aca="false">IF(F255&gt;=$N$1,1,0)</f>
        <v>1</v>
      </c>
      <c r="L255" s="27" t="n">
        <f aca="false">IF(K255=1,COUNTIFS($K$5:$K$1252,1,$J$5:$J$1252,"&lt;"&amp;J255)/($N$3-1),"")</f>
        <v>0.697597348798674</v>
      </c>
      <c r="M255" s="27" t="n">
        <f aca="false">IF(K255=1,COUNTIFS($K$5:$K$1252,1,$E$5:$E$1252,"&lt;"&amp;E255)/($N$3-1),"")</f>
        <v>0.554266777133389</v>
      </c>
      <c r="N255" s="28" t="n">
        <f aca="false">IF(K255=1,L255-M255,"")</f>
        <v>0.143330571665286</v>
      </c>
      <c r="O255" s="24" t="n">
        <f aca="false">IF(K255=1,E255,"")</f>
        <v>11.958617</v>
      </c>
      <c r="P255" s="26" t="n">
        <f aca="false">IF(K255=1,J255,"")</f>
        <v>6.4</v>
      </c>
    </row>
    <row r="256" customFormat="false" ht="15" hidden="false" customHeight="false" outlineLevel="0" collapsed="false">
      <c r="A256" s="16" t="s">
        <v>548</v>
      </c>
      <c r="B256" s="16" t="s">
        <v>238</v>
      </c>
      <c r="C256" s="16" t="s">
        <v>296</v>
      </c>
      <c r="D256" s="16" t="n">
        <v>19</v>
      </c>
      <c r="E256" s="24" t="n">
        <v>11.558415</v>
      </c>
      <c r="F256" s="25" t="n">
        <v>1331</v>
      </c>
      <c r="G256" s="16" t="n">
        <v>22</v>
      </c>
      <c r="H256" s="16" t="n">
        <v>5</v>
      </c>
      <c r="I256" s="16" t="n">
        <v>6</v>
      </c>
      <c r="J256" s="26" t="n">
        <v>6.38636363636364</v>
      </c>
      <c r="K256" s="16" t="n">
        <f aca="false">IF(F256&gt;=$N$1,1,0)</f>
        <v>1</v>
      </c>
      <c r="L256" s="27" t="n">
        <f aca="false">IF(K256=1,COUNTIFS($K$5:$K$1252,1,$J$5:$J$1252,"&lt;"&amp;J256)/($N$3-1),"")</f>
        <v>0.683512841756421</v>
      </c>
      <c r="M256" s="27" t="n">
        <f aca="false">IF(K256=1,COUNTIFS($K$5:$K$1252,1,$E$5:$E$1252,"&lt;"&amp;E256)/($N$3-1),"")</f>
        <v>0.539353769676885</v>
      </c>
      <c r="N256" s="28" t="n">
        <f aca="false">IF(K256=1,L256-M256,"")</f>
        <v>0.144159072079536</v>
      </c>
      <c r="O256" s="24" t="n">
        <f aca="false">IF(K256=1,E256,"")</f>
        <v>11.558415</v>
      </c>
      <c r="P256" s="26" t="n">
        <f aca="false">IF(K256=1,J256,"")</f>
        <v>6.38636363636364</v>
      </c>
    </row>
    <row r="257" customFormat="false" ht="15" hidden="false" customHeight="false" outlineLevel="0" collapsed="false">
      <c r="A257" s="16" t="s">
        <v>549</v>
      </c>
      <c r="B257" s="16" t="s">
        <v>264</v>
      </c>
      <c r="C257" s="16" t="s">
        <v>300</v>
      </c>
      <c r="D257" s="16" t="n">
        <v>20</v>
      </c>
      <c r="E257" s="24" t="n">
        <v>2.030836</v>
      </c>
      <c r="F257" s="25" t="n">
        <v>1945</v>
      </c>
      <c r="G257" s="16" t="n">
        <v>33</v>
      </c>
      <c r="H257" s="16" t="n">
        <v>2</v>
      </c>
      <c r="I257" s="16" t="n">
        <v>1</v>
      </c>
      <c r="J257" s="26" t="n">
        <v>5.92424242424242</v>
      </c>
      <c r="K257" s="16" t="n">
        <f aca="false">IF(F257&gt;=$N$1,1,0)</f>
        <v>1</v>
      </c>
      <c r="L257" s="27" t="n">
        <f aca="false">IF(K257=1,COUNTIFS($K$5:$K$1252,1,$J$5:$J$1252,"&lt;"&amp;J257)/($N$3-1),"")</f>
        <v>0.196354598177299</v>
      </c>
      <c r="M257" s="27" t="n">
        <f aca="false">IF(K257=1,COUNTIFS($K$5:$K$1252,1,$E$5:$E$1252,"&lt;"&amp;E257)/($N$3-1),"")</f>
        <v>0.0530240265120133</v>
      </c>
      <c r="N257" s="28" t="n">
        <f aca="false">IF(K257=1,L257-M257,"")</f>
        <v>0.143330571665286</v>
      </c>
      <c r="O257" s="24" t="n">
        <f aca="false">IF(K257=1,E257,"")</f>
        <v>2.030836</v>
      </c>
      <c r="P257" s="26" t="n">
        <f aca="false">IF(K257=1,J257,"")</f>
        <v>5.92424242424242</v>
      </c>
    </row>
    <row r="258" customFormat="false" ht="15" hidden="false" customHeight="false" outlineLevel="0" collapsed="false">
      <c r="A258" s="16" t="s">
        <v>550</v>
      </c>
      <c r="B258" s="16" t="s">
        <v>250</v>
      </c>
      <c r="C258" s="16" t="s">
        <v>294</v>
      </c>
      <c r="D258" s="16" t="n">
        <v>24</v>
      </c>
      <c r="E258" s="24" t="n">
        <v>1.435281</v>
      </c>
      <c r="F258" s="25" t="n">
        <v>1829</v>
      </c>
      <c r="G258" s="16" t="n">
        <v>30</v>
      </c>
      <c r="H258" s="16" t="n">
        <v>0</v>
      </c>
      <c r="I258" s="16" t="n">
        <v>0</v>
      </c>
      <c r="J258" s="26" t="n">
        <v>5.89</v>
      </c>
      <c r="K258" s="16" t="n">
        <f aca="false">IF(F258&gt;=$N$1,1,0)</f>
        <v>1</v>
      </c>
      <c r="L258" s="27" t="n">
        <f aca="false">IF(K258=1,COUNTIFS($K$5:$K$1252,1,$J$5:$J$1252,"&lt;"&amp;J258)/($N$3-1),"")</f>
        <v>0.164043082021541</v>
      </c>
      <c r="M258" s="27" t="n">
        <f aca="false">IF(K258=1,COUNTIFS($K$5:$K$1252,1,$E$5:$E$1252,"&lt;"&amp;E258)/($N$3-1),"")</f>
        <v>0.0207125103562552</v>
      </c>
      <c r="N258" s="28" t="n">
        <f aca="false">IF(K258=1,L258-M258,"")</f>
        <v>0.143330571665286</v>
      </c>
      <c r="O258" s="24" t="n">
        <f aca="false">IF(K258=1,E258,"")</f>
        <v>1.435281</v>
      </c>
      <c r="P258" s="26" t="n">
        <f aca="false">IF(K258=1,J258,"")</f>
        <v>5.89</v>
      </c>
    </row>
    <row r="259" customFormat="false" ht="15" hidden="false" customHeight="false" outlineLevel="0" collapsed="false">
      <c r="A259" s="16" t="s">
        <v>551</v>
      </c>
      <c r="B259" s="16" t="s">
        <v>231</v>
      </c>
      <c r="C259" s="16" t="s">
        <v>300</v>
      </c>
      <c r="D259" s="16" t="n">
        <v>19</v>
      </c>
      <c r="E259" s="24" t="n">
        <v>21.194147</v>
      </c>
      <c r="F259" s="25" t="n">
        <v>2200</v>
      </c>
      <c r="G259" s="16" t="n">
        <v>37</v>
      </c>
      <c r="H259" s="16" t="n">
        <v>5</v>
      </c>
      <c r="I259" s="16" t="n">
        <v>13</v>
      </c>
      <c r="J259" s="26" t="n">
        <v>6.85945945945946</v>
      </c>
      <c r="K259" s="16" t="n">
        <f aca="false">IF(F259&gt;=$N$1,1,0)</f>
        <v>1</v>
      </c>
      <c r="L259" s="27" t="n">
        <f aca="false">IF(K259=1,COUNTIFS($K$5:$K$1252,1,$J$5:$J$1252,"&lt;"&amp;J259)/($N$3-1),"")</f>
        <v>0.872410936205468</v>
      </c>
      <c r="M259" s="27" t="n">
        <f aca="false">IF(K259=1,COUNTIFS($K$5:$K$1252,1,$E$5:$E$1252,"&lt;"&amp;E259)/($N$3-1),"")</f>
        <v>0.729080364540182</v>
      </c>
      <c r="N259" s="28" t="n">
        <f aca="false">IF(K259=1,L259-M259,"")</f>
        <v>0.143330571665286</v>
      </c>
      <c r="O259" s="24" t="n">
        <f aca="false">IF(K259=1,E259,"")</f>
        <v>21.194147</v>
      </c>
      <c r="P259" s="26" t="n">
        <f aca="false">IF(K259=1,J259,"")</f>
        <v>6.85945945945946</v>
      </c>
    </row>
    <row r="260" customFormat="false" ht="15" hidden="false" customHeight="false" outlineLevel="0" collapsed="false">
      <c r="A260" s="16" t="s">
        <v>552</v>
      </c>
      <c r="B260" s="16" t="s">
        <v>242</v>
      </c>
      <c r="C260" s="16" t="s">
        <v>294</v>
      </c>
      <c r="D260" s="16" t="n">
        <v>22</v>
      </c>
      <c r="E260" s="24" t="n">
        <v>1.169641</v>
      </c>
      <c r="F260" s="25" t="n">
        <v>1891</v>
      </c>
      <c r="G260" s="16" t="n">
        <v>28</v>
      </c>
      <c r="H260" s="16" t="n">
        <v>2</v>
      </c>
      <c r="I260" s="16" t="n">
        <v>1</v>
      </c>
      <c r="J260" s="26" t="n">
        <v>5.88214285714286</v>
      </c>
      <c r="K260" s="16" t="n">
        <f aca="false">IF(F260&gt;=$N$1,1,0)</f>
        <v>1</v>
      </c>
      <c r="L260" s="27" t="n">
        <f aca="false">IF(K260=1,COUNTIFS($K$5:$K$1252,1,$J$5:$J$1252,"&lt;"&amp;J260)/($N$3-1),"")</f>
        <v>0.152444076222038</v>
      </c>
      <c r="M260" s="27" t="n">
        <f aca="false">IF(K260=1,COUNTIFS($K$5:$K$1252,1,$E$5:$E$1252,"&lt;"&amp;E260)/($N$3-1),"")</f>
        <v>0.00994200497100249</v>
      </c>
      <c r="N260" s="28" t="n">
        <f aca="false">IF(K260=1,L260-M260,"")</f>
        <v>0.142502071251036</v>
      </c>
      <c r="O260" s="24" t="n">
        <f aca="false">IF(K260=1,E260,"")</f>
        <v>1.169641</v>
      </c>
      <c r="P260" s="26" t="n">
        <f aca="false">IF(K260=1,J260,"")</f>
        <v>5.88214285714286</v>
      </c>
    </row>
    <row r="261" customFormat="false" ht="15" hidden="false" customHeight="false" outlineLevel="0" collapsed="false">
      <c r="A261" s="16" t="s">
        <v>553</v>
      </c>
      <c r="B261" s="16" t="s">
        <v>217</v>
      </c>
      <c r="C261" s="16" t="s">
        <v>296</v>
      </c>
      <c r="D261" s="16" t="n">
        <v>26</v>
      </c>
      <c r="E261" s="24" t="n">
        <v>26.979878</v>
      </c>
      <c r="F261" s="25" t="n">
        <v>1377</v>
      </c>
      <c r="G261" s="16" t="n">
        <v>21</v>
      </c>
      <c r="H261" s="16" t="n">
        <v>8</v>
      </c>
      <c r="I261" s="16" t="n">
        <v>5</v>
      </c>
      <c r="J261" s="26" t="n">
        <v>6.9952380952381</v>
      </c>
      <c r="K261" s="16" t="n">
        <f aca="false">IF(F261&gt;=$N$1,1,0)</f>
        <v>1</v>
      </c>
      <c r="L261" s="27" t="n">
        <f aca="false">IF(K261=1,COUNTIFS($K$5:$K$1252,1,$J$5:$J$1252,"&lt;"&amp;J261)/($N$3-1),"")</f>
        <v>0.929577464788732</v>
      </c>
      <c r="M261" s="27" t="n">
        <f aca="false">IF(K261=1,COUNTIFS($K$5:$K$1252,1,$E$5:$E$1252,"&lt;"&amp;E261)/($N$3-1),"")</f>
        <v>0.787075393537697</v>
      </c>
      <c r="N261" s="28" t="n">
        <f aca="false">IF(K261=1,L261-M261,"")</f>
        <v>0.142502071251036</v>
      </c>
      <c r="O261" s="24" t="n">
        <f aca="false">IF(K261=1,E261,"")</f>
        <v>26.979878</v>
      </c>
      <c r="P261" s="26" t="n">
        <f aca="false">IF(K261=1,J261,"")</f>
        <v>6.9952380952381</v>
      </c>
    </row>
    <row r="262" customFormat="false" ht="15" hidden="false" customHeight="false" outlineLevel="0" collapsed="false">
      <c r="A262" s="16" t="s">
        <v>554</v>
      </c>
      <c r="B262" s="16" t="s">
        <v>228</v>
      </c>
      <c r="C262" s="16" t="s">
        <v>307</v>
      </c>
      <c r="D262" s="16" t="n">
        <v>33</v>
      </c>
      <c r="E262" s="24" t="n">
        <v>2.99506</v>
      </c>
      <c r="F262" s="25" t="n">
        <v>1268</v>
      </c>
      <c r="G262" s="16" t="n">
        <v>16</v>
      </c>
      <c r="H262" s="16" t="n">
        <v>0</v>
      </c>
      <c r="I262" s="16" t="n">
        <v>0</v>
      </c>
      <c r="J262" s="26" t="n">
        <v>5.9875</v>
      </c>
      <c r="K262" s="16" t="n">
        <f aca="false">IF(F262&gt;=$N$1,1,0)</f>
        <v>1</v>
      </c>
      <c r="L262" s="27" t="n">
        <f aca="false">IF(K262=1,COUNTIFS($K$5:$K$1252,1,$J$5:$J$1252,"&lt;"&amp;J262)/($N$3-1),"")</f>
        <v>0.270091135045568</v>
      </c>
      <c r="M262" s="27" t="n">
        <f aca="false">IF(K262=1,COUNTIFS($K$5:$K$1252,1,$E$5:$E$1252,"&lt;"&amp;E262)/($N$3-1),"")</f>
        <v>0.130903065451533</v>
      </c>
      <c r="N262" s="28" t="n">
        <f aca="false">IF(K262=1,L262-M262,"")</f>
        <v>0.139188069594035</v>
      </c>
      <c r="O262" s="24" t="n">
        <f aca="false">IF(K262=1,E262,"")</f>
        <v>2.99506</v>
      </c>
      <c r="P262" s="26" t="n">
        <f aca="false">IF(K262=1,J262,"")</f>
        <v>5.9875</v>
      </c>
    </row>
    <row r="263" customFormat="false" ht="15" hidden="false" customHeight="false" outlineLevel="0" collapsed="false">
      <c r="A263" s="16" t="s">
        <v>555</v>
      </c>
      <c r="B263" s="16" t="s">
        <v>247</v>
      </c>
      <c r="C263" s="16" t="s">
        <v>300</v>
      </c>
      <c r="D263" s="16" t="n">
        <v>29</v>
      </c>
      <c r="E263" s="24" t="n">
        <v>11.060197</v>
      </c>
      <c r="F263" s="25" t="n">
        <v>2629</v>
      </c>
      <c r="G263" s="16" t="n">
        <v>41</v>
      </c>
      <c r="H263" s="16" t="n">
        <v>2</v>
      </c>
      <c r="I263" s="16" t="n">
        <v>8</v>
      </c>
      <c r="J263" s="26" t="n">
        <v>6.35853658536585</v>
      </c>
      <c r="K263" s="16" t="n">
        <f aca="false">IF(F263&gt;=$N$1,1,0)</f>
        <v>1</v>
      </c>
      <c r="L263" s="27" t="n">
        <f aca="false">IF(K263=1,COUNTIFS($K$5:$K$1252,1,$J$5:$J$1252,"&lt;"&amp;J263)/($N$3-1),"")</f>
        <v>0.660314830157415</v>
      </c>
      <c r="M263" s="27" t="n">
        <f aca="false">IF(K263=1,COUNTIFS($K$5:$K$1252,1,$E$5:$E$1252,"&lt;"&amp;E263)/($N$3-1),"")</f>
        <v>0.521955260977631</v>
      </c>
      <c r="N263" s="28" t="n">
        <f aca="false">IF(K263=1,L263-M263,"")</f>
        <v>0.138359569179785</v>
      </c>
      <c r="O263" s="24" t="n">
        <f aca="false">IF(K263=1,E263,"")</f>
        <v>11.060197</v>
      </c>
      <c r="P263" s="26" t="n">
        <f aca="false">IF(K263=1,J263,"")</f>
        <v>6.35853658536585</v>
      </c>
    </row>
    <row r="264" customFormat="false" ht="15" hidden="false" customHeight="false" outlineLevel="0" collapsed="false">
      <c r="A264" s="16" t="s">
        <v>556</v>
      </c>
      <c r="B264" s="16" t="s">
        <v>250</v>
      </c>
      <c r="C264" s="16" t="s">
        <v>294</v>
      </c>
      <c r="D264" s="16" t="n">
        <v>29</v>
      </c>
      <c r="E264" s="24" t="n">
        <v>5.318816</v>
      </c>
      <c r="F264" s="25" t="n">
        <v>1851</v>
      </c>
      <c r="G264" s="16" t="n">
        <v>30</v>
      </c>
      <c r="H264" s="16" t="n">
        <v>2</v>
      </c>
      <c r="I264" s="16" t="n">
        <v>2</v>
      </c>
      <c r="J264" s="26" t="n">
        <v>6.12333333333333</v>
      </c>
      <c r="K264" s="16" t="n">
        <f aca="false">IF(F264&gt;=$N$1,1,0)</f>
        <v>1</v>
      </c>
      <c r="L264" s="27" t="n">
        <f aca="false">IF(K264=1,COUNTIFS($K$5:$K$1252,1,$J$5:$J$1252,"&lt;"&amp;J264)/($N$3-1),"")</f>
        <v>0.430820215410108</v>
      </c>
      <c r="M264" s="27" t="n">
        <f aca="false">IF(K264=1,COUNTIFS($K$5:$K$1252,1,$E$5:$E$1252,"&lt;"&amp;E264)/($N$3-1),"")</f>
        <v>0.293289146644573</v>
      </c>
      <c r="N264" s="28" t="n">
        <f aca="false">IF(K264=1,L264-M264,"")</f>
        <v>0.137531068765534</v>
      </c>
      <c r="O264" s="24" t="n">
        <f aca="false">IF(K264=1,E264,"")</f>
        <v>5.318816</v>
      </c>
      <c r="P264" s="26" t="n">
        <f aca="false">IF(K264=1,J264,"")</f>
        <v>6.12333333333333</v>
      </c>
    </row>
    <row r="265" customFormat="false" ht="15" hidden="false" customHeight="false" outlineLevel="0" collapsed="false">
      <c r="A265" s="16" t="s">
        <v>557</v>
      </c>
      <c r="B265" s="16" t="s">
        <v>233</v>
      </c>
      <c r="C265" s="16" t="s">
        <v>294</v>
      </c>
      <c r="D265" s="16" t="n">
        <v>28</v>
      </c>
      <c r="E265" s="24" t="n">
        <v>3.326762</v>
      </c>
      <c r="F265" s="25" t="n">
        <v>2069</v>
      </c>
      <c r="G265" s="16" t="n">
        <v>32</v>
      </c>
      <c r="H265" s="16" t="n">
        <v>3</v>
      </c>
      <c r="I265" s="16" t="n">
        <v>0</v>
      </c>
      <c r="J265" s="26" t="n">
        <v>6.0125</v>
      </c>
      <c r="K265" s="16" t="n">
        <f aca="false">IF(F265&gt;=$N$1,1,0)</f>
        <v>1</v>
      </c>
      <c r="L265" s="27" t="n">
        <f aca="false">IF(K265=1,COUNTIFS($K$5:$K$1252,1,$J$5:$J$1252,"&lt;"&amp;J265)/($N$3-1),"")</f>
        <v>0.308202154101077</v>
      </c>
      <c r="M265" s="27" t="n">
        <f aca="false">IF(K265=1,COUNTIFS($K$5:$K$1252,1,$E$5:$E$1252,"&lt;"&amp;E265)/($N$3-1),"")</f>
        <v>0.172328086164043</v>
      </c>
      <c r="N265" s="28" t="n">
        <f aca="false">IF(K265=1,L265-M265,"")</f>
        <v>0.135874067937034</v>
      </c>
      <c r="O265" s="24" t="n">
        <f aca="false">IF(K265=1,E265,"")</f>
        <v>3.326762</v>
      </c>
      <c r="P265" s="26" t="n">
        <f aca="false">IF(K265=1,J265,"")</f>
        <v>6.0125</v>
      </c>
    </row>
    <row r="266" customFormat="false" ht="15" hidden="false" customHeight="false" outlineLevel="0" collapsed="false">
      <c r="A266" s="16" t="s">
        <v>558</v>
      </c>
      <c r="B266" s="16" t="s">
        <v>235</v>
      </c>
      <c r="C266" s="16" t="s">
        <v>294</v>
      </c>
      <c r="D266" s="16" t="n">
        <v>26</v>
      </c>
      <c r="E266" s="24" t="n">
        <v>2.805605</v>
      </c>
      <c r="F266" s="25" t="n">
        <v>1610</v>
      </c>
      <c r="G266" s="16" t="n">
        <v>24</v>
      </c>
      <c r="H266" s="16" t="n">
        <v>0</v>
      </c>
      <c r="I266" s="16" t="n">
        <v>2</v>
      </c>
      <c r="J266" s="26" t="n">
        <v>5.9625</v>
      </c>
      <c r="K266" s="16" t="n">
        <f aca="false">IF(F266&gt;=$N$1,1,0)</f>
        <v>1</v>
      </c>
      <c r="L266" s="27" t="n">
        <f aca="false">IF(K266=1,COUNTIFS($K$5:$K$1252,1,$J$5:$J$1252,"&lt;"&amp;J266)/($N$3-1),"")</f>
        <v>0.243579121789561</v>
      </c>
      <c r="M266" s="27" t="n">
        <f aca="false">IF(K266=1,COUNTIFS($K$5:$K$1252,1,$E$5:$E$1252,"&lt;"&amp;E266)/($N$3-1),"")</f>
        <v>0.108533554266777</v>
      </c>
      <c r="N266" s="28" t="n">
        <f aca="false">IF(K266=1,L266-M266,"")</f>
        <v>0.135045567522784</v>
      </c>
      <c r="O266" s="24" t="n">
        <f aca="false">IF(K266=1,E266,"")</f>
        <v>2.805605</v>
      </c>
      <c r="P266" s="26" t="n">
        <f aca="false">IF(K266=1,J266,"")</f>
        <v>5.9625</v>
      </c>
    </row>
    <row r="267" customFormat="false" ht="15" hidden="false" customHeight="false" outlineLevel="0" collapsed="false">
      <c r="A267" s="16" t="s">
        <v>559</v>
      </c>
      <c r="B267" s="16" t="s">
        <v>247</v>
      </c>
      <c r="C267" s="16" t="s">
        <v>296</v>
      </c>
      <c r="D267" s="16" t="n">
        <v>23</v>
      </c>
      <c r="E267" s="24" t="n">
        <v>15.104348</v>
      </c>
      <c r="F267" s="25" t="n">
        <v>2296</v>
      </c>
      <c r="G267" s="16" t="n">
        <v>46</v>
      </c>
      <c r="H267" s="16" t="n">
        <v>12</v>
      </c>
      <c r="I267" s="16" t="n">
        <v>5</v>
      </c>
      <c r="J267" s="26" t="n">
        <v>6.5195652173913</v>
      </c>
      <c r="K267" s="16" t="n">
        <f aca="false">IF(F267&gt;=$N$1,1,0)</f>
        <v>1</v>
      </c>
      <c r="L267" s="27" t="n">
        <f aca="false">IF(K267=1,COUNTIFS($K$5:$K$1252,1,$J$5:$J$1252,"&lt;"&amp;J267)/($N$3-1),"")</f>
        <v>0.767191383595692</v>
      </c>
      <c r="M267" s="27" t="n">
        <f aca="false">IF(K267=1,COUNTIFS($K$5:$K$1252,1,$E$5:$E$1252,"&lt;"&amp;E267)/($N$3-1),"")</f>
        <v>0.632974316487158</v>
      </c>
      <c r="N267" s="28" t="n">
        <f aca="false">IF(K267=1,L267-M267,"")</f>
        <v>0.134217067108534</v>
      </c>
      <c r="O267" s="24" t="n">
        <f aca="false">IF(K267=1,E267,"")</f>
        <v>15.104348</v>
      </c>
      <c r="P267" s="26" t="n">
        <f aca="false">IF(K267=1,J267,"")</f>
        <v>6.5195652173913</v>
      </c>
    </row>
    <row r="268" customFormat="false" ht="15" hidden="false" customHeight="false" outlineLevel="0" collapsed="false">
      <c r="A268" s="16" t="s">
        <v>560</v>
      </c>
      <c r="B268" s="16" t="s">
        <v>226</v>
      </c>
      <c r="C268" s="16" t="s">
        <v>296</v>
      </c>
      <c r="D268" s="16" t="n">
        <v>21</v>
      </c>
      <c r="E268" s="24" t="n">
        <v>13.429232</v>
      </c>
      <c r="F268" s="25" t="n">
        <v>2187</v>
      </c>
      <c r="G268" s="16" t="n">
        <v>34</v>
      </c>
      <c r="H268" s="16" t="n">
        <v>11</v>
      </c>
      <c r="I268" s="16" t="n">
        <v>6</v>
      </c>
      <c r="J268" s="26" t="n">
        <v>6.43823529411765</v>
      </c>
      <c r="K268" s="16" t="n">
        <f aca="false">IF(F268&gt;=$N$1,1,0)</f>
        <v>1</v>
      </c>
      <c r="L268" s="27" t="n">
        <f aca="false">IF(K268=1,COUNTIFS($K$5:$K$1252,1,$J$5:$J$1252,"&lt;"&amp;J268)/($N$3-1),"")</f>
        <v>0.725766362883181</v>
      </c>
      <c r="M268" s="27" t="n">
        <f aca="false">IF(K268=1,COUNTIFS($K$5:$K$1252,1,$E$5:$E$1252,"&lt;"&amp;E268)/($N$3-1),"")</f>
        <v>0.591549295774648</v>
      </c>
      <c r="N268" s="28" t="n">
        <f aca="false">IF(K268=1,L268-M268,"")</f>
        <v>0.134217067108534</v>
      </c>
      <c r="O268" s="24" t="n">
        <f aca="false">IF(K268=1,E268,"")</f>
        <v>13.429232</v>
      </c>
      <c r="P268" s="26" t="n">
        <f aca="false">IF(K268=1,J268,"")</f>
        <v>6.43823529411765</v>
      </c>
    </row>
    <row r="269" customFormat="false" ht="15" hidden="false" customHeight="false" outlineLevel="0" collapsed="false">
      <c r="A269" s="16" t="s">
        <v>561</v>
      </c>
      <c r="B269" s="16" t="s">
        <v>237</v>
      </c>
      <c r="C269" s="16" t="s">
        <v>294</v>
      </c>
      <c r="D269" s="16" t="n">
        <v>28</v>
      </c>
      <c r="E269" s="24" t="n">
        <v>3.184675</v>
      </c>
      <c r="F269" s="25" t="n">
        <v>1822</v>
      </c>
      <c r="G269" s="16" t="n">
        <v>28</v>
      </c>
      <c r="H269" s="16" t="n">
        <v>0</v>
      </c>
      <c r="I269" s="16" t="n">
        <v>2</v>
      </c>
      <c r="J269" s="26" t="n">
        <v>5.99642857142857</v>
      </c>
      <c r="K269" s="16" t="n">
        <f aca="false">IF(F269&gt;=$N$1,1,0)</f>
        <v>1</v>
      </c>
      <c r="L269" s="27" t="n">
        <f aca="false">IF(K269=1,COUNTIFS($K$5:$K$1252,1,$J$5:$J$1252,"&lt;"&amp;J269)/($N$3-1),"")</f>
        <v>0.285004142502071</v>
      </c>
      <c r="M269" s="27" t="n">
        <f aca="false">IF(K269=1,COUNTIFS($K$5:$K$1252,1,$E$5:$E$1252,"&lt;"&amp;E269)/($N$3-1),"")</f>
        <v>0.151615575807788</v>
      </c>
      <c r="N269" s="28" t="n">
        <f aca="false">IF(K269=1,L269-M269,"")</f>
        <v>0.133388566694283</v>
      </c>
      <c r="O269" s="24" t="n">
        <f aca="false">IF(K269=1,E269,"")</f>
        <v>3.184675</v>
      </c>
      <c r="P269" s="26" t="n">
        <f aca="false">IF(K269=1,J269,"")</f>
        <v>5.99642857142857</v>
      </c>
    </row>
    <row r="270" customFormat="false" ht="15" hidden="false" customHeight="false" outlineLevel="0" collapsed="false">
      <c r="A270" s="16" t="s">
        <v>562</v>
      </c>
      <c r="B270" s="16" t="s">
        <v>229</v>
      </c>
      <c r="C270" s="16" t="s">
        <v>300</v>
      </c>
      <c r="D270" s="16" t="n">
        <v>28</v>
      </c>
      <c r="E270" s="24" t="n">
        <v>12.135137</v>
      </c>
      <c r="F270" s="25" t="n">
        <v>1008</v>
      </c>
      <c r="G270" s="16" t="n">
        <v>23</v>
      </c>
      <c r="H270" s="16" t="n">
        <v>1</v>
      </c>
      <c r="I270" s="16" t="n">
        <v>0</v>
      </c>
      <c r="J270" s="26" t="n">
        <v>6.39130434782609</v>
      </c>
      <c r="K270" s="16" t="n">
        <f aca="false">IF(F270&gt;=$N$1,1,0)</f>
        <v>1</v>
      </c>
      <c r="L270" s="27" t="n">
        <f aca="false">IF(K270=1,COUNTIFS($K$5:$K$1252,1,$J$5:$J$1252,"&lt;"&amp;J270)/($N$3-1),"")</f>
        <v>0.689312344656172</v>
      </c>
      <c r="M270" s="27" t="n">
        <f aca="false">IF(K270=1,COUNTIFS($K$5:$K$1252,1,$E$5:$E$1252,"&lt;"&amp;E270)/($N$3-1),"")</f>
        <v>0.556752278376139</v>
      </c>
      <c r="N270" s="28" t="n">
        <f aca="false">IF(K270=1,L270-M270,"")</f>
        <v>0.132560066280033</v>
      </c>
      <c r="O270" s="24" t="n">
        <f aca="false">IF(K270=1,E270,"")</f>
        <v>12.135137</v>
      </c>
      <c r="P270" s="26" t="n">
        <f aca="false">IF(K270=1,J270,"")</f>
        <v>6.39130434782609</v>
      </c>
    </row>
    <row r="271" customFormat="false" ht="15" hidden="false" customHeight="false" outlineLevel="0" collapsed="false">
      <c r="A271" s="16" t="s">
        <v>563</v>
      </c>
      <c r="B271" s="16" t="s">
        <v>236</v>
      </c>
      <c r="C271" s="16" t="s">
        <v>294</v>
      </c>
      <c r="D271" s="16" t="n">
        <v>29</v>
      </c>
      <c r="E271" s="24" t="n">
        <v>3.188401</v>
      </c>
      <c r="F271" s="25" t="n">
        <v>1354</v>
      </c>
      <c r="G271" s="16" t="n">
        <v>28</v>
      </c>
      <c r="H271" s="16" t="n">
        <v>0</v>
      </c>
      <c r="I271" s="16" t="n">
        <v>0</v>
      </c>
      <c r="J271" s="26" t="n">
        <v>5.99642857142857</v>
      </c>
      <c r="K271" s="16" t="n">
        <f aca="false">IF(F271&gt;=$N$1,1,0)</f>
        <v>1</v>
      </c>
      <c r="L271" s="27" t="n">
        <f aca="false">IF(K271=1,COUNTIFS($K$5:$K$1252,1,$J$5:$J$1252,"&lt;"&amp;J271)/($N$3-1),"")</f>
        <v>0.285004142502071</v>
      </c>
      <c r="M271" s="27" t="n">
        <f aca="false">IF(K271=1,COUNTIFS($K$5:$K$1252,1,$E$5:$E$1252,"&lt;"&amp;E271)/($N$3-1),"")</f>
        <v>0.153272576636288</v>
      </c>
      <c r="N271" s="28" t="n">
        <f aca="false">IF(K271=1,L271-M271,"")</f>
        <v>0.131731565865783</v>
      </c>
      <c r="O271" s="24" t="n">
        <f aca="false">IF(K271=1,E271,"")</f>
        <v>3.188401</v>
      </c>
      <c r="P271" s="26" t="n">
        <f aca="false">IF(K271=1,J271,"")</f>
        <v>5.99642857142857</v>
      </c>
    </row>
    <row r="272" customFormat="false" ht="15" hidden="false" customHeight="false" outlineLevel="0" collapsed="false">
      <c r="A272" s="16" t="s">
        <v>564</v>
      </c>
      <c r="B272" s="16" t="s">
        <v>258</v>
      </c>
      <c r="C272" s="16" t="s">
        <v>300</v>
      </c>
      <c r="D272" s="16" t="n">
        <v>28</v>
      </c>
      <c r="E272" s="24" t="n">
        <v>4.51669</v>
      </c>
      <c r="F272" s="25" t="n">
        <v>1428</v>
      </c>
      <c r="G272" s="16" t="n">
        <v>22</v>
      </c>
      <c r="H272" s="16" t="n">
        <v>1</v>
      </c>
      <c r="I272" s="16" t="n">
        <v>0</v>
      </c>
      <c r="J272" s="26" t="n">
        <v>6.07272727272727</v>
      </c>
      <c r="K272" s="16" t="n">
        <f aca="false">IF(F272&gt;=$N$1,1,0)</f>
        <v>1</v>
      </c>
      <c r="L272" s="27" t="n">
        <f aca="false">IF(K272=1,COUNTIFS($K$5:$K$1252,1,$J$5:$J$1252,"&lt;"&amp;J272)/($N$3-1),"")</f>
        <v>0.383595691797846</v>
      </c>
      <c r="M272" s="27" t="n">
        <f aca="false">IF(K272=1,COUNTIFS($K$5:$K$1252,1,$E$5:$E$1252,"&lt;"&amp;E272)/($N$3-1),"")</f>
        <v>0.252692626346313</v>
      </c>
      <c r="N272" s="28" t="n">
        <f aca="false">IF(K272=1,L272-M272,"")</f>
        <v>0.130903065451533</v>
      </c>
      <c r="O272" s="24" t="n">
        <f aca="false">IF(K272=1,E272,"")</f>
        <v>4.51669</v>
      </c>
      <c r="P272" s="26" t="n">
        <f aca="false">IF(K272=1,J272,"")</f>
        <v>6.07272727272727</v>
      </c>
    </row>
    <row r="273" customFormat="false" ht="15" hidden="false" customHeight="false" outlineLevel="0" collapsed="false">
      <c r="A273" s="16" t="s">
        <v>565</v>
      </c>
      <c r="B273" s="16" t="s">
        <v>253</v>
      </c>
      <c r="C273" s="16" t="s">
        <v>294</v>
      </c>
      <c r="D273" s="16" t="n">
        <v>19</v>
      </c>
      <c r="E273" s="24" t="n">
        <v>0.753176</v>
      </c>
      <c r="F273" s="25" t="n">
        <v>1152</v>
      </c>
      <c r="G273" s="16" t="n">
        <v>19</v>
      </c>
      <c r="H273" s="16" t="n">
        <v>0</v>
      </c>
      <c r="I273" s="16" t="n">
        <v>0</v>
      </c>
      <c r="J273" s="26" t="n">
        <v>5.86315789473684</v>
      </c>
      <c r="K273" s="16" t="n">
        <f aca="false">IF(F273&gt;=$N$1,1,0)</f>
        <v>1</v>
      </c>
      <c r="L273" s="27" t="n">
        <f aca="false">IF(K273=1,COUNTIFS($K$5:$K$1252,1,$J$5:$J$1252,"&lt;"&amp;J273)/($N$3-1),"")</f>
        <v>0.131731565865783</v>
      </c>
      <c r="M273" s="27" t="n">
        <f aca="false">IF(K273=1,COUNTIFS($K$5:$K$1252,1,$E$5:$E$1252,"&lt;"&amp;E273)/($N$3-1),"")</f>
        <v>0.000828500414250207</v>
      </c>
      <c r="N273" s="28" t="n">
        <f aca="false">IF(K273=1,L273-M273,"")</f>
        <v>0.130903065451533</v>
      </c>
      <c r="O273" s="24" t="n">
        <f aca="false">IF(K273=1,E273,"")</f>
        <v>0.753176</v>
      </c>
      <c r="P273" s="26" t="n">
        <f aca="false">IF(K273=1,J273,"")</f>
        <v>5.86315789473684</v>
      </c>
    </row>
    <row r="274" customFormat="false" ht="15" hidden="false" customHeight="false" outlineLevel="0" collapsed="false">
      <c r="A274" s="16" t="s">
        <v>566</v>
      </c>
      <c r="B274" s="16" t="s">
        <v>236</v>
      </c>
      <c r="C274" s="16" t="s">
        <v>307</v>
      </c>
      <c r="D274" s="16" t="n">
        <v>25</v>
      </c>
      <c r="E274" s="24" t="n">
        <v>2.234659</v>
      </c>
      <c r="F274" s="25" t="n">
        <v>1486</v>
      </c>
      <c r="G274" s="16" t="n">
        <v>19</v>
      </c>
      <c r="H274" s="16" t="n">
        <v>0</v>
      </c>
      <c r="I274" s="16" t="n">
        <v>1</v>
      </c>
      <c r="J274" s="26" t="n">
        <v>5.92631578947368</v>
      </c>
      <c r="K274" s="16" t="n">
        <f aca="false">IF(F274&gt;=$N$1,1,0)</f>
        <v>1</v>
      </c>
      <c r="L274" s="27" t="n">
        <f aca="false">IF(K274=1,COUNTIFS($K$5:$K$1252,1,$J$5:$J$1252,"&lt;"&amp;J274)/($N$3-1),"")</f>
        <v>0.2013256006628</v>
      </c>
      <c r="M274" s="27" t="n">
        <f aca="false">IF(K274=1,COUNTIFS($K$5:$K$1252,1,$E$5:$E$1252,"&lt;"&amp;E274)/($N$3-1),"")</f>
        <v>0.0704225352112676</v>
      </c>
      <c r="N274" s="28" t="n">
        <f aca="false">IF(K274=1,L274-M274,"")</f>
        <v>0.130903065451533</v>
      </c>
      <c r="O274" s="24" t="n">
        <f aca="false">IF(K274=1,E274,"")</f>
        <v>2.234659</v>
      </c>
      <c r="P274" s="26" t="n">
        <f aca="false">IF(K274=1,J274,"")</f>
        <v>5.92631578947368</v>
      </c>
    </row>
    <row r="275" customFormat="false" ht="15" hidden="false" customHeight="false" outlineLevel="0" collapsed="false">
      <c r="A275" s="16" t="s">
        <v>567</v>
      </c>
      <c r="B275" s="16" t="s">
        <v>246</v>
      </c>
      <c r="C275" s="16" t="s">
        <v>294</v>
      </c>
      <c r="D275" s="16" t="n">
        <v>23</v>
      </c>
      <c r="E275" s="24" t="n">
        <v>12.572175</v>
      </c>
      <c r="F275" s="25" t="n">
        <v>1233</v>
      </c>
      <c r="G275" s="16" t="n">
        <v>20</v>
      </c>
      <c r="H275" s="16" t="n">
        <v>0</v>
      </c>
      <c r="I275" s="16" t="n">
        <v>1</v>
      </c>
      <c r="J275" s="26" t="n">
        <v>6.4</v>
      </c>
      <c r="K275" s="16" t="n">
        <f aca="false">IF(F275&gt;=$N$1,1,0)</f>
        <v>1</v>
      </c>
      <c r="L275" s="27" t="n">
        <f aca="false">IF(K275=1,COUNTIFS($K$5:$K$1252,1,$J$5:$J$1252,"&lt;"&amp;J275)/($N$3-1),"")</f>
        <v>0.697597348798674</v>
      </c>
      <c r="M275" s="27" t="n">
        <f aca="false">IF(K275=1,COUNTIFS($K$5:$K$1252,1,$E$5:$E$1252,"&lt;"&amp;E275)/($N$3-1),"")</f>
        <v>0.567522783761392</v>
      </c>
      <c r="N275" s="28" t="n">
        <f aca="false">IF(K275=1,L275-M275,"")</f>
        <v>0.130074565037283</v>
      </c>
      <c r="O275" s="24" t="n">
        <f aca="false">IF(K275=1,E275,"")</f>
        <v>12.572175</v>
      </c>
      <c r="P275" s="26" t="n">
        <f aca="false">IF(K275=1,J275,"")</f>
        <v>6.4</v>
      </c>
    </row>
    <row r="276" customFormat="false" ht="15" hidden="false" customHeight="false" outlineLevel="0" collapsed="false">
      <c r="A276" s="16" t="s">
        <v>568</v>
      </c>
      <c r="B276" s="16" t="s">
        <v>262</v>
      </c>
      <c r="C276" s="16" t="s">
        <v>294</v>
      </c>
      <c r="D276" s="16" t="n">
        <v>34</v>
      </c>
      <c r="E276" s="24" t="n">
        <v>9.028015</v>
      </c>
      <c r="F276" s="25" t="n">
        <v>1701</v>
      </c>
      <c r="G276" s="16" t="n">
        <v>27</v>
      </c>
      <c r="H276" s="16" t="n">
        <v>2</v>
      </c>
      <c r="I276" s="16" t="n">
        <v>0</v>
      </c>
      <c r="J276" s="26" t="n">
        <v>6.3</v>
      </c>
      <c r="K276" s="16" t="n">
        <f aca="false">IF(F276&gt;=$N$1,1,0)</f>
        <v>1</v>
      </c>
      <c r="L276" s="27" t="n">
        <f aca="false">IF(K276=1,COUNTIFS($K$5:$K$1252,1,$J$5:$J$1252,"&lt;"&amp;J276)/($N$3-1),"")</f>
        <v>0.589063794531897</v>
      </c>
      <c r="M276" s="27" t="n">
        <f aca="false">IF(K276=1,COUNTIFS($K$5:$K$1252,1,$E$5:$E$1252,"&lt;"&amp;E276)/($N$3-1),"")</f>
        <v>0.458989229494615</v>
      </c>
      <c r="N276" s="28" t="n">
        <f aca="false">IF(K276=1,L276-M276,"")</f>
        <v>0.130074565037283</v>
      </c>
      <c r="O276" s="24" t="n">
        <f aca="false">IF(K276=1,E276,"")</f>
        <v>9.028015</v>
      </c>
      <c r="P276" s="26" t="n">
        <f aca="false">IF(K276=1,J276,"")</f>
        <v>6.3</v>
      </c>
    </row>
    <row r="277" customFormat="false" ht="15" hidden="false" customHeight="false" outlineLevel="0" collapsed="false">
      <c r="A277" s="16" t="s">
        <v>569</v>
      </c>
      <c r="B277" s="16" t="s">
        <v>239</v>
      </c>
      <c r="C277" s="16" t="s">
        <v>307</v>
      </c>
      <c r="D277" s="16" t="n">
        <v>31</v>
      </c>
      <c r="E277" s="24" t="n">
        <v>3.398957</v>
      </c>
      <c r="F277" s="25" t="n">
        <v>1102</v>
      </c>
      <c r="G277" s="16" t="n">
        <v>14</v>
      </c>
      <c r="H277" s="16" t="n">
        <v>0</v>
      </c>
      <c r="I277" s="16" t="n">
        <v>0</v>
      </c>
      <c r="J277" s="26" t="n">
        <v>6.01428571428571</v>
      </c>
      <c r="K277" s="16" t="n">
        <f aca="false">IF(F277&gt;=$N$1,1,0)</f>
        <v>1</v>
      </c>
      <c r="L277" s="27" t="n">
        <f aca="false">IF(K277=1,COUNTIFS($K$5:$K$1252,1,$J$5:$J$1252,"&lt;"&amp;J277)/($N$3-1),"")</f>
        <v>0.310687655343828</v>
      </c>
      <c r="M277" s="27" t="n">
        <f aca="false">IF(K277=1,COUNTIFS($K$5:$K$1252,1,$E$5:$E$1252,"&lt;"&amp;E277)/($N$3-1),"")</f>
        <v>0.180613090306545</v>
      </c>
      <c r="N277" s="28" t="n">
        <f aca="false">IF(K277=1,L277-M277,"")</f>
        <v>0.130074565037283</v>
      </c>
      <c r="O277" s="24" t="n">
        <f aca="false">IF(K277=1,E277,"")</f>
        <v>3.398957</v>
      </c>
      <c r="P277" s="26" t="n">
        <f aca="false">IF(K277=1,J277,"")</f>
        <v>6.01428571428571</v>
      </c>
    </row>
    <row r="278" customFormat="false" ht="15" hidden="false" customHeight="false" outlineLevel="0" collapsed="false">
      <c r="A278" s="16" t="s">
        <v>570</v>
      </c>
      <c r="B278" s="16" t="s">
        <v>269</v>
      </c>
      <c r="C278" s="16" t="s">
        <v>300</v>
      </c>
      <c r="D278" s="16" t="n">
        <v>22</v>
      </c>
      <c r="E278" s="24" t="n">
        <v>10.80772</v>
      </c>
      <c r="F278" s="25" t="n">
        <v>1727</v>
      </c>
      <c r="G278" s="16" t="n">
        <v>28</v>
      </c>
      <c r="H278" s="16" t="n">
        <v>4</v>
      </c>
      <c r="I278" s="16" t="n">
        <v>5</v>
      </c>
      <c r="J278" s="26" t="n">
        <v>6.34285714285714</v>
      </c>
      <c r="K278" s="16" t="n">
        <f aca="false">IF(F278&gt;=$N$1,1,0)</f>
        <v>1</v>
      </c>
      <c r="L278" s="27" t="n">
        <f aca="false">IF(K278=1,COUNTIFS($K$5:$K$1252,1,$J$5:$J$1252,"&lt;"&amp;J278)/($N$3-1),"")</f>
        <v>0.644573322286661</v>
      </c>
      <c r="M278" s="27" t="n">
        <f aca="false">IF(K278=1,COUNTIFS($K$5:$K$1252,1,$E$5:$E$1252,"&lt;"&amp;E278)/($N$3-1),"")</f>
        <v>0.514498757249379</v>
      </c>
      <c r="N278" s="28" t="n">
        <f aca="false">IF(K278=1,L278-M278,"")</f>
        <v>0.130074565037282</v>
      </c>
      <c r="O278" s="24" t="n">
        <f aca="false">IF(K278=1,E278,"")</f>
        <v>10.80772</v>
      </c>
      <c r="P278" s="26" t="n">
        <f aca="false">IF(K278=1,J278,"")</f>
        <v>6.34285714285714</v>
      </c>
    </row>
    <row r="279" customFormat="false" ht="15" hidden="false" customHeight="false" outlineLevel="0" collapsed="false">
      <c r="A279" s="16" t="s">
        <v>571</v>
      </c>
      <c r="B279" s="16" t="s">
        <v>262</v>
      </c>
      <c r="C279" s="16" t="s">
        <v>300</v>
      </c>
      <c r="D279" s="16" t="n">
        <v>23</v>
      </c>
      <c r="E279" s="24" t="n">
        <v>11.610416</v>
      </c>
      <c r="F279" s="25" t="n">
        <v>1218</v>
      </c>
      <c r="G279" s="16" t="n">
        <v>22</v>
      </c>
      <c r="H279" s="16" t="n">
        <v>2</v>
      </c>
      <c r="I279" s="16" t="n">
        <v>3</v>
      </c>
      <c r="J279" s="26" t="n">
        <v>6.36818181818182</v>
      </c>
      <c r="K279" s="16" t="n">
        <f aca="false">IF(F279&gt;=$N$1,1,0)</f>
        <v>1</v>
      </c>
      <c r="L279" s="27" t="n">
        <f aca="false">IF(K279=1,COUNTIFS($K$5:$K$1252,1,$J$5:$J$1252,"&lt;"&amp;J279)/($N$3-1),"")</f>
        <v>0.668599834299917</v>
      </c>
      <c r="M279" s="27" t="n">
        <f aca="false">IF(K279=1,COUNTIFS($K$5:$K$1252,1,$E$5:$E$1252,"&lt;"&amp;E279)/($N$3-1),"")</f>
        <v>0.540182270091135</v>
      </c>
      <c r="N279" s="28" t="n">
        <f aca="false">IF(K279=1,L279-M279,"")</f>
        <v>0.128417564208782</v>
      </c>
      <c r="O279" s="24" t="n">
        <f aca="false">IF(K279=1,E279,"")</f>
        <v>11.610416</v>
      </c>
      <c r="P279" s="26" t="n">
        <f aca="false">IF(K279=1,J279,"")</f>
        <v>6.36818181818182</v>
      </c>
    </row>
    <row r="280" customFormat="false" ht="15" hidden="false" customHeight="false" outlineLevel="0" collapsed="false">
      <c r="A280" s="16" t="s">
        <v>572</v>
      </c>
      <c r="B280" s="16" t="s">
        <v>231</v>
      </c>
      <c r="C280" s="16" t="s">
        <v>294</v>
      </c>
      <c r="D280" s="16" t="n">
        <v>27</v>
      </c>
      <c r="E280" s="24" t="n">
        <v>2.957986</v>
      </c>
      <c r="F280" s="25" t="n">
        <v>1743</v>
      </c>
      <c r="G280" s="16" t="n">
        <v>32</v>
      </c>
      <c r="H280" s="16" t="n">
        <v>0</v>
      </c>
      <c r="I280" s="16" t="n">
        <v>1</v>
      </c>
      <c r="J280" s="26" t="n">
        <v>5.971875</v>
      </c>
      <c r="K280" s="16" t="n">
        <f aca="false">IF(F280&gt;=$N$1,1,0)</f>
        <v>1</v>
      </c>
      <c r="L280" s="27" t="n">
        <f aca="false">IF(K280=1,COUNTIFS($K$5:$K$1252,1,$J$5:$J$1252,"&lt;"&amp;J280)/($N$3-1),"")</f>
        <v>0.255178127589064</v>
      </c>
      <c r="M280" s="27" t="n">
        <f aca="false">IF(K280=1,COUNTIFS($K$5:$K$1252,1,$E$5:$E$1252,"&lt;"&amp;E280)/($N$3-1),"")</f>
        <v>0.127589063794532</v>
      </c>
      <c r="N280" s="28" t="n">
        <f aca="false">IF(K280=1,L280-M280,"")</f>
        <v>0.127589063794532</v>
      </c>
      <c r="O280" s="24" t="n">
        <f aca="false">IF(K280=1,E280,"")</f>
        <v>2.957986</v>
      </c>
      <c r="P280" s="26" t="n">
        <f aca="false">IF(K280=1,J280,"")</f>
        <v>5.971875</v>
      </c>
    </row>
    <row r="281" customFormat="false" ht="15" hidden="false" customHeight="false" outlineLevel="0" collapsed="false">
      <c r="A281" s="16" t="s">
        <v>573</v>
      </c>
      <c r="B281" s="16" t="s">
        <v>242</v>
      </c>
      <c r="C281" s="16" t="s">
        <v>294</v>
      </c>
      <c r="D281" s="16" t="n">
        <v>28</v>
      </c>
      <c r="E281" s="24" t="n">
        <v>22.482687</v>
      </c>
      <c r="F281" s="25" t="n">
        <v>2013</v>
      </c>
      <c r="G281" s="16" t="n">
        <v>31</v>
      </c>
      <c r="H281" s="16" t="n">
        <v>1</v>
      </c>
      <c r="I281" s="16" t="n">
        <v>2</v>
      </c>
      <c r="J281" s="26" t="n">
        <v>6.84838709677419</v>
      </c>
      <c r="K281" s="16" t="n">
        <f aca="false">IF(F281&gt;=$N$1,1,0)</f>
        <v>1</v>
      </c>
      <c r="L281" s="27" t="n">
        <f aca="false">IF(K281=1,COUNTIFS($K$5:$K$1252,1,$J$5:$J$1252,"&lt;"&amp;J281)/($N$3-1),"")</f>
        <v>0.867439933719967</v>
      </c>
      <c r="M281" s="27" t="n">
        <f aca="false">IF(K281=1,COUNTIFS($K$5:$K$1252,1,$E$5:$E$1252,"&lt;"&amp;E281)/($N$3-1),"")</f>
        <v>0.739850869925435</v>
      </c>
      <c r="N281" s="28" t="n">
        <f aca="false">IF(K281=1,L281-M281,"")</f>
        <v>0.127589063794532</v>
      </c>
      <c r="O281" s="24" t="n">
        <f aca="false">IF(K281=1,E281,"")</f>
        <v>22.482687</v>
      </c>
      <c r="P281" s="26" t="n">
        <f aca="false">IF(K281=1,J281,"")</f>
        <v>6.84838709677419</v>
      </c>
    </row>
    <row r="282" customFormat="false" ht="15" hidden="false" customHeight="false" outlineLevel="0" collapsed="false">
      <c r="A282" s="16" t="s">
        <v>574</v>
      </c>
      <c r="B282" s="16" t="s">
        <v>266</v>
      </c>
      <c r="C282" s="16" t="s">
        <v>300</v>
      </c>
      <c r="D282" s="16" t="n">
        <v>19</v>
      </c>
      <c r="E282" s="24" t="n">
        <v>14.05527</v>
      </c>
      <c r="F282" s="25" t="n">
        <v>1371</v>
      </c>
      <c r="G282" s="16" t="n">
        <v>20</v>
      </c>
      <c r="H282" s="16" t="n">
        <v>1</v>
      </c>
      <c r="I282" s="16" t="n">
        <v>3</v>
      </c>
      <c r="J282" s="26" t="n">
        <v>6.455</v>
      </c>
      <c r="K282" s="16" t="n">
        <f aca="false">IF(F282&gt;=$N$1,1,0)</f>
        <v>1</v>
      </c>
      <c r="L282" s="27" t="n">
        <f aca="false">IF(K282=1,COUNTIFS($K$5:$K$1252,1,$J$5:$J$1252,"&lt;"&amp;J282)/($N$3-1),"")</f>
        <v>0.737365368682684</v>
      </c>
      <c r="M282" s="27" t="n">
        <f aca="false">IF(K282=1,COUNTIFS($K$5:$K$1252,1,$E$5:$E$1252,"&lt;"&amp;E282)/($N$3-1),"")</f>
        <v>0.609776304888153</v>
      </c>
      <c r="N282" s="28" t="n">
        <f aca="false">IF(K282=1,L282-M282,"")</f>
        <v>0.127589063794532</v>
      </c>
      <c r="O282" s="24" t="n">
        <f aca="false">IF(K282=1,E282,"")</f>
        <v>14.05527</v>
      </c>
      <c r="P282" s="26" t="n">
        <f aca="false">IF(K282=1,J282,"")</f>
        <v>6.455</v>
      </c>
    </row>
    <row r="283" customFormat="false" ht="15" hidden="false" customHeight="false" outlineLevel="0" collapsed="false">
      <c r="A283" s="16" t="s">
        <v>575</v>
      </c>
      <c r="B283" s="16" t="s">
        <v>269</v>
      </c>
      <c r="C283" s="16" t="s">
        <v>294</v>
      </c>
      <c r="D283" s="16" t="n">
        <v>26</v>
      </c>
      <c r="E283" s="24" t="n">
        <v>10.34084</v>
      </c>
      <c r="F283" s="25" t="n">
        <v>1972</v>
      </c>
      <c r="G283" s="16" t="n">
        <v>32</v>
      </c>
      <c r="H283" s="16" t="n">
        <v>0</v>
      </c>
      <c r="I283" s="16" t="n">
        <v>1</v>
      </c>
      <c r="J283" s="26" t="n">
        <v>6.33125</v>
      </c>
      <c r="K283" s="16" t="n">
        <f aca="false">IF(F283&gt;=$N$1,1,0)</f>
        <v>1</v>
      </c>
      <c r="L283" s="27" t="n">
        <f aca="false">IF(K283=1,COUNTIFS($K$5:$K$1252,1,$J$5:$J$1252,"&lt;"&amp;J283)/($N$3-1),"")</f>
        <v>0.628003314001657</v>
      </c>
      <c r="M283" s="27" t="n">
        <f aca="false">IF(K283=1,COUNTIFS($K$5:$K$1252,1,$E$5:$E$1252,"&lt;"&amp;E283)/($N$3-1),"")</f>
        <v>0.501242750621375</v>
      </c>
      <c r="N283" s="28" t="n">
        <f aca="false">IF(K283=1,L283-M283,"")</f>
        <v>0.126760563380282</v>
      </c>
      <c r="O283" s="24" t="n">
        <f aca="false">IF(K283=1,E283,"")</f>
        <v>10.34084</v>
      </c>
      <c r="P283" s="26" t="n">
        <f aca="false">IF(K283=1,J283,"")</f>
        <v>6.33125</v>
      </c>
    </row>
    <row r="284" customFormat="false" ht="15" hidden="false" customHeight="false" outlineLevel="0" collapsed="false">
      <c r="A284" s="16" t="s">
        <v>576</v>
      </c>
      <c r="B284" s="16" t="s">
        <v>264</v>
      </c>
      <c r="C284" s="16" t="s">
        <v>300</v>
      </c>
      <c r="D284" s="16" t="n">
        <v>27</v>
      </c>
      <c r="E284" s="24" t="n">
        <v>8.564613</v>
      </c>
      <c r="F284" s="25" t="n">
        <v>1653</v>
      </c>
      <c r="G284" s="16" t="n">
        <v>27</v>
      </c>
      <c r="H284" s="16" t="n">
        <v>3</v>
      </c>
      <c r="I284" s="16" t="n">
        <v>3</v>
      </c>
      <c r="J284" s="26" t="n">
        <v>6.27037037037037</v>
      </c>
      <c r="K284" s="16" t="n">
        <f aca="false">IF(F284&gt;=$N$1,1,0)</f>
        <v>1</v>
      </c>
      <c r="L284" s="27" t="n">
        <f aca="false">IF(K284=1,COUNTIFS($K$5:$K$1252,1,$J$5:$J$1252,"&lt;"&amp;J284)/($N$3-1),"")</f>
        <v>0.570008285004143</v>
      </c>
      <c r="M284" s="27" t="n">
        <f aca="false">IF(K284=1,COUNTIFS($K$5:$K$1252,1,$E$5:$E$1252,"&lt;"&amp;E284)/($N$3-1),"")</f>
        <v>0.443247721623861</v>
      </c>
      <c r="N284" s="28" t="n">
        <f aca="false">IF(K284=1,L284-M284,"")</f>
        <v>0.126760563380282</v>
      </c>
      <c r="O284" s="24" t="n">
        <f aca="false">IF(K284=1,E284,"")</f>
        <v>8.564613</v>
      </c>
      <c r="P284" s="26" t="n">
        <f aca="false">IF(K284=1,J284,"")</f>
        <v>6.27037037037037</v>
      </c>
    </row>
    <row r="285" customFormat="false" ht="15" hidden="false" customHeight="false" outlineLevel="0" collapsed="false">
      <c r="A285" s="16" t="s">
        <v>577</v>
      </c>
      <c r="B285" s="16" t="s">
        <v>228</v>
      </c>
      <c r="C285" s="16" t="s">
        <v>300</v>
      </c>
      <c r="D285" s="16" t="n">
        <v>18</v>
      </c>
      <c r="E285" s="24" t="n">
        <v>9.656375</v>
      </c>
      <c r="F285" s="25" t="n">
        <v>2069</v>
      </c>
      <c r="G285" s="16" t="n">
        <v>33</v>
      </c>
      <c r="H285" s="16" t="n">
        <v>2</v>
      </c>
      <c r="I285" s="16" t="n">
        <v>4</v>
      </c>
      <c r="J285" s="26" t="n">
        <v>6.30909090909091</v>
      </c>
      <c r="K285" s="16" t="n">
        <f aca="false">IF(F285&gt;=$N$1,1,0)</f>
        <v>1</v>
      </c>
      <c r="L285" s="27" t="n">
        <f aca="false">IF(K285=1,COUNTIFS($K$5:$K$1252,1,$J$5:$J$1252,"&lt;"&amp;J285)/($N$3-1),"")</f>
        <v>0.605633802816901</v>
      </c>
      <c r="M285" s="27" t="n">
        <f aca="false">IF(K285=1,COUNTIFS($K$5:$K$1252,1,$E$5:$E$1252,"&lt;"&amp;E285)/($N$3-1),"")</f>
        <v>0.47887323943662</v>
      </c>
      <c r="N285" s="28" t="n">
        <f aca="false">IF(K285=1,L285-M285,"")</f>
        <v>0.126760563380282</v>
      </c>
      <c r="O285" s="24" t="n">
        <f aca="false">IF(K285=1,E285,"")</f>
        <v>9.656375</v>
      </c>
      <c r="P285" s="26" t="n">
        <f aca="false">IF(K285=1,J285,"")</f>
        <v>6.30909090909091</v>
      </c>
    </row>
    <row r="286" customFormat="false" ht="15" hidden="false" customHeight="false" outlineLevel="0" collapsed="false">
      <c r="A286" s="16" t="s">
        <v>578</v>
      </c>
      <c r="B286" s="16" t="s">
        <v>267</v>
      </c>
      <c r="C286" s="16" t="s">
        <v>307</v>
      </c>
      <c r="D286" s="16" t="n">
        <v>27</v>
      </c>
      <c r="E286" s="24" t="n">
        <v>39.256189</v>
      </c>
      <c r="F286" s="25" t="n">
        <v>1142</v>
      </c>
      <c r="G286" s="16" t="n">
        <v>15</v>
      </c>
      <c r="H286" s="16" t="n">
        <v>0</v>
      </c>
      <c r="I286" s="16" t="n">
        <v>2</v>
      </c>
      <c r="J286" s="26" t="n">
        <v>7.37333333333333</v>
      </c>
      <c r="K286" s="16" t="n">
        <f aca="false">IF(F286&gt;=$N$1,1,0)</f>
        <v>1</v>
      </c>
      <c r="L286" s="27" t="n">
        <f aca="false">IF(K286=1,COUNTIFS($K$5:$K$1252,1,$J$5:$J$1252,"&lt;"&amp;J286)/($N$3-1),"")</f>
        <v>0.986743993371997</v>
      </c>
      <c r="M286" s="27" t="n">
        <f aca="false">IF(K286=1,COUNTIFS($K$5:$K$1252,1,$E$5:$E$1252,"&lt;"&amp;E286)/($N$3-1),"")</f>
        <v>0.859983429991715</v>
      </c>
      <c r="N286" s="28" t="n">
        <f aca="false">IF(K286=1,L286-M286,"")</f>
        <v>0.126760563380282</v>
      </c>
      <c r="O286" s="24" t="n">
        <f aca="false">IF(K286=1,E286,"")</f>
        <v>39.256189</v>
      </c>
      <c r="P286" s="26" t="n">
        <f aca="false">IF(K286=1,J286,"")</f>
        <v>7.37333333333333</v>
      </c>
    </row>
    <row r="287" customFormat="false" ht="15" hidden="false" customHeight="false" outlineLevel="0" collapsed="false">
      <c r="A287" s="16" t="s">
        <v>579</v>
      </c>
      <c r="B287" s="16" t="s">
        <v>251</v>
      </c>
      <c r="C287" s="16" t="s">
        <v>296</v>
      </c>
      <c r="D287" s="16" t="n">
        <v>24</v>
      </c>
      <c r="E287" s="24" t="n">
        <v>28.754254</v>
      </c>
      <c r="F287" s="25" t="n">
        <v>1857</v>
      </c>
      <c r="G287" s="16" t="n">
        <v>30</v>
      </c>
      <c r="H287" s="16" t="n">
        <v>12</v>
      </c>
      <c r="I287" s="16" t="n">
        <v>4</v>
      </c>
      <c r="J287" s="26" t="n">
        <v>6.98666666666667</v>
      </c>
      <c r="K287" s="16" t="n">
        <f aca="false">IF(F287&gt;=$N$1,1,0)</f>
        <v>1</v>
      </c>
      <c r="L287" s="27" t="n">
        <f aca="false">IF(K287=1,COUNTIFS($K$5:$K$1252,1,$J$5:$J$1252,"&lt;"&amp;J287)/($N$3-1),"")</f>
        <v>0.927920463960232</v>
      </c>
      <c r="M287" s="27" t="n">
        <f aca="false">IF(K287=1,COUNTIFS($K$5:$K$1252,1,$E$5:$E$1252,"&lt;"&amp;E287)/($N$3-1),"")</f>
        <v>0.802816901408451</v>
      </c>
      <c r="N287" s="28" t="n">
        <f aca="false">IF(K287=1,L287-M287,"")</f>
        <v>0.125103562551781</v>
      </c>
      <c r="O287" s="24" t="n">
        <f aca="false">IF(K287=1,E287,"")</f>
        <v>28.754254</v>
      </c>
      <c r="P287" s="26" t="n">
        <f aca="false">IF(K287=1,J287,"")</f>
        <v>6.98666666666667</v>
      </c>
    </row>
    <row r="288" customFormat="false" ht="15" hidden="false" customHeight="false" outlineLevel="0" collapsed="false">
      <c r="A288" s="16" t="s">
        <v>580</v>
      </c>
      <c r="B288" s="16" t="s">
        <v>229</v>
      </c>
      <c r="C288" s="16" t="s">
        <v>294</v>
      </c>
      <c r="D288" s="16" t="n">
        <v>18</v>
      </c>
      <c r="E288" s="24" t="n">
        <v>15.931408</v>
      </c>
      <c r="F288" s="25" t="n">
        <v>1501</v>
      </c>
      <c r="G288" s="16" t="n">
        <v>25</v>
      </c>
      <c r="H288" s="16" t="n">
        <v>0</v>
      </c>
      <c r="I288" s="16" t="n">
        <v>2</v>
      </c>
      <c r="J288" s="26" t="n">
        <v>6.556</v>
      </c>
      <c r="K288" s="16" t="n">
        <f aca="false">IF(F288&gt;=$N$1,1,0)</f>
        <v>1</v>
      </c>
      <c r="L288" s="27" t="n">
        <f aca="false">IF(K288=1,COUNTIFS($K$5:$K$1252,1,$J$5:$J$1252,"&lt;"&amp;J288)/($N$3-1),"")</f>
        <v>0.777961888980945</v>
      </c>
      <c r="M288" s="27" t="n">
        <f aca="false">IF(K288=1,COUNTIFS($K$5:$K$1252,1,$E$5:$E$1252,"&lt;"&amp;E288)/($N$3-1),"")</f>
        <v>0.652858326429163</v>
      </c>
      <c r="N288" s="28" t="n">
        <f aca="false">IF(K288=1,L288-M288,"")</f>
        <v>0.125103562551781</v>
      </c>
      <c r="O288" s="24" t="n">
        <f aca="false">IF(K288=1,E288,"")</f>
        <v>15.931408</v>
      </c>
      <c r="P288" s="26" t="n">
        <f aca="false">IF(K288=1,J288,"")</f>
        <v>6.556</v>
      </c>
    </row>
    <row r="289" customFormat="false" ht="15" hidden="false" customHeight="false" outlineLevel="0" collapsed="false">
      <c r="A289" s="16" t="s">
        <v>581</v>
      </c>
      <c r="B289" s="16" t="s">
        <v>226</v>
      </c>
      <c r="C289" s="16" t="s">
        <v>307</v>
      </c>
      <c r="D289" s="16" t="n">
        <v>27</v>
      </c>
      <c r="E289" s="24" t="n">
        <v>23.723229</v>
      </c>
      <c r="F289" s="25" t="n">
        <v>1738</v>
      </c>
      <c r="G289" s="16" t="n">
        <v>22</v>
      </c>
      <c r="H289" s="16" t="n">
        <v>0</v>
      </c>
      <c r="I289" s="16" t="n">
        <v>1</v>
      </c>
      <c r="J289" s="26" t="n">
        <v>6.86818181818182</v>
      </c>
      <c r="K289" s="16" t="n">
        <f aca="false">IF(F289&gt;=$N$1,1,0)</f>
        <v>1</v>
      </c>
      <c r="L289" s="27" t="n">
        <f aca="false">IF(K289=1,COUNTIFS($K$5:$K$1252,1,$J$5:$J$1252,"&lt;"&amp;J289)/($N$3-1),"")</f>
        <v>0.87821043910522</v>
      </c>
      <c r="M289" s="27" t="n">
        <f aca="false">IF(K289=1,COUNTIFS($K$5:$K$1252,1,$E$5:$E$1252,"&lt;"&amp;E289)/($N$3-1),"")</f>
        <v>0.753935376967689</v>
      </c>
      <c r="N289" s="28" t="n">
        <f aca="false">IF(K289=1,L289-M289,"")</f>
        <v>0.124275062137531</v>
      </c>
      <c r="O289" s="24" t="n">
        <f aca="false">IF(K289=1,E289,"")</f>
        <v>23.723229</v>
      </c>
      <c r="P289" s="26" t="n">
        <f aca="false">IF(K289=1,J289,"")</f>
        <v>6.86818181818182</v>
      </c>
    </row>
    <row r="290" customFormat="false" ht="15" hidden="false" customHeight="false" outlineLevel="0" collapsed="false">
      <c r="A290" s="16" t="s">
        <v>582</v>
      </c>
      <c r="B290" s="16" t="s">
        <v>253</v>
      </c>
      <c r="C290" s="16" t="s">
        <v>294</v>
      </c>
      <c r="D290" s="16" t="n">
        <v>21</v>
      </c>
      <c r="E290" s="24" t="n">
        <v>2.942422</v>
      </c>
      <c r="F290" s="25" t="n">
        <v>1249</v>
      </c>
      <c r="G290" s="16" t="n">
        <v>20</v>
      </c>
      <c r="H290" s="16" t="n">
        <v>1</v>
      </c>
      <c r="I290" s="16" t="n">
        <v>2</v>
      </c>
      <c r="J290" s="26" t="n">
        <v>5.965</v>
      </c>
      <c r="K290" s="16" t="n">
        <f aca="false">IF(F290&gt;=$N$1,1,0)</f>
        <v>1</v>
      </c>
      <c r="L290" s="27" t="n">
        <f aca="false">IF(K290=1,COUNTIFS($K$5:$K$1252,1,$J$5:$J$1252,"&lt;"&amp;J290)/($N$3-1),"")</f>
        <v>0.249378624689312</v>
      </c>
      <c r="M290" s="27" t="n">
        <f aca="false">IF(K290=1,COUNTIFS($K$5:$K$1252,1,$E$5:$E$1252,"&lt;"&amp;E290)/($N$3-1),"")</f>
        <v>0.125103562551781</v>
      </c>
      <c r="N290" s="28" t="n">
        <f aca="false">IF(K290=1,L290-M290,"")</f>
        <v>0.124275062137531</v>
      </c>
      <c r="O290" s="24" t="n">
        <f aca="false">IF(K290=1,E290,"")</f>
        <v>2.942422</v>
      </c>
      <c r="P290" s="26" t="n">
        <f aca="false">IF(K290=1,J290,"")</f>
        <v>5.965</v>
      </c>
    </row>
    <row r="291" customFormat="false" ht="15" hidden="false" customHeight="false" outlineLevel="0" collapsed="false">
      <c r="A291" s="16" t="s">
        <v>583</v>
      </c>
      <c r="B291" s="16" t="s">
        <v>224</v>
      </c>
      <c r="C291" s="16" t="s">
        <v>300</v>
      </c>
      <c r="D291" s="16" t="n">
        <v>19</v>
      </c>
      <c r="E291" s="24" t="n">
        <v>16.406662</v>
      </c>
      <c r="F291" s="25" t="n">
        <v>2102</v>
      </c>
      <c r="G291" s="16" t="n">
        <v>34</v>
      </c>
      <c r="H291" s="16" t="n">
        <v>3</v>
      </c>
      <c r="I291" s="16" t="n">
        <v>5</v>
      </c>
      <c r="J291" s="26" t="n">
        <v>6.59411764705882</v>
      </c>
      <c r="K291" s="16" t="n">
        <f aca="false">IF(F291&gt;=$N$1,1,0)</f>
        <v>1</v>
      </c>
      <c r="L291" s="27" t="n">
        <f aca="false">IF(K291=1,COUNTIFS($K$5:$K$1252,1,$J$5:$J$1252,"&lt;"&amp;J291)/($N$3-1),"")</f>
        <v>0.785418392709196</v>
      </c>
      <c r="M291" s="27" t="n">
        <f aca="false">IF(K291=1,COUNTIFS($K$5:$K$1252,1,$E$5:$E$1252,"&lt;"&amp;E291)/($N$3-1),"")</f>
        <v>0.661143330571665</v>
      </c>
      <c r="N291" s="28" t="n">
        <f aca="false">IF(K291=1,L291-M291,"")</f>
        <v>0.124275062137531</v>
      </c>
      <c r="O291" s="24" t="n">
        <f aca="false">IF(K291=1,E291,"")</f>
        <v>16.406662</v>
      </c>
      <c r="P291" s="26" t="n">
        <f aca="false">IF(K291=1,J291,"")</f>
        <v>6.59411764705882</v>
      </c>
    </row>
    <row r="292" customFormat="false" ht="15" hidden="false" customHeight="false" outlineLevel="0" collapsed="false">
      <c r="A292" s="16" t="s">
        <v>584</v>
      </c>
      <c r="B292" s="16" t="s">
        <v>232</v>
      </c>
      <c r="C292" s="16" t="s">
        <v>300</v>
      </c>
      <c r="D292" s="16" t="n">
        <v>32</v>
      </c>
      <c r="E292" s="24" t="n">
        <v>2.666185</v>
      </c>
      <c r="F292" s="25" t="n">
        <v>1590</v>
      </c>
      <c r="G292" s="16" t="n">
        <v>25</v>
      </c>
      <c r="H292" s="16" t="n">
        <v>1</v>
      </c>
      <c r="I292" s="16" t="n">
        <v>1</v>
      </c>
      <c r="J292" s="26" t="n">
        <v>5.94</v>
      </c>
      <c r="K292" s="16" t="n">
        <f aca="false">IF(F292&gt;=$N$1,1,0)</f>
        <v>1</v>
      </c>
      <c r="L292" s="27" t="n">
        <f aca="false">IF(K292=1,COUNTIFS($K$5:$K$1252,1,$J$5:$J$1252,"&lt;"&amp;J292)/($N$3-1),"")</f>
        <v>0.222866611433306</v>
      </c>
      <c r="M292" s="27" t="n">
        <f aca="false">IF(K292=1,COUNTIFS($K$5:$K$1252,1,$E$5:$E$1252,"&lt;"&amp;E292)/($N$3-1),"")</f>
        <v>0.0985915492957746</v>
      </c>
      <c r="N292" s="28" t="n">
        <f aca="false">IF(K292=1,L292-M292,"")</f>
        <v>0.124275062137531</v>
      </c>
      <c r="O292" s="24" t="n">
        <f aca="false">IF(K292=1,E292,"")</f>
        <v>2.666185</v>
      </c>
      <c r="P292" s="26" t="n">
        <f aca="false">IF(K292=1,J292,"")</f>
        <v>5.94</v>
      </c>
    </row>
    <row r="293" customFormat="false" ht="15" hidden="false" customHeight="false" outlineLevel="0" collapsed="false">
      <c r="A293" s="16" t="s">
        <v>585</v>
      </c>
      <c r="B293" s="16" t="s">
        <v>265</v>
      </c>
      <c r="C293" s="16" t="s">
        <v>296</v>
      </c>
      <c r="D293" s="16" t="n">
        <v>24</v>
      </c>
      <c r="E293" s="24" t="n">
        <v>31.138172</v>
      </c>
      <c r="F293" s="25" t="n">
        <v>1602</v>
      </c>
      <c r="G293" s="16" t="n">
        <v>21</v>
      </c>
      <c r="H293" s="16" t="n">
        <v>8</v>
      </c>
      <c r="I293" s="16" t="n">
        <v>8</v>
      </c>
      <c r="J293" s="26" t="n">
        <v>7.06666666666667</v>
      </c>
      <c r="K293" s="16" t="n">
        <f aca="false">IF(F293&gt;=$N$1,1,0)</f>
        <v>1</v>
      </c>
      <c r="L293" s="27" t="n">
        <f aca="false">IF(K293=1,COUNTIFS($K$5:$K$1252,1,$J$5:$J$1252,"&lt;"&amp;J293)/($N$3-1),"")</f>
        <v>0.943661971830986</v>
      </c>
      <c r="M293" s="27" t="n">
        <f aca="false">IF(K293=1,COUNTIFS($K$5:$K$1252,1,$E$5:$E$1252,"&lt;"&amp;E293)/($N$3-1),"")</f>
        <v>0.820215410107705</v>
      </c>
      <c r="N293" s="28" t="n">
        <f aca="false">IF(K293=1,L293-M293,"")</f>
        <v>0.123446561723281</v>
      </c>
      <c r="O293" s="24" t="n">
        <f aca="false">IF(K293=1,E293,"")</f>
        <v>31.138172</v>
      </c>
      <c r="P293" s="26" t="n">
        <f aca="false">IF(K293=1,J293,"")</f>
        <v>7.06666666666667</v>
      </c>
    </row>
    <row r="294" customFormat="false" ht="15" hidden="false" customHeight="false" outlineLevel="0" collapsed="false">
      <c r="A294" s="16" t="s">
        <v>586</v>
      </c>
      <c r="B294" s="16" t="s">
        <v>259</v>
      </c>
      <c r="C294" s="16" t="s">
        <v>294</v>
      </c>
      <c r="D294" s="16" t="n">
        <v>31</v>
      </c>
      <c r="E294" s="24" t="n">
        <v>1.767995</v>
      </c>
      <c r="F294" s="25" t="n">
        <v>2177</v>
      </c>
      <c r="G294" s="16" t="n">
        <v>36</v>
      </c>
      <c r="H294" s="16" t="n">
        <v>0</v>
      </c>
      <c r="I294" s="16" t="n">
        <v>1</v>
      </c>
      <c r="J294" s="26" t="n">
        <v>5.88611111111111</v>
      </c>
      <c r="K294" s="16" t="n">
        <f aca="false">IF(F294&gt;=$N$1,1,0)</f>
        <v>1</v>
      </c>
      <c r="L294" s="27" t="n">
        <f aca="false">IF(K294=1,COUNTIFS($K$5:$K$1252,1,$J$5:$J$1252,"&lt;"&amp;J294)/($N$3-1),"")</f>
        <v>0.15907207953604</v>
      </c>
      <c r="M294" s="27" t="n">
        <f aca="false">IF(K294=1,COUNTIFS($K$5:$K$1252,1,$E$5:$E$1252,"&lt;"&amp;E294)/($N$3-1),"")</f>
        <v>0.0364540182270091</v>
      </c>
      <c r="N294" s="28" t="n">
        <f aca="false">IF(K294=1,L294-M294,"")</f>
        <v>0.122618061309031</v>
      </c>
      <c r="O294" s="24" t="n">
        <f aca="false">IF(K294=1,E294,"")</f>
        <v>1.767995</v>
      </c>
      <c r="P294" s="26" t="n">
        <f aca="false">IF(K294=1,J294,"")</f>
        <v>5.88611111111111</v>
      </c>
    </row>
    <row r="295" customFormat="false" ht="15" hidden="false" customHeight="false" outlineLevel="0" collapsed="false">
      <c r="A295" s="16" t="s">
        <v>587</v>
      </c>
      <c r="B295" s="16" t="s">
        <v>262</v>
      </c>
      <c r="C295" s="16" t="s">
        <v>294</v>
      </c>
      <c r="D295" s="16" t="n">
        <v>24</v>
      </c>
      <c r="E295" s="24" t="n">
        <v>13.636084</v>
      </c>
      <c r="F295" s="25" t="n">
        <v>1493</v>
      </c>
      <c r="G295" s="16" t="n">
        <v>27</v>
      </c>
      <c r="H295" s="16" t="n">
        <v>1</v>
      </c>
      <c r="I295" s="16" t="n">
        <v>2</v>
      </c>
      <c r="J295" s="26" t="n">
        <v>6.42962962962963</v>
      </c>
      <c r="K295" s="16" t="n">
        <f aca="false">IF(F295&gt;=$N$1,1,0)</f>
        <v>1</v>
      </c>
      <c r="L295" s="27" t="n">
        <f aca="false">IF(K295=1,COUNTIFS($K$5:$K$1252,1,$J$5:$J$1252,"&lt;"&amp;J295)/($N$3-1),"")</f>
        <v>0.71996685998343</v>
      </c>
      <c r="M295" s="27" t="n">
        <f aca="false">IF(K295=1,COUNTIFS($K$5:$K$1252,1,$E$5:$E$1252,"&lt;"&amp;E295)/($N$3-1),"")</f>
        <v>0.59817729908865</v>
      </c>
      <c r="N295" s="28" t="n">
        <f aca="false">IF(K295=1,L295-M295,"")</f>
        <v>0.12178956089478</v>
      </c>
      <c r="O295" s="24" t="n">
        <f aca="false">IF(K295=1,E295,"")</f>
        <v>13.636084</v>
      </c>
      <c r="P295" s="26" t="n">
        <f aca="false">IF(K295=1,J295,"")</f>
        <v>6.42962962962963</v>
      </c>
    </row>
    <row r="296" customFormat="false" ht="15" hidden="false" customHeight="false" outlineLevel="0" collapsed="false">
      <c r="A296" s="16" t="s">
        <v>588</v>
      </c>
      <c r="B296" s="16" t="s">
        <v>231</v>
      </c>
      <c r="C296" s="16" t="s">
        <v>307</v>
      </c>
      <c r="D296" s="16" t="n">
        <v>30</v>
      </c>
      <c r="E296" s="24" t="n">
        <v>2.480872</v>
      </c>
      <c r="F296" s="25" t="n">
        <v>1047</v>
      </c>
      <c r="G296" s="16" t="n">
        <v>14</v>
      </c>
      <c r="H296" s="16" t="n">
        <v>0</v>
      </c>
      <c r="I296" s="16" t="n">
        <v>0</v>
      </c>
      <c r="J296" s="26" t="n">
        <v>5.92857142857143</v>
      </c>
      <c r="K296" s="16" t="n">
        <f aca="false">IF(F296&gt;=$N$1,1,0)</f>
        <v>1</v>
      </c>
      <c r="L296" s="27" t="n">
        <f aca="false">IF(K296=1,COUNTIFS($K$5:$K$1252,1,$J$5:$J$1252,"&lt;"&amp;J296)/($N$3-1),"")</f>
        <v>0.204639602319801</v>
      </c>
      <c r="M296" s="27" t="n">
        <f aca="false">IF(K296=1,COUNTIFS($K$5:$K$1252,1,$E$5:$E$1252,"&lt;"&amp;E296)/($N$3-1),"")</f>
        <v>0.0845070422535211</v>
      </c>
      <c r="N296" s="28" t="n">
        <f aca="false">IF(K296=1,L296-M296,"")</f>
        <v>0.12013256006628</v>
      </c>
      <c r="O296" s="24" t="n">
        <f aca="false">IF(K296=1,E296,"")</f>
        <v>2.480872</v>
      </c>
      <c r="P296" s="26" t="n">
        <f aca="false">IF(K296=1,J296,"")</f>
        <v>5.92857142857143</v>
      </c>
    </row>
    <row r="297" customFormat="false" ht="15" hidden="false" customHeight="false" outlineLevel="0" collapsed="false">
      <c r="A297" s="16" t="s">
        <v>589</v>
      </c>
      <c r="B297" s="16" t="s">
        <v>226</v>
      </c>
      <c r="C297" s="16" t="s">
        <v>294</v>
      </c>
      <c r="D297" s="16" t="n">
        <v>25</v>
      </c>
      <c r="E297" s="24" t="n">
        <v>23.832643</v>
      </c>
      <c r="F297" s="25" t="n">
        <v>1950</v>
      </c>
      <c r="G297" s="16" t="n">
        <v>31</v>
      </c>
      <c r="H297" s="16" t="n">
        <v>0</v>
      </c>
      <c r="I297" s="16" t="n">
        <v>3</v>
      </c>
      <c r="J297" s="26" t="n">
        <v>6.86129032258065</v>
      </c>
      <c r="K297" s="16" t="n">
        <f aca="false">IF(F297&gt;=$N$1,1,0)</f>
        <v>1</v>
      </c>
      <c r="L297" s="27" t="n">
        <f aca="false">IF(K297=1,COUNTIFS($K$5:$K$1252,1,$J$5:$J$1252,"&lt;"&amp;J297)/($N$3-1),"")</f>
        <v>0.874896437448219</v>
      </c>
      <c r="M297" s="27" t="n">
        <f aca="false">IF(K297=1,COUNTIFS($K$5:$K$1252,1,$E$5:$E$1252,"&lt;"&amp;E297)/($N$3-1),"")</f>
        <v>0.754763877381939</v>
      </c>
      <c r="N297" s="28" t="n">
        <f aca="false">IF(K297=1,L297-M297,"")</f>
        <v>0.12013256006628</v>
      </c>
      <c r="O297" s="24" t="n">
        <f aca="false">IF(K297=1,E297,"")</f>
        <v>23.832643</v>
      </c>
      <c r="P297" s="26" t="n">
        <f aca="false">IF(K297=1,J297,"")</f>
        <v>6.86129032258065</v>
      </c>
    </row>
    <row r="298" customFormat="false" ht="15" hidden="false" customHeight="false" outlineLevel="0" collapsed="false">
      <c r="A298" s="16" t="s">
        <v>590</v>
      </c>
      <c r="B298" s="16" t="s">
        <v>237</v>
      </c>
      <c r="C298" s="16" t="s">
        <v>307</v>
      </c>
      <c r="D298" s="16" t="n">
        <v>24</v>
      </c>
      <c r="E298" s="24" t="n">
        <v>11.722842</v>
      </c>
      <c r="F298" s="25" t="n">
        <v>1079</v>
      </c>
      <c r="G298" s="16" t="n">
        <v>14</v>
      </c>
      <c r="H298" s="16" t="n">
        <v>0</v>
      </c>
      <c r="I298" s="16" t="n">
        <v>0</v>
      </c>
      <c r="J298" s="26" t="n">
        <v>6.36428571428571</v>
      </c>
      <c r="K298" s="16" t="n">
        <f aca="false">IF(F298&gt;=$N$1,1,0)</f>
        <v>1</v>
      </c>
      <c r="L298" s="27" t="n">
        <f aca="false">IF(K298=1,COUNTIFS($K$5:$K$1252,1,$J$5:$J$1252,"&lt;"&amp;J298)/($N$3-1),"")</f>
        <v>0.664457332228666</v>
      </c>
      <c r="M298" s="27" t="n">
        <f aca="false">IF(K298=1,COUNTIFS($K$5:$K$1252,1,$E$5:$E$1252,"&lt;"&amp;E298)/($N$3-1),"")</f>
        <v>0.544324772162386</v>
      </c>
      <c r="N298" s="28" t="n">
        <f aca="false">IF(K298=1,L298-M298,"")</f>
        <v>0.12013256006628</v>
      </c>
      <c r="O298" s="24" t="n">
        <f aca="false">IF(K298=1,E298,"")</f>
        <v>11.722842</v>
      </c>
      <c r="P298" s="26" t="n">
        <f aca="false">IF(K298=1,J298,"")</f>
        <v>6.36428571428571</v>
      </c>
    </row>
    <row r="299" customFormat="false" ht="15" hidden="false" customHeight="false" outlineLevel="0" collapsed="false">
      <c r="A299" s="16" t="s">
        <v>591</v>
      </c>
      <c r="B299" s="16" t="s">
        <v>231</v>
      </c>
      <c r="C299" s="16" t="s">
        <v>300</v>
      </c>
      <c r="D299" s="16" t="n">
        <v>24</v>
      </c>
      <c r="E299" s="24" t="n">
        <v>3.938028</v>
      </c>
      <c r="F299" s="25" t="n">
        <v>1985</v>
      </c>
      <c r="G299" s="16" t="n">
        <v>37</v>
      </c>
      <c r="H299" s="16" t="n">
        <v>3</v>
      </c>
      <c r="I299" s="16" t="n">
        <v>2</v>
      </c>
      <c r="J299" s="26" t="n">
        <v>6.03783783783784</v>
      </c>
      <c r="K299" s="16" t="n">
        <f aca="false">IF(F299&gt;=$N$1,1,0)</f>
        <v>1</v>
      </c>
      <c r="L299" s="27" t="n">
        <f aca="false">IF(K299=1,COUNTIFS($K$5:$K$1252,1,$J$5:$J$1252,"&lt;"&amp;J299)/($N$3-1),"")</f>
        <v>0.343827671913836</v>
      </c>
      <c r="M299" s="27" t="n">
        <f aca="false">IF(K299=1,COUNTIFS($K$5:$K$1252,1,$E$5:$E$1252,"&lt;"&amp;E299)/($N$3-1),"")</f>
        <v>0.223695111847556</v>
      </c>
      <c r="N299" s="28" t="n">
        <f aca="false">IF(K299=1,L299-M299,"")</f>
        <v>0.12013256006628</v>
      </c>
      <c r="O299" s="24" t="n">
        <f aca="false">IF(K299=1,E299,"")</f>
        <v>3.938028</v>
      </c>
      <c r="P299" s="26" t="n">
        <f aca="false">IF(K299=1,J299,"")</f>
        <v>6.03783783783784</v>
      </c>
    </row>
    <row r="300" customFormat="false" ht="15" hidden="false" customHeight="false" outlineLevel="0" collapsed="false">
      <c r="A300" s="16" t="s">
        <v>592</v>
      </c>
      <c r="B300" s="16" t="s">
        <v>242</v>
      </c>
      <c r="C300" s="16" t="s">
        <v>296</v>
      </c>
      <c r="D300" s="16" t="n">
        <v>25</v>
      </c>
      <c r="E300" s="24" t="n">
        <v>27.469713</v>
      </c>
      <c r="F300" s="25" t="n">
        <v>1713</v>
      </c>
      <c r="G300" s="16" t="n">
        <v>27</v>
      </c>
      <c r="H300" s="16" t="n">
        <v>4</v>
      </c>
      <c r="I300" s="16" t="n">
        <v>4</v>
      </c>
      <c r="J300" s="26" t="n">
        <v>6.95185185185185</v>
      </c>
      <c r="K300" s="16" t="n">
        <f aca="false">IF(F300&gt;=$N$1,1,0)</f>
        <v>1</v>
      </c>
      <c r="L300" s="27" t="n">
        <f aca="false">IF(K300=1,COUNTIFS($K$5:$K$1252,1,$J$5:$J$1252,"&lt;"&amp;J300)/($N$3-1),"")</f>
        <v>0.914664457332229</v>
      </c>
      <c r="M300" s="27" t="n">
        <f aca="false">IF(K300=1,COUNTIFS($K$5:$K$1252,1,$E$5:$E$1252,"&lt;"&amp;E300)/($N$3-1),"")</f>
        <v>0.794531897265949</v>
      </c>
      <c r="N300" s="28" t="n">
        <f aca="false">IF(K300=1,L300-M300,"")</f>
        <v>0.12013256006628</v>
      </c>
      <c r="O300" s="24" t="n">
        <f aca="false">IF(K300=1,E300,"")</f>
        <v>27.469713</v>
      </c>
      <c r="P300" s="26" t="n">
        <f aca="false">IF(K300=1,J300,"")</f>
        <v>6.95185185185185</v>
      </c>
    </row>
    <row r="301" customFormat="false" ht="15" hidden="false" customHeight="false" outlineLevel="0" collapsed="false">
      <c r="A301" s="16" t="s">
        <v>593</v>
      </c>
      <c r="B301" s="16" t="s">
        <v>248</v>
      </c>
      <c r="C301" s="16" t="s">
        <v>300</v>
      </c>
      <c r="D301" s="16" t="n">
        <v>22</v>
      </c>
      <c r="E301" s="24" t="n">
        <v>4.399784</v>
      </c>
      <c r="F301" s="25" t="n">
        <v>1160</v>
      </c>
      <c r="G301" s="16" t="n">
        <v>24</v>
      </c>
      <c r="H301" s="16" t="n">
        <v>1</v>
      </c>
      <c r="I301" s="16" t="n">
        <v>4</v>
      </c>
      <c r="J301" s="26" t="n">
        <v>6.05833333333333</v>
      </c>
      <c r="K301" s="16" t="n">
        <f aca="false">IF(F301&gt;=$N$1,1,0)</f>
        <v>1</v>
      </c>
      <c r="L301" s="27" t="n">
        <f aca="false">IF(K301=1,COUNTIFS($K$5:$K$1252,1,$J$5:$J$1252,"&lt;"&amp;J301)/($N$3-1),"")</f>
        <v>0.366197183098592</v>
      </c>
      <c r="M301" s="27" t="n">
        <f aca="false">IF(K301=1,COUNTIFS($K$5:$K$1252,1,$E$5:$E$1252,"&lt;"&amp;E301)/($N$3-1),"")</f>
        <v>0.246893123446562</v>
      </c>
      <c r="N301" s="28" t="n">
        <f aca="false">IF(K301=1,L301-M301,"")</f>
        <v>0.11930405965203</v>
      </c>
      <c r="O301" s="24" t="n">
        <f aca="false">IF(K301=1,E301,"")</f>
        <v>4.399784</v>
      </c>
      <c r="P301" s="26" t="n">
        <f aca="false">IF(K301=1,J301,"")</f>
        <v>6.05833333333333</v>
      </c>
    </row>
    <row r="302" customFormat="false" ht="15" hidden="false" customHeight="false" outlineLevel="0" collapsed="false">
      <c r="A302" s="16" t="s">
        <v>594</v>
      </c>
      <c r="B302" s="16" t="s">
        <v>261</v>
      </c>
      <c r="C302" s="16" t="s">
        <v>307</v>
      </c>
      <c r="D302" s="16" t="n">
        <v>27</v>
      </c>
      <c r="E302" s="24" t="n">
        <v>15.427962</v>
      </c>
      <c r="F302" s="25" t="n">
        <v>1131</v>
      </c>
      <c r="G302" s="16" t="n">
        <v>15</v>
      </c>
      <c r="H302" s="16" t="n">
        <v>0</v>
      </c>
      <c r="I302" s="16" t="n">
        <v>0</v>
      </c>
      <c r="J302" s="26" t="n">
        <v>6.5</v>
      </c>
      <c r="K302" s="16" t="n">
        <f aca="false">IF(F302&gt;=$N$1,1,0)</f>
        <v>1</v>
      </c>
      <c r="L302" s="27" t="n">
        <f aca="false">IF(K302=1,COUNTIFS($K$5:$K$1252,1,$J$5:$J$1252,"&lt;"&amp;J302)/($N$3-1),"")</f>
        <v>0.75807787903894</v>
      </c>
      <c r="M302" s="27" t="n">
        <f aca="false">IF(K302=1,COUNTIFS($K$5:$K$1252,1,$E$5:$E$1252,"&lt;"&amp;E302)/($N$3-1),"")</f>
        <v>0.63960231980116</v>
      </c>
      <c r="N302" s="28" t="n">
        <f aca="false">IF(K302=1,L302-M302,"")</f>
        <v>0.11847555923778</v>
      </c>
      <c r="O302" s="24" t="n">
        <f aca="false">IF(K302=1,E302,"")</f>
        <v>15.427962</v>
      </c>
      <c r="P302" s="26" t="n">
        <f aca="false">IF(K302=1,J302,"")</f>
        <v>6.5</v>
      </c>
    </row>
    <row r="303" customFormat="false" ht="15" hidden="false" customHeight="false" outlineLevel="0" collapsed="false">
      <c r="A303" s="16" t="s">
        <v>595</v>
      </c>
      <c r="B303" s="16" t="s">
        <v>238</v>
      </c>
      <c r="C303" s="16" t="s">
        <v>294</v>
      </c>
      <c r="D303" s="16" t="n">
        <v>25</v>
      </c>
      <c r="E303" s="24" t="n">
        <v>11.869878</v>
      </c>
      <c r="F303" s="25" t="n">
        <v>1665</v>
      </c>
      <c r="G303" s="16" t="n">
        <v>23</v>
      </c>
      <c r="H303" s="16" t="n">
        <v>1</v>
      </c>
      <c r="I303" s="16" t="n">
        <v>3</v>
      </c>
      <c r="J303" s="26" t="n">
        <v>6.36956521739131</v>
      </c>
      <c r="K303" s="16" t="n">
        <f aca="false">IF(F303&gt;=$N$1,1,0)</f>
        <v>1</v>
      </c>
      <c r="L303" s="27" t="n">
        <f aca="false">IF(K303=1,COUNTIFS($K$5:$K$1252,1,$J$5:$J$1252,"&lt;"&amp;J303)/($N$3-1),"")</f>
        <v>0.669428334714167</v>
      </c>
      <c r="M303" s="27" t="n">
        <f aca="false">IF(K303=1,COUNTIFS($K$5:$K$1252,1,$E$5:$E$1252,"&lt;"&amp;E303)/($N$3-1),"")</f>
        <v>0.550952775476388</v>
      </c>
      <c r="N303" s="28" t="n">
        <f aca="false">IF(K303=1,L303-M303,"")</f>
        <v>0.11847555923778</v>
      </c>
      <c r="O303" s="24" t="n">
        <f aca="false">IF(K303=1,E303,"")</f>
        <v>11.869878</v>
      </c>
      <c r="P303" s="26" t="n">
        <f aca="false">IF(K303=1,J303,"")</f>
        <v>6.36956521739131</v>
      </c>
    </row>
    <row r="304" customFormat="false" ht="15" hidden="false" customHeight="false" outlineLevel="0" collapsed="false">
      <c r="A304" s="16" t="s">
        <v>596</v>
      </c>
      <c r="B304" s="16" t="s">
        <v>238</v>
      </c>
      <c r="C304" s="16" t="s">
        <v>300</v>
      </c>
      <c r="D304" s="16" t="n">
        <v>27</v>
      </c>
      <c r="E304" s="24" t="n">
        <v>3.285521</v>
      </c>
      <c r="F304" s="25" t="n">
        <v>1186</v>
      </c>
      <c r="G304" s="16" t="n">
        <v>22</v>
      </c>
      <c r="H304" s="16" t="n">
        <v>0</v>
      </c>
      <c r="I304" s="16" t="n">
        <v>1</v>
      </c>
      <c r="J304" s="26" t="n">
        <v>5.99545454545455</v>
      </c>
      <c r="K304" s="16" t="n">
        <f aca="false">IF(F304&gt;=$N$1,1,0)</f>
        <v>1</v>
      </c>
      <c r="L304" s="27" t="n">
        <f aca="false">IF(K304=1,COUNTIFS($K$5:$K$1252,1,$J$5:$J$1252,"&lt;"&amp;J304)/($N$3-1),"")</f>
        <v>0.282518641259321</v>
      </c>
      <c r="M304" s="27" t="n">
        <f aca="false">IF(K304=1,COUNTIFS($K$5:$K$1252,1,$E$5:$E$1252,"&lt;"&amp;E304)/($N$3-1),"")</f>
        <v>0.164043082021541</v>
      </c>
      <c r="N304" s="28" t="n">
        <f aca="false">IF(K304=1,L304-M304,"")</f>
        <v>0.11847555923778</v>
      </c>
      <c r="O304" s="24" t="n">
        <f aca="false">IF(K304=1,E304,"")</f>
        <v>3.285521</v>
      </c>
      <c r="P304" s="26" t="n">
        <f aca="false">IF(K304=1,J304,"")</f>
        <v>5.99545454545455</v>
      </c>
    </row>
    <row r="305" customFormat="false" ht="15" hidden="false" customHeight="false" outlineLevel="0" collapsed="false">
      <c r="A305" s="16" t="s">
        <v>597</v>
      </c>
      <c r="B305" s="16" t="s">
        <v>269</v>
      </c>
      <c r="C305" s="16" t="s">
        <v>307</v>
      </c>
      <c r="D305" s="16" t="n">
        <v>24</v>
      </c>
      <c r="E305" s="24" t="n">
        <v>3.408608</v>
      </c>
      <c r="F305" s="25" t="n">
        <v>1319</v>
      </c>
      <c r="G305" s="16" t="n">
        <v>17</v>
      </c>
      <c r="H305" s="16" t="n">
        <v>0</v>
      </c>
      <c r="I305" s="16" t="n">
        <v>0</v>
      </c>
      <c r="J305" s="26" t="n">
        <v>6.00588235294118</v>
      </c>
      <c r="K305" s="16" t="n">
        <f aca="false">IF(F305&gt;=$N$1,1,0)</f>
        <v>1</v>
      </c>
      <c r="L305" s="27" t="n">
        <f aca="false">IF(K305=1,COUNTIFS($K$5:$K$1252,1,$J$5:$J$1252,"&lt;"&amp;J305)/($N$3-1),"")</f>
        <v>0.299088649544325</v>
      </c>
      <c r="M305" s="27" t="n">
        <f aca="false">IF(K305=1,COUNTIFS($K$5:$K$1252,1,$E$5:$E$1252,"&lt;"&amp;E305)/($N$3-1),"")</f>
        <v>0.181441590720795</v>
      </c>
      <c r="N305" s="28" t="n">
        <f aca="false">IF(K305=1,L305-M305,"")</f>
        <v>0.117647058823529</v>
      </c>
      <c r="O305" s="24" t="n">
        <f aca="false">IF(K305=1,E305,"")</f>
        <v>3.408608</v>
      </c>
      <c r="P305" s="26" t="n">
        <f aca="false">IF(K305=1,J305,"")</f>
        <v>6.00588235294118</v>
      </c>
    </row>
    <row r="306" customFormat="false" ht="15" hidden="false" customHeight="false" outlineLevel="0" collapsed="false">
      <c r="A306" s="16" t="s">
        <v>598</v>
      </c>
      <c r="B306" s="16" t="s">
        <v>263</v>
      </c>
      <c r="C306" s="16" t="s">
        <v>300</v>
      </c>
      <c r="D306" s="16" t="n">
        <v>24</v>
      </c>
      <c r="E306" s="24" t="n">
        <v>29.198612</v>
      </c>
      <c r="F306" s="25" t="n">
        <v>2278</v>
      </c>
      <c r="G306" s="16" t="n">
        <v>37</v>
      </c>
      <c r="H306" s="16" t="n">
        <v>5</v>
      </c>
      <c r="I306" s="16" t="n">
        <v>6</v>
      </c>
      <c r="J306" s="26" t="n">
        <v>6.97297297297297</v>
      </c>
      <c r="K306" s="16" t="n">
        <f aca="false">IF(F306&gt;=$N$1,1,0)</f>
        <v>1</v>
      </c>
      <c r="L306" s="27" t="n">
        <f aca="false">IF(K306=1,COUNTIFS($K$5:$K$1252,1,$J$5:$J$1252,"&lt;"&amp;J306)/($N$3-1),"")</f>
        <v>0.922120961060481</v>
      </c>
      <c r="M306" s="27" t="n">
        <f aca="false">IF(K306=1,COUNTIFS($K$5:$K$1252,1,$E$5:$E$1252,"&lt;"&amp;E306)/($N$3-1),"")</f>
        <v>0.805302402651201</v>
      </c>
      <c r="N306" s="28" t="n">
        <f aca="false">IF(K306=1,L306-M306,"")</f>
        <v>0.116818558409279</v>
      </c>
      <c r="O306" s="24" t="n">
        <f aca="false">IF(K306=1,E306,"")</f>
        <v>29.198612</v>
      </c>
      <c r="P306" s="26" t="n">
        <f aca="false">IF(K306=1,J306,"")</f>
        <v>6.97297297297297</v>
      </c>
    </row>
    <row r="307" customFormat="false" ht="15" hidden="false" customHeight="false" outlineLevel="0" collapsed="false">
      <c r="A307" s="16" t="s">
        <v>599</v>
      </c>
      <c r="B307" s="16" t="s">
        <v>256</v>
      </c>
      <c r="C307" s="16" t="s">
        <v>307</v>
      </c>
      <c r="D307" s="16" t="n">
        <v>27</v>
      </c>
      <c r="E307" s="24" t="n">
        <v>8.623499</v>
      </c>
      <c r="F307" s="25" t="n">
        <v>1419</v>
      </c>
      <c r="G307" s="16" t="n">
        <v>19</v>
      </c>
      <c r="H307" s="16" t="n">
        <v>0</v>
      </c>
      <c r="I307" s="16" t="n">
        <v>0</v>
      </c>
      <c r="J307" s="26" t="n">
        <v>6.26315789473684</v>
      </c>
      <c r="K307" s="16" t="n">
        <f aca="false">IF(F307&gt;=$N$1,1,0)</f>
        <v>1</v>
      </c>
      <c r="L307" s="27" t="n">
        <f aca="false">IF(K307=1,COUNTIFS($K$5:$K$1252,1,$J$5:$J$1252,"&lt;"&amp;J307)/($N$3-1),"")</f>
        <v>0.56089478044739</v>
      </c>
      <c r="M307" s="27" t="n">
        <f aca="false">IF(K307=1,COUNTIFS($K$5:$K$1252,1,$E$5:$E$1252,"&lt;"&amp;E307)/($N$3-1),"")</f>
        <v>0.444904722452361</v>
      </c>
      <c r="N307" s="28" t="n">
        <f aca="false">IF(K307=1,L307-M307,"")</f>
        <v>0.115990057995029</v>
      </c>
      <c r="O307" s="24" t="n">
        <f aca="false">IF(K307=1,E307,"")</f>
        <v>8.623499</v>
      </c>
      <c r="P307" s="26" t="n">
        <f aca="false">IF(K307=1,J307,"")</f>
        <v>6.26315789473684</v>
      </c>
    </row>
    <row r="308" customFormat="false" ht="15" hidden="false" customHeight="false" outlineLevel="0" collapsed="false">
      <c r="A308" s="16" t="s">
        <v>600</v>
      </c>
      <c r="B308" s="16" t="s">
        <v>242</v>
      </c>
      <c r="C308" s="16" t="s">
        <v>294</v>
      </c>
      <c r="D308" s="16" t="n">
        <v>35</v>
      </c>
      <c r="E308" s="24" t="n">
        <v>2.223129</v>
      </c>
      <c r="F308" s="25" t="n">
        <v>1759</v>
      </c>
      <c r="G308" s="16" t="n">
        <v>28</v>
      </c>
      <c r="H308" s="16" t="n">
        <v>0</v>
      </c>
      <c r="I308" s="16" t="n">
        <v>0</v>
      </c>
      <c r="J308" s="26" t="n">
        <v>5.91428571428571</v>
      </c>
      <c r="K308" s="16" t="n">
        <f aca="false">IF(F308&gt;=$N$1,1,0)</f>
        <v>1</v>
      </c>
      <c r="L308" s="27" t="n">
        <f aca="false">IF(K308=1,COUNTIFS($K$5:$K$1252,1,$J$5:$J$1252,"&lt;"&amp;J308)/($N$3-1),"")</f>
        <v>0.184755592377796</v>
      </c>
      <c r="M308" s="27" t="n">
        <f aca="false">IF(K308=1,COUNTIFS($K$5:$K$1252,1,$E$5:$E$1252,"&lt;"&amp;E308)/($N$3-1),"")</f>
        <v>0.0687655343827672</v>
      </c>
      <c r="N308" s="28" t="n">
        <f aca="false">IF(K308=1,L308-M308,"")</f>
        <v>0.115990057995029</v>
      </c>
      <c r="O308" s="24" t="n">
        <f aca="false">IF(K308=1,E308,"")</f>
        <v>2.223129</v>
      </c>
      <c r="P308" s="26" t="n">
        <f aca="false">IF(K308=1,J308,"")</f>
        <v>5.91428571428571</v>
      </c>
    </row>
    <row r="309" customFormat="false" ht="15" hidden="false" customHeight="false" outlineLevel="0" collapsed="false">
      <c r="A309" s="16" t="s">
        <v>601</v>
      </c>
      <c r="B309" s="16" t="s">
        <v>267</v>
      </c>
      <c r="C309" s="16" t="s">
        <v>294</v>
      </c>
      <c r="D309" s="16" t="n">
        <v>27</v>
      </c>
      <c r="E309" s="24" t="n">
        <v>4.300161</v>
      </c>
      <c r="F309" s="25" t="n">
        <v>1657</v>
      </c>
      <c r="G309" s="16" t="n">
        <v>25</v>
      </c>
      <c r="H309" s="16" t="n">
        <v>0</v>
      </c>
      <c r="I309" s="16" t="n">
        <v>2</v>
      </c>
      <c r="J309" s="26" t="n">
        <v>6.048</v>
      </c>
      <c r="K309" s="16" t="n">
        <f aca="false">IF(F309&gt;=$N$1,1,0)</f>
        <v>1</v>
      </c>
      <c r="L309" s="27" t="n">
        <f aca="false">IF(K309=1,COUNTIFS($K$5:$K$1252,1,$J$5:$J$1252,"&lt;"&amp;J309)/($N$3-1),"")</f>
        <v>0.357083678541839</v>
      </c>
      <c r="M309" s="27" t="n">
        <f aca="false">IF(K309=1,COUNTIFS($K$5:$K$1252,1,$E$5:$E$1252,"&lt;"&amp;E309)/($N$3-1),"")</f>
        <v>0.24109362054681</v>
      </c>
      <c r="N309" s="28" t="n">
        <f aca="false">IF(K309=1,L309-M309,"")</f>
        <v>0.115990057995029</v>
      </c>
      <c r="O309" s="24" t="n">
        <f aca="false">IF(K309=1,E309,"")</f>
        <v>4.300161</v>
      </c>
      <c r="P309" s="26" t="n">
        <f aca="false">IF(K309=1,J309,"")</f>
        <v>6.048</v>
      </c>
    </row>
    <row r="310" customFormat="false" ht="15" hidden="false" customHeight="false" outlineLevel="0" collapsed="false">
      <c r="A310" s="16" t="s">
        <v>602</v>
      </c>
      <c r="B310" s="16" t="s">
        <v>265</v>
      </c>
      <c r="C310" s="16" t="s">
        <v>296</v>
      </c>
      <c r="D310" s="16" t="n">
        <v>27</v>
      </c>
      <c r="E310" s="24" t="n">
        <v>44.198676</v>
      </c>
      <c r="F310" s="25" t="n">
        <v>1362</v>
      </c>
      <c r="G310" s="16" t="n">
        <v>24</v>
      </c>
      <c r="H310" s="16" t="n">
        <v>8</v>
      </c>
      <c r="I310" s="16" t="n">
        <v>4</v>
      </c>
      <c r="J310" s="26" t="n">
        <v>7.40833333333333</v>
      </c>
      <c r="K310" s="16" t="n">
        <f aca="false">IF(F310&gt;=$N$1,1,0)</f>
        <v>1</v>
      </c>
      <c r="L310" s="27" t="n">
        <f aca="false">IF(K310=1,COUNTIFS($K$5:$K$1252,1,$J$5:$J$1252,"&lt;"&amp;J310)/($N$3-1),"")</f>
        <v>0.991714995857498</v>
      </c>
      <c r="M310" s="27" t="n">
        <f aca="false">IF(K310=1,COUNTIFS($K$5:$K$1252,1,$E$5:$E$1252,"&lt;"&amp;E310)/($N$3-1),"")</f>
        <v>0.876553438276719</v>
      </c>
      <c r="N310" s="28" t="n">
        <f aca="false">IF(K310=1,L310-M310,"")</f>
        <v>0.115161557580779</v>
      </c>
      <c r="O310" s="24" t="n">
        <f aca="false">IF(K310=1,E310,"")</f>
        <v>44.198676</v>
      </c>
      <c r="P310" s="26" t="n">
        <f aca="false">IF(K310=1,J310,"")</f>
        <v>7.40833333333333</v>
      </c>
    </row>
    <row r="311" customFormat="false" ht="15" hidden="false" customHeight="false" outlineLevel="0" collapsed="false">
      <c r="A311" s="16" t="s">
        <v>603</v>
      </c>
      <c r="B311" s="16" t="s">
        <v>265</v>
      </c>
      <c r="C311" s="16" t="s">
        <v>294</v>
      </c>
      <c r="D311" s="16" t="n">
        <v>31</v>
      </c>
      <c r="E311" s="24" t="n">
        <v>8.146955</v>
      </c>
      <c r="F311" s="25" t="n">
        <v>1506</v>
      </c>
      <c r="G311" s="16" t="n">
        <v>25</v>
      </c>
      <c r="H311" s="16" t="n">
        <v>2</v>
      </c>
      <c r="I311" s="16" t="n">
        <v>0</v>
      </c>
      <c r="J311" s="26" t="n">
        <v>6.244</v>
      </c>
      <c r="K311" s="16" t="n">
        <f aca="false">IF(F311&gt;=$N$1,1,0)</f>
        <v>1</v>
      </c>
      <c r="L311" s="27" t="n">
        <f aca="false">IF(K311=1,COUNTIFS($K$5:$K$1252,1,$J$5:$J$1252,"&lt;"&amp;J311)/($N$3-1),"")</f>
        <v>0.539353769676885</v>
      </c>
      <c r="M311" s="27" t="n">
        <f aca="false">IF(K311=1,COUNTIFS($K$5:$K$1252,1,$E$5:$E$1252,"&lt;"&amp;E311)/($N$3-1),"")</f>
        <v>0.424192212096106</v>
      </c>
      <c r="N311" s="28" t="n">
        <f aca="false">IF(K311=1,L311-M311,"")</f>
        <v>0.115161557580779</v>
      </c>
      <c r="O311" s="24" t="n">
        <f aca="false">IF(K311=1,E311,"")</f>
        <v>8.146955</v>
      </c>
      <c r="P311" s="26" t="n">
        <f aca="false">IF(K311=1,J311,"")</f>
        <v>6.244</v>
      </c>
    </row>
    <row r="312" customFormat="false" ht="15" hidden="false" customHeight="false" outlineLevel="0" collapsed="false">
      <c r="A312" s="16" t="s">
        <v>604</v>
      </c>
      <c r="B312" s="16" t="s">
        <v>267</v>
      </c>
      <c r="C312" s="16" t="s">
        <v>296</v>
      </c>
      <c r="D312" s="16" t="n">
        <v>24</v>
      </c>
      <c r="E312" s="24" t="n">
        <v>3.080894</v>
      </c>
      <c r="F312" s="25" t="n">
        <v>1672</v>
      </c>
      <c r="G312" s="16" t="n">
        <v>26</v>
      </c>
      <c r="H312" s="16" t="n">
        <v>3</v>
      </c>
      <c r="I312" s="16" t="n">
        <v>1</v>
      </c>
      <c r="J312" s="26" t="n">
        <v>5.97307692307692</v>
      </c>
      <c r="K312" s="16" t="n">
        <f aca="false">IF(F312&gt;=$N$1,1,0)</f>
        <v>1</v>
      </c>
      <c r="L312" s="27" t="n">
        <f aca="false">IF(K312=1,COUNTIFS($K$5:$K$1252,1,$J$5:$J$1252,"&lt;"&amp;J312)/($N$3-1),"")</f>
        <v>0.257663628831814</v>
      </c>
      <c r="M312" s="27" t="n">
        <f aca="false">IF(K312=1,COUNTIFS($K$5:$K$1252,1,$E$5:$E$1252,"&lt;"&amp;E312)/($N$3-1),"")</f>
        <v>0.142502071251036</v>
      </c>
      <c r="N312" s="28" t="n">
        <f aca="false">IF(K312=1,L312-M312,"")</f>
        <v>0.115161557580779</v>
      </c>
      <c r="O312" s="24" t="n">
        <f aca="false">IF(K312=1,E312,"")</f>
        <v>3.080894</v>
      </c>
      <c r="P312" s="26" t="n">
        <f aca="false">IF(K312=1,J312,"")</f>
        <v>5.97307692307692</v>
      </c>
    </row>
    <row r="313" customFormat="false" ht="15" hidden="false" customHeight="false" outlineLevel="0" collapsed="false">
      <c r="A313" s="16" t="s">
        <v>605</v>
      </c>
      <c r="B313" s="16" t="s">
        <v>254</v>
      </c>
      <c r="C313" s="16" t="s">
        <v>300</v>
      </c>
      <c r="D313" s="16" t="n">
        <v>27</v>
      </c>
      <c r="E313" s="24" t="n">
        <v>1.46514</v>
      </c>
      <c r="F313" s="25" t="n">
        <v>1181</v>
      </c>
      <c r="G313" s="16" t="n">
        <v>21</v>
      </c>
      <c r="H313" s="16" t="n">
        <v>0</v>
      </c>
      <c r="I313" s="16" t="n">
        <v>2</v>
      </c>
      <c r="J313" s="26" t="n">
        <v>5.86666666666667</v>
      </c>
      <c r="K313" s="16" t="n">
        <f aca="false">IF(F313&gt;=$N$1,1,0)</f>
        <v>1</v>
      </c>
      <c r="L313" s="27" t="n">
        <f aca="false">IF(K313=1,COUNTIFS($K$5:$K$1252,1,$J$5:$J$1252,"&lt;"&amp;J313)/($N$3-1),"")</f>
        <v>0.136702568351284</v>
      </c>
      <c r="M313" s="27" t="n">
        <f aca="false">IF(K313=1,COUNTIFS($K$5:$K$1252,1,$E$5:$E$1252,"&lt;"&amp;E313)/($N$3-1),"")</f>
        <v>0.0223695111847556</v>
      </c>
      <c r="N313" s="28" t="n">
        <f aca="false">IF(K313=1,L313-M313,"")</f>
        <v>0.114333057166529</v>
      </c>
      <c r="O313" s="24" t="n">
        <f aca="false">IF(K313=1,E313,"")</f>
        <v>1.46514</v>
      </c>
      <c r="P313" s="26" t="n">
        <f aca="false">IF(K313=1,J313,"")</f>
        <v>5.86666666666667</v>
      </c>
    </row>
    <row r="314" customFormat="false" ht="15" hidden="false" customHeight="false" outlineLevel="0" collapsed="false">
      <c r="A314" s="16" t="s">
        <v>606</v>
      </c>
      <c r="B314" s="16" t="s">
        <v>249</v>
      </c>
      <c r="C314" s="16" t="s">
        <v>300</v>
      </c>
      <c r="D314" s="16" t="n">
        <v>27</v>
      </c>
      <c r="E314" s="24" t="n">
        <v>9.234179</v>
      </c>
      <c r="F314" s="25" t="n">
        <v>1643</v>
      </c>
      <c r="G314" s="16" t="n">
        <v>27</v>
      </c>
      <c r="H314" s="16" t="n">
        <v>2</v>
      </c>
      <c r="I314" s="16" t="n">
        <v>5</v>
      </c>
      <c r="J314" s="26" t="n">
        <v>6.28888888888889</v>
      </c>
      <c r="K314" s="16" t="n">
        <f aca="false">IF(F314&gt;=$N$1,1,0)</f>
        <v>1</v>
      </c>
      <c r="L314" s="27" t="n">
        <f aca="false">IF(K314=1,COUNTIFS($K$5:$K$1252,1,$J$5:$J$1252,"&lt;"&amp;J314)/($N$3-1),"")</f>
        <v>0.582435791217896</v>
      </c>
      <c r="M314" s="27" t="n">
        <f aca="false">IF(K314=1,COUNTIFS($K$5:$K$1252,1,$E$5:$E$1252,"&lt;"&amp;E314)/($N$3-1),"")</f>
        <v>0.468102734051367</v>
      </c>
      <c r="N314" s="28" t="n">
        <f aca="false">IF(K314=1,L314-M314,"")</f>
        <v>0.114333057166529</v>
      </c>
      <c r="O314" s="24" t="n">
        <f aca="false">IF(K314=1,E314,"")</f>
        <v>9.234179</v>
      </c>
      <c r="P314" s="26" t="n">
        <f aca="false">IF(K314=1,J314,"")</f>
        <v>6.28888888888889</v>
      </c>
    </row>
    <row r="315" customFormat="false" ht="15" hidden="false" customHeight="false" outlineLevel="0" collapsed="false">
      <c r="A315" s="16" t="s">
        <v>607</v>
      </c>
      <c r="B315" s="16" t="s">
        <v>266</v>
      </c>
      <c r="C315" s="16" t="s">
        <v>294</v>
      </c>
      <c r="D315" s="16" t="n">
        <v>22</v>
      </c>
      <c r="E315" s="24" t="n">
        <v>10.904101</v>
      </c>
      <c r="F315" s="25" t="n">
        <v>1274</v>
      </c>
      <c r="G315" s="16" t="n">
        <v>19</v>
      </c>
      <c r="H315" s="16" t="n">
        <v>2</v>
      </c>
      <c r="I315" s="16" t="n">
        <v>0</v>
      </c>
      <c r="J315" s="26" t="n">
        <v>6.33157894736842</v>
      </c>
      <c r="K315" s="16" t="n">
        <f aca="false">IF(F315&gt;=$N$1,1,0)</f>
        <v>1</v>
      </c>
      <c r="L315" s="27" t="n">
        <f aca="false">IF(K315=1,COUNTIFS($K$5:$K$1252,1,$J$5:$J$1252,"&lt;"&amp;J315)/($N$3-1),"")</f>
        <v>0.629660314830157</v>
      </c>
      <c r="M315" s="27" t="n">
        <f aca="false">IF(K315=1,COUNTIFS($K$5:$K$1252,1,$E$5:$E$1252,"&lt;"&amp;E315)/($N$3-1),"")</f>
        <v>0.516155758077879</v>
      </c>
      <c r="N315" s="28" t="n">
        <f aca="false">IF(K315=1,L315-M315,"")</f>
        <v>0.113504556752278</v>
      </c>
      <c r="O315" s="24" t="n">
        <f aca="false">IF(K315=1,E315,"")</f>
        <v>10.904101</v>
      </c>
      <c r="P315" s="26" t="n">
        <f aca="false">IF(K315=1,J315,"")</f>
        <v>6.33157894736842</v>
      </c>
    </row>
    <row r="316" customFormat="false" ht="15" hidden="false" customHeight="false" outlineLevel="0" collapsed="false">
      <c r="A316" s="16" t="s">
        <v>608</v>
      </c>
      <c r="B316" s="16" t="s">
        <v>249</v>
      </c>
      <c r="C316" s="16" t="s">
        <v>300</v>
      </c>
      <c r="D316" s="16" t="n">
        <v>28</v>
      </c>
      <c r="E316" s="24" t="n">
        <v>8.807034</v>
      </c>
      <c r="F316" s="25" t="n">
        <v>1197</v>
      </c>
      <c r="G316" s="16" t="n">
        <v>23</v>
      </c>
      <c r="H316" s="16" t="n">
        <v>2</v>
      </c>
      <c r="I316" s="16" t="n">
        <v>5</v>
      </c>
      <c r="J316" s="26" t="n">
        <v>6.2695652173913</v>
      </c>
      <c r="K316" s="16" t="n">
        <f aca="false">IF(F316&gt;=$N$1,1,0)</f>
        <v>1</v>
      </c>
      <c r="L316" s="27" t="n">
        <f aca="false">IF(K316=1,COUNTIFS($K$5:$K$1252,1,$J$5:$J$1252,"&lt;"&amp;J316)/($N$3-1),"")</f>
        <v>0.565865782932892</v>
      </c>
      <c r="M316" s="27" t="n">
        <f aca="false">IF(K316=1,COUNTIFS($K$5:$K$1252,1,$E$5:$E$1252,"&lt;"&amp;E316)/($N$3-1),"")</f>
        <v>0.452361226180613</v>
      </c>
      <c r="N316" s="28" t="n">
        <f aca="false">IF(K316=1,L316-M316,"")</f>
        <v>0.113504556752278</v>
      </c>
      <c r="O316" s="24" t="n">
        <f aca="false">IF(K316=1,E316,"")</f>
        <v>8.807034</v>
      </c>
      <c r="P316" s="26" t="n">
        <f aca="false">IF(K316=1,J316,"")</f>
        <v>6.2695652173913</v>
      </c>
    </row>
    <row r="317" customFormat="false" ht="15" hidden="false" customHeight="false" outlineLevel="0" collapsed="false">
      <c r="A317" s="16" t="s">
        <v>609</v>
      </c>
      <c r="B317" s="16" t="s">
        <v>250</v>
      </c>
      <c r="C317" s="16" t="s">
        <v>300</v>
      </c>
      <c r="D317" s="16" t="n">
        <v>21</v>
      </c>
      <c r="E317" s="24" t="n">
        <v>15.147546</v>
      </c>
      <c r="F317" s="25" t="n">
        <v>1493</v>
      </c>
      <c r="G317" s="16" t="n">
        <v>22</v>
      </c>
      <c r="H317" s="16" t="n">
        <v>1</v>
      </c>
      <c r="I317" s="16" t="n">
        <v>1</v>
      </c>
      <c r="J317" s="26" t="n">
        <v>6.46818181818182</v>
      </c>
      <c r="K317" s="16" t="n">
        <f aca="false">IF(F317&gt;=$N$1,1,0)</f>
        <v>1</v>
      </c>
      <c r="L317" s="27" t="n">
        <f aca="false">IF(K317=1,COUNTIFS($K$5:$K$1252,1,$J$5:$J$1252,"&lt;"&amp;J317)/($N$3-1),"")</f>
        <v>0.747307373653687</v>
      </c>
      <c r="M317" s="27" t="n">
        <f aca="false">IF(K317=1,COUNTIFS($K$5:$K$1252,1,$E$5:$E$1252,"&lt;"&amp;E317)/($N$3-1),"")</f>
        <v>0.633802816901409</v>
      </c>
      <c r="N317" s="28" t="n">
        <f aca="false">IF(K317=1,L317-M317,"")</f>
        <v>0.113504556752278</v>
      </c>
      <c r="O317" s="24" t="n">
        <f aca="false">IF(K317=1,E317,"")</f>
        <v>15.147546</v>
      </c>
      <c r="P317" s="26" t="n">
        <f aca="false">IF(K317=1,J317,"")</f>
        <v>6.46818181818182</v>
      </c>
    </row>
    <row r="318" customFormat="false" ht="15" hidden="false" customHeight="false" outlineLevel="0" collapsed="false">
      <c r="A318" s="16" t="s">
        <v>610</v>
      </c>
      <c r="B318" s="16" t="s">
        <v>239</v>
      </c>
      <c r="C318" s="16" t="s">
        <v>294</v>
      </c>
      <c r="D318" s="16" t="n">
        <v>22</v>
      </c>
      <c r="E318" s="24" t="n">
        <v>19.613882</v>
      </c>
      <c r="F318" s="25" t="n">
        <v>1241</v>
      </c>
      <c r="G318" s="16" t="n">
        <v>21</v>
      </c>
      <c r="H318" s="16" t="n">
        <v>0</v>
      </c>
      <c r="I318" s="16" t="n">
        <v>1</v>
      </c>
      <c r="J318" s="26" t="n">
        <v>6.75238095238095</v>
      </c>
      <c r="K318" s="16" t="n">
        <f aca="false">IF(F318&gt;=$N$1,1,0)</f>
        <v>1</v>
      </c>
      <c r="L318" s="27" t="n">
        <f aca="false">IF(K318=1,COUNTIFS($K$5:$K$1252,1,$J$5:$J$1252,"&lt;"&amp;J318)/($N$3-1),"")</f>
        <v>0.826843413421707</v>
      </c>
      <c r="M318" s="27" t="n">
        <f aca="false">IF(K318=1,COUNTIFS($K$5:$K$1252,1,$E$5:$E$1252,"&lt;"&amp;E318)/($N$3-1),"")</f>
        <v>0.714167357083679</v>
      </c>
      <c r="N318" s="28" t="n">
        <f aca="false">IF(K318=1,L318-M318,"")</f>
        <v>0.112676056338028</v>
      </c>
      <c r="O318" s="24" t="n">
        <f aca="false">IF(K318=1,E318,"")</f>
        <v>19.613882</v>
      </c>
      <c r="P318" s="26" t="n">
        <f aca="false">IF(K318=1,J318,"")</f>
        <v>6.75238095238095</v>
      </c>
    </row>
    <row r="319" customFormat="false" ht="15" hidden="false" customHeight="false" outlineLevel="0" collapsed="false">
      <c r="A319" s="16" t="s">
        <v>611</v>
      </c>
      <c r="B319" s="16" t="s">
        <v>249</v>
      </c>
      <c r="C319" s="16" t="s">
        <v>294</v>
      </c>
      <c r="D319" s="16" t="n">
        <v>29</v>
      </c>
      <c r="E319" s="24" t="n">
        <v>4.815712</v>
      </c>
      <c r="F319" s="25" t="n">
        <v>1611</v>
      </c>
      <c r="G319" s="16" t="n">
        <v>22</v>
      </c>
      <c r="H319" s="16" t="n">
        <v>1</v>
      </c>
      <c r="I319" s="16" t="n">
        <v>0</v>
      </c>
      <c r="J319" s="26" t="n">
        <v>6.06818181818182</v>
      </c>
      <c r="K319" s="16" t="n">
        <f aca="false">IF(F319&gt;=$N$1,1,0)</f>
        <v>1</v>
      </c>
      <c r="L319" s="27" t="n">
        <f aca="false">IF(K319=1,COUNTIFS($K$5:$K$1252,1,$J$5:$J$1252,"&lt;"&amp;J319)/($N$3-1),"")</f>
        <v>0.378624689312345</v>
      </c>
      <c r="M319" s="27" t="n">
        <f aca="false">IF(K319=1,COUNTIFS($K$5:$K$1252,1,$E$5:$E$1252,"&lt;"&amp;E319)/($N$3-1),"")</f>
        <v>0.265948632974317</v>
      </c>
      <c r="N319" s="28" t="n">
        <f aca="false">IF(K319=1,L319-M319,"")</f>
        <v>0.112676056338028</v>
      </c>
      <c r="O319" s="24" t="n">
        <f aca="false">IF(K319=1,E319,"")</f>
        <v>4.815712</v>
      </c>
      <c r="P319" s="26" t="n">
        <f aca="false">IF(K319=1,J319,"")</f>
        <v>6.06818181818182</v>
      </c>
    </row>
    <row r="320" customFormat="false" ht="15" hidden="false" customHeight="false" outlineLevel="0" collapsed="false">
      <c r="A320" s="16" t="s">
        <v>612</v>
      </c>
      <c r="B320" s="16" t="s">
        <v>221</v>
      </c>
      <c r="C320" s="16" t="s">
        <v>294</v>
      </c>
      <c r="D320" s="16" t="n">
        <v>30</v>
      </c>
      <c r="E320" s="24" t="n">
        <v>2.674701</v>
      </c>
      <c r="F320" s="25" t="n">
        <v>1882</v>
      </c>
      <c r="G320" s="16" t="n">
        <v>27</v>
      </c>
      <c r="H320" s="16" t="n">
        <v>1</v>
      </c>
      <c r="I320" s="16" t="n">
        <v>1</v>
      </c>
      <c r="J320" s="26" t="n">
        <v>5.93333333333333</v>
      </c>
      <c r="K320" s="16" t="n">
        <f aca="false">IF(F320&gt;=$N$1,1,0)</f>
        <v>1</v>
      </c>
      <c r="L320" s="27" t="n">
        <f aca="false">IF(K320=1,COUNTIFS($K$5:$K$1252,1,$J$5:$J$1252,"&lt;"&amp;J320)/($N$3-1),"")</f>
        <v>0.211267605633803</v>
      </c>
      <c r="M320" s="27" t="n">
        <f aca="false">IF(K320=1,COUNTIFS($K$5:$K$1252,1,$E$5:$E$1252,"&lt;"&amp;E320)/($N$3-1),"")</f>
        <v>0.0994200497100249</v>
      </c>
      <c r="N320" s="28" t="n">
        <f aca="false">IF(K320=1,L320-M320,"")</f>
        <v>0.111847555923778</v>
      </c>
      <c r="O320" s="24" t="n">
        <f aca="false">IF(K320=1,E320,"")</f>
        <v>2.674701</v>
      </c>
      <c r="P320" s="26" t="n">
        <f aca="false">IF(K320=1,J320,"")</f>
        <v>5.93333333333333</v>
      </c>
    </row>
    <row r="321" customFormat="false" ht="15" hidden="false" customHeight="false" outlineLevel="0" collapsed="false">
      <c r="A321" s="16" t="s">
        <v>613</v>
      </c>
      <c r="B321" s="16" t="s">
        <v>256</v>
      </c>
      <c r="C321" s="16" t="s">
        <v>296</v>
      </c>
      <c r="D321" s="16" t="n">
        <v>18</v>
      </c>
      <c r="E321" s="24" t="n">
        <v>31.81179</v>
      </c>
      <c r="F321" s="25" t="n">
        <v>2239</v>
      </c>
      <c r="G321" s="16" t="n">
        <v>32</v>
      </c>
      <c r="H321" s="16" t="n">
        <v>10</v>
      </c>
      <c r="I321" s="16" t="n">
        <v>3</v>
      </c>
      <c r="J321" s="26" t="n">
        <v>7.015625</v>
      </c>
      <c r="K321" s="16" t="n">
        <f aca="false">IF(F321&gt;=$N$1,1,0)</f>
        <v>1</v>
      </c>
      <c r="L321" s="27" t="n">
        <f aca="false">IF(K321=1,COUNTIFS($K$5:$K$1252,1,$J$5:$J$1252,"&lt;"&amp;J321)/($N$3-1),"")</f>
        <v>0.936205468102734</v>
      </c>
      <c r="M321" s="27" t="n">
        <f aca="false">IF(K321=1,COUNTIFS($K$5:$K$1252,1,$E$5:$E$1252,"&lt;"&amp;E321)/($N$3-1),"")</f>
        <v>0.824357912178956</v>
      </c>
      <c r="N321" s="28" t="n">
        <f aca="false">IF(K321=1,L321-M321,"")</f>
        <v>0.111847555923778</v>
      </c>
      <c r="O321" s="24" t="n">
        <f aca="false">IF(K321=1,E321,"")</f>
        <v>31.81179</v>
      </c>
      <c r="P321" s="26" t="n">
        <f aca="false">IF(K321=1,J321,"")</f>
        <v>7.015625</v>
      </c>
    </row>
    <row r="322" customFormat="false" ht="15" hidden="false" customHeight="false" outlineLevel="0" collapsed="false">
      <c r="A322" s="16" t="s">
        <v>614</v>
      </c>
      <c r="B322" s="16" t="s">
        <v>235</v>
      </c>
      <c r="C322" s="16" t="s">
        <v>300</v>
      </c>
      <c r="D322" s="16" t="n">
        <v>21</v>
      </c>
      <c r="E322" s="24" t="n">
        <v>36.046905</v>
      </c>
      <c r="F322" s="25" t="n">
        <v>1696</v>
      </c>
      <c r="G322" s="16" t="n">
        <v>24</v>
      </c>
      <c r="H322" s="16" t="n">
        <v>5</v>
      </c>
      <c r="I322" s="16" t="n">
        <v>6</v>
      </c>
      <c r="J322" s="26" t="n">
        <v>7.175</v>
      </c>
      <c r="K322" s="16" t="n">
        <f aca="false">IF(F322&gt;=$N$1,1,0)</f>
        <v>1</v>
      </c>
      <c r="L322" s="27" t="n">
        <f aca="false">IF(K322=1,COUNTIFS($K$5:$K$1252,1,$J$5:$J$1252,"&lt;"&amp;J322)/($N$3-1),"")</f>
        <v>0.957746478873239</v>
      </c>
      <c r="M322" s="27" t="n">
        <f aca="false">IF(K322=1,COUNTIFS($K$5:$K$1252,1,$E$5:$E$1252,"&lt;"&amp;E322)/($N$3-1),"")</f>
        <v>0.845898922949462</v>
      </c>
      <c r="N322" s="28" t="n">
        <f aca="false">IF(K322=1,L322-M322,"")</f>
        <v>0.111847555923778</v>
      </c>
      <c r="O322" s="24" t="n">
        <f aca="false">IF(K322=1,E322,"")</f>
        <v>36.046905</v>
      </c>
      <c r="P322" s="26" t="n">
        <f aca="false">IF(K322=1,J322,"")</f>
        <v>7.175</v>
      </c>
    </row>
    <row r="323" customFormat="false" ht="15" hidden="false" customHeight="false" outlineLevel="0" collapsed="false">
      <c r="A323" s="16" t="s">
        <v>615</v>
      </c>
      <c r="B323" s="16" t="s">
        <v>217</v>
      </c>
      <c r="C323" s="16" t="s">
        <v>296</v>
      </c>
      <c r="D323" s="16" t="n">
        <v>23</v>
      </c>
      <c r="E323" s="24" t="n">
        <v>30.840644</v>
      </c>
      <c r="F323" s="25" t="n">
        <v>1630</v>
      </c>
      <c r="G323" s="16" t="n">
        <v>28</v>
      </c>
      <c r="H323" s="16" t="n">
        <v>10</v>
      </c>
      <c r="I323" s="16" t="n">
        <v>4</v>
      </c>
      <c r="J323" s="26" t="n">
        <v>6.99642857142857</v>
      </c>
      <c r="K323" s="16" t="n">
        <f aca="false">IF(F323&gt;=$N$1,1,0)</f>
        <v>1</v>
      </c>
      <c r="L323" s="27" t="n">
        <f aca="false">IF(K323=1,COUNTIFS($K$5:$K$1252,1,$J$5:$J$1252,"&lt;"&amp;J323)/($N$3-1),"")</f>
        <v>0.930405965202983</v>
      </c>
      <c r="M323" s="27" t="n">
        <f aca="false">IF(K323=1,COUNTIFS($K$5:$K$1252,1,$E$5:$E$1252,"&lt;"&amp;E323)/($N$3-1),"")</f>
        <v>0.819386909693455</v>
      </c>
      <c r="N323" s="28" t="n">
        <f aca="false">IF(K323=1,L323-M323,"")</f>
        <v>0.111019055509528</v>
      </c>
      <c r="O323" s="24" t="n">
        <f aca="false">IF(K323=1,E323,"")</f>
        <v>30.840644</v>
      </c>
      <c r="P323" s="26" t="n">
        <f aca="false">IF(K323=1,J323,"")</f>
        <v>6.99642857142857</v>
      </c>
    </row>
    <row r="324" customFormat="false" ht="15" hidden="false" customHeight="false" outlineLevel="0" collapsed="false">
      <c r="A324" s="16" t="s">
        <v>616</v>
      </c>
      <c r="B324" s="16" t="s">
        <v>232</v>
      </c>
      <c r="C324" s="16" t="s">
        <v>294</v>
      </c>
      <c r="D324" s="16" t="n">
        <v>20</v>
      </c>
      <c r="E324" s="24" t="n">
        <v>6.807322</v>
      </c>
      <c r="F324" s="25" t="n">
        <v>1910</v>
      </c>
      <c r="G324" s="16" t="n">
        <v>27</v>
      </c>
      <c r="H324" s="16" t="n">
        <v>1</v>
      </c>
      <c r="I324" s="16" t="n">
        <v>0</v>
      </c>
      <c r="J324" s="26" t="n">
        <v>6.18518518518519</v>
      </c>
      <c r="K324" s="16" t="n">
        <f aca="false">IF(F324&gt;=$N$1,1,0)</f>
        <v>1</v>
      </c>
      <c r="L324" s="27" t="n">
        <f aca="false">IF(K324=1,COUNTIFS($K$5:$K$1252,1,$J$5:$J$1252,"&lt;"&amp;J324)/($N$3-1),"")</f>
        <v>0.48135874067937</v>
      </c>
      <c r="M324" s="27" t="n">
        <f aca="false">IF(K324=1,COUNTIFS($K$5:$K$1252,1,$E$5:$E$1252,"&lt;"&amp;E324)/($N$3-1),"")</f>
        <v>0.371168185584093</v>
      </c>
      <c r="N324" s="28" t="n">
        <f aca="false">IF(K324=1,L324-M324,"")</f>
        <v>0.110190555095278</v>
      </c>
      <c r="O324" s="24" t="n">
        <f aca="false">IF(K324=1,E324,"")</f>
        <v>6.807322</v>
      </c>
      <c r="P324" s="26" t="n">
        <f aca="false">IF(K324=1,J324,"")</f>
        <v>6.18518518518519</v>
      </c>
    </row>
    <row r="325" customFormat="false" ht="15" hidden="false" customHeight="false" outlineLevel="0" collapsed="false">
      <c r="A325" s="16" t="s">
        <v>617</v>
      </c>
      <c r="B325" s="16" t="s">
        <v>260</v>
      </c>
      <c r="C325" s="16" t="s">
        <v>294</v>
      </c>
      <c r="D325" s="16" t="n">
        <v>26</v>
      </c>
      <c r="E325" s="24" t="n">
        <v>3.1821</v>
      </c>
      <c r="F325" s="25" t="n">
        <v>1512</v>
      </c>
      <c r="G325" s="16" t="n">
        <v>23</v>
      </c>
      <c r="H325" s="16" t="n">
        <v>4</v>
      </c>
      <c r="I325" s="16" t="n">
        <v>1</v>
      </c>
      <c r="J325" s="26" t="n">
        <v>5.97826086956522</v>
      </c>
      <c r="K325" s="16" t="n">
        <f aca="false">IF(F325&gt;=$N$1,1,0)</f>
        <v>1</v>
      </c>
      <c r="L325" s="27" t="n">
        <f aca="false">IF(K325=1,COUNTIFS($K$5:$K$1252,1,$J$5:$J$1252,"&lt;"&amp;J325)/($N$3-1),"")</f>
        <v>0.260977630488815</v>
      </c>
      <c r="M325" s="27" t="n">
        <f aca="false">IF(K325=1,COUNTIFS($K$5:$K$1252,1,$E$5:$E$1252,"&lt;"&amp;E325)/($N$3-1),"")</f>
        <v>0.150787075393538</v>
      </c>
      <c r="N325" s="28" t="n">
        <f aca="false">IF(K325=1,L325-M325,"")</f>
        <v>0.110190555095278</v>
      </c>
      <c r="O325" s="24" t="n">
        <f aca="false">IF(K325=1,E325,"")</f>
        <v>3.1821</v>
      </c>
      <c r="P325" s="26" t="n">
        <f aca="false">IF(K325=1,J325,"")</f>
        <v>5.97826086956522</v>
      </c>
    </row>
    <row r="326" customFormat="false" ht="15" hidden="false" customHeight="false" outlineLevel="0" collapsed="false">
      <c r="A326" s="16" t="s">
        <v>618</v>
      </c>
      <c r="B326" s="16" t="s">
        <v>264</v>
      </c>
      <c r="C326" s="16" t="s">
        <v>307</v>
      </c>
      <c r="D326" s="16" t="n">
        <v>34</v>
      </c>
      <c r="E326" s="24" t="n">
        <v>1.103256</v>
      </c>
      <c r="F326" s="25" t="n">
        <v>1436</v>
      </c>
      <c r="G326" s="16" t="n">
        <v>18</v>
      </c>
      <c r="H326" s="16" t="n">
        <v>0</v>
      </c>
      <c r="I326" s="16" t="n">
        <v>2</v>
      </c>
      <c r="J326" s="26" t="n">
        <v>5.85</v>
      </c>
      <c r="K326" s="16" t="n">
        <f aca="false">IF(F326&gt;=$N$1,1,0)</f>
        <v>1</v>
      </c>
      <c r="L326" s="27" t="n">
        <f aca="false">IF(K326=1,COUNTIFS($K$5:$K$1252,1,$J$5:$J$1252,"&lt;"&amp;J326)/($N$3-1),"")</f>
        <v>0.117647058823529</v>
      </c>
      <c r="M326" s="27" t="n">
        <f aca="false">IF(K326=1,COUNTIFS($K$5:$K$1252,1,$E$5:$E$1252,"&lt;"&amp;E326)/($N$3-1),"")</f>
        <v>0.00828500414250207</v>
      </c>
      <c r="N326" s="28" t="n">
        <f aca="false">IF(K326=1,L326-M326,"")</f>
        <v>0.109362054681027</v>
      </c>
      <c r="O326" s="24" t="n">
        <f aca="false">IF(K326=1,E326,"")</f>
        <v>1.103256</v>
      </c>
      <c r="P326" s="26" t="n">
        <f aca="false">IF(K326=1,J326,"")</f>
        <v>5.85</v>
      </c>
    </row>
    <row r="327" customFormat="false" ht="15" hidden="false" customHeight="false" outlineLevel="0" collapsed="false">
      <c r="A327" s="16" t="s">
        <v>619</v>
      </c>
      <c r="B327" s="16" t="s">
        <v>262</v>
      </c>
      <c r="C327" s="16" t="s">
        <v>307</v>
      </c>
      <c r="D327" s="16" t="n">
        <v>32</v>
      </c>
      <c r="E327" s="24" t="n">
        <v>15.572962</v>
      </c>
      <c r="F327" s="25" t="n">
        <v>1072</v>
      </c>
      <c r="G327" s="16" t="n">
        <v>15</v>
      </c>
      <c r="H327" s="16" t="n">
        <v>0</v>
      </c>
      <c r="I327" s="16" t="n">
        <v>0</v>
      </c>
      <c r="J327" s="26" t="n">
        <v>6.48</v>
      </c>
      <c r="K327" s="16" t="n">
        <f aca="false">IF(F327&gt;=$N$1,1,0)</f>
        <v>1</v>
      </c>
      <c r="L327" s="27" t="n">
        <f aca="false">IF(K327=1,COUNTIFS($K$5:$K$1252,1,$J$5:$J$1252,"&lt;"&amp;J327)/($N$3-1),"")</f>
        <v>0.750621375310688</v>
      </c>
      <c r="M327" s="27" t="n">
        <f aca="false">IF(K327=1,COUNTIFS($K$5:$K$1252,1,$E$5:$E$1252,"&lt;"&amp;E327)/($N$3-1),"")</f>
        <v>0.643744821872411</v>
      </c>
      <c r="N327" s="28" t="n">
        <f aca="false">IF(K327=1,L327-M327,"")</f>
        <v>0.106876553438277</v>
      </c>
      <c r="O327" s="24" t="n">
        <f aca="false">IF(K327=1,E327,"")</f>
        <v>15.572962</v>
      </c>
      <c r="P327" s="26" t="n">
        <f aca="false">IF(K327=1,J327,"")</f>
        <v>6.48</v>
      </c>
    </row>
    <row r="328" customFormat="false" ht="15" hidden="false" customHeight="false" outlineLevel="0" collapsed="false">
      <c r="A328" s="16" t="s">
        <v>620</v>
      </c>
      <c r="B328" s="16" t="s">
        <v>240</v>
      </c>
      <c r="C328" s="16" t="s">
        <v>294</v>
      </c>
      <c r="D328" s="16" t="n">
        <v>29</v>
      </c>
      <c r="E328" s="24" t="n">
        <v>35.972213</v>
      </c>
      <c r="F328" s="25" t="n">
        <v>1281</v>
      </c>
      <c r="G328" s="16" t="n">
        <v>19</v>
      </c>
      <c r="H328" s="16" t="n">
        <v>1</v>
      </c>
      <c r="I328" s="16" t="n">
        <v>2</v>
      </c>
      <c r="J328" s="26" t="n">
        <v>7.11052631578947</v>
      </c>
      <c r="K328" s="16" t="n">
        <f aca="false">IF(F328&gt;=$N$1,1,0)</f>
        <v>1</v>
      </c>
      <c r="L328" s="27" t="n">
        <f aca="false">IF(K328=1,COUNTIFS($K$5:$K$1252,1,$J$5:$J$1252,"&lt;"&amp;J328)/($N$3-1),"")</f>
        <v>0.951118475559238</v>
      </c>
      <c r="M328" s="27" t="n">
        <f aca="false">IF(K328=1,COUNTIFS($K$5:$K$1252,1,$E$5:$E$1252,"&lt;"&amp;E328)/($N$3-1),"")</f>
        <v>0.844241922120961</v>
      </c>
      <c r="N328" s="28" t="n">
        <f aca="false">IF(K328=1,L328-M328,"")</f>
        <v>0.106876553438277</v>
      </c>
      <c r="O328" s="24" t="n">
        <f aca="false">IF(K328=1,E328,"")</f>
        <v>35.972213</v>
      </c>
      <c r="P328" s="26" t="n">
        <f aca="false">IF(K328=1,J328,"")</f>
        <v>7.11052631578947</v>
      </c>
    </row>
    <row r="329" customFormat="false" ht="15" hidden="false" customHeight="false" outlineLevel="0" collapsed="false">
      <c r="A329" s="16" t="s">
        <v>621</v>
      </c>
      <c r="B329" s="16" t="s">
        <v>257</v>
      </c>
      <c r="C329" s="16" t="s">
        <v>294</v>
      </c>
      <c r="D329" s="16" t="n">
        <v>24</v>
      </c>
      <c r="E329" s="24" t="n">
        <v>18.320744</v>
      </c>
      <c r="F329" s="25" t="n">
        <v>2038</v>
      </c>
      <c r="G329" s="16" t="n">
        <v>31</v>
      </c>
      <c r="H329" s="16" t="n">
        <v>2</v>
      </c>
      <c r="I329" s="16" t="n">
        <v>1</v>
      </c>
      <c r="J329" s="26" t="n">
        <v>6.67096774193548</v>
      </c>
      <c r="K329" s="16" t="n">
        <f aca="false">IF(F329&gt;=$N$1,1,0)</f>
        <v>1</v>
      </c>
      <c r="L329" s="27" t="n">
        <f aca="false">IF(K329=1,COUNTIFS($K$5:$K$1252,1,$J$5:$J$1252,"&lt;"&amp;J329)/($N$3-1),"")</f>
        <v>0.805302402651201</v>
      </c>
      <c r="M329" s="27" t="n">
        <f aca="false">IF(K329=1,COUNTIFS($K$5:$K$1252,1,$E$5:$E$1252,"&lt;"&amp;E329)/($N$3-1),"")</f>
        <v>0.698425849212925</v>
      </c>
      <c r="N329" s="28" t="n">
        <f aca="false">IF(K329=1,L329-M329,"")</f>
        <v>0.106876553438277</v>
      </c>
      <c r="O329" s="24" t="n">
        <f aca="false">IF(K329=1,E329,"")</f>
        <v>18.320744</v>
      </c>
      <c r="P329" s="26" t="n">
        <f aca="false">IF(K329=1,J329,"")</f>
        <v>6.67096774193548</v>
      </c>
    </row>
    <row r="330" customFormat="false" ht="15" hidden="false" customHeight="false" outlineLevel="0" collapsed="false">
      <c r="A330" s="16" t="s">
        <v>622</v>
      </c>
      <c r="B330" s="16" t="s">
        <v>222</v>
      </c>
      <c r="C330" s="16" t="s">
        <v>296</v>
      </c>
      <c r="D330" s="16" t="n">
        <v>19</v>
      </c>
      <c r="E330" s="24" t="n">
        <v>3.256459</v>
      </c>
      <c r="F330" s="25" t="n">
        <v>1458</v>
      </c>
      <c r="G330" s="16" t="n">
        <v>21</v>
      </c>
      <c r="H330" s="16" t="n">
        <v>2</v>
      </c>
      <c r="I330" s="16" t="n">
        <v>3</v>
      </c>
      <c r="J330" s="26" t="n">
        <v>5.98571428571429</v>
      </c>
      <c r="K330" s="16" t="n">
        <f aca="false">IF(F330&gt;=$N$1,1,0)</f>
        <v>1</v>
      </c>
      <c r="L330" s="27" t="n">
        <f aca="false">IF(K330=1,COUNTIFS($K$5:$K$1252,1,$J$5:$J$1252,"&lt;"&amp;J330)/($N$3-1),"")</f>
        <v>0.267605633802817</v>
      </c>
      <c r="M330" s="27" t="n">
        <f aca="false">IF(K330=1,COUNTIFS($K$5:$K$1252,1,$E$5:$E$1252,"&lt;"&amp;E330)/($N$3-1),"")</f>
        <v>0.16072908036454</v>
      </c>
      <c r="N330" s="28" t="n">
        <f aca="false">IF(K330=1,L330-M330,"")</f>
        <v>0.106876553438277</v>
      </c>
      <c r="O330" s="24" t="n">
        <f aca="false">IF(K330=1,E330,"")</f>
        <v>3.256459</v>
      </c>
      <c r="P330" s="26" t="n">
        <f aca="false">IF(K330=1,J330,"")</f>
        <v>5.98571428571429</v>
      </c>
    </row>
    <row r="331" customFormat="false" ht="15" hidden="false" customHeight="false" outlineLevel="0" collapsed="false">
      <c r="A331" s="16" t="s">
        <v>623</v>
      </c>
      <c r="B331" s="16" t="s">
        <v>249</v>
      </c>
      <c r="C331" s="16" t="s">
        <v>294</v>
      </c>
      <c r="D331" s="16" t="n">
        <v>26</v>
      </c>
      <c r="E331" s="24" t="n">
        <v>3.795812</v>
      </c>
      <c r="F331" s="25" t="n">
        <v>1441</v>
      </c>
      <c r="G331" s="16" t="n">
        <v>22</v>
      </c>
      <c r="H331" s="16" t="n">
        <v>2</v>
      </c>
      <c r="I331" s="16" t="n">
        <v>1</v>
      </c>
      <c r="J331" s="26" t="n">
        <v>6.02272727272727</v>
      </c>
      <c r="K331" s="16" t="n">
        <f aca="false">IF(F331&gt;=$N$1,1,0)</f>
        <v>1</v>
      </c>
      <c r="L331" s="27" t="n">
        <f aca="false">IF(K331=1,COUNTIFS($K$5:$K$1252,1,$J$5:$J$1252,"&lt;"&amp;J331)/($N$3-1),"")</f>
        <v>0.324772162386081</v>
      </c>
      <c r="M331" s="27" t="n">
        <f aca="false">IF(K331=1,COUNTIFS($K$5:$K$1252,1,$E$5:$E$1252,"&lt;"&amp;E331)/($N$3-1),"")</f>
        <v>0.217895608947804</v>
      </c>
      <c r="N331" s="28" t="n">
        <f aca="false">IF(K331=1,L331-M331,"")</f>
        <v>0.106876553438277</v>
      </c>
      <c r="O331" s="24" t="n">
        <f aca="false">IF(K331=1,E331,"")</f>
        <v>3.795812</v>
      </c>
      <c r="P331" s="26" t="n">
        <f aca="false">IF(K331=1,J331,"")</f>
        <v>6.02272727272727</v>
      </c>
    </row>
    <row r="332" customFormat="false" ht="15" hidden="false" customHeight="false" outlineLevel="0" collapsed="false">
      <c r="A332" s="16" t="s">
        <v>624</v>
      </c>
      <c r="B332" s="16" t="s">
        <v>251</v>
      </c>
      <c r="C332" s="16" t="s">
        <v>294</v>
      </c>
      <c r="D332" s="16" t="n">
        <v>23</v>
      </c>
      <c r="E332" s="24" t="n">
        <v>6.639159</v>
      </c>
      <c r="F332" s="25" t="n">
        <v>1787</v>
      </c>
      <c r="G332" s="16" t="n">
        <v>26</v>
      </c>
      <c r="H332" s="16" t="n">
        <v>1</v>
      </c>
      <c r="I332" s="16" t="n">
        <v>2</v>
      </c>
      <c r="J332" s="26" t="n">
        <v>6.16923076923077</v>
      </c>
      <c r="K332" s="16" t="n">
        <f aca="false">IF(F332&gt;=$N$1,1,0)</f>
        <v>1</v>
      </c>
      <c r="L332" s="27" t="n">
        <f aca="false">IF(K332=1,COUNTIFS($K$5:$K$1252,1,$J$5:$J$1252,"&lt;"&amp;J332)/($N$3-1),"")</f>
        <v>0.462303231151616</v>
      </c>
      <c r="M332" s="27" t="n">
        <f aca="false">IF(K332=1,COUNTIFS($K$5:$K$1252,1,$E$5:$E$1252,"&lt;"&amp;E332)/($N$3-1),"")</f>
        <v>0.356255178127589</v>
      </c>
      <c r="N332" s="28" t="n">
        <f aca="false">IF(K332=1,L332-M332,"")</f>
        <v>0.106048053024027</v>
      </c>
      <c r="O332" s="24" t="n">
        <f aca="false">IF(K332=1,E332,"")</f>
        <v>6.639159</v>
      </c>
      <c r="P332" s="26" t="n">
        <f aca="false">IF(K332=1,J332,"")</f>
        <v>6.16923076923077</v>
      </c>
    </row>
    <row r="333" customFormat="false" ht="15" hidden="false" customHeight="false" outlineLevel="0" collapsed="false">
      <c r="A333" s="16" t="s">
        <v>625</v>
      </c>
      <c r="B333" s="16" t="s">
        <v>259</v>
      </c>
      <c r="C333" s="16" t="s">
        <v>294</v>
      </c>
      <c r="D333" s="16" t="n">
        <v>24</v>
      </c>
      <c r="E333" s="24" t="n">
        <v>5.20835</v>
      </c>
      <c r="F333" s="25" t="n">
        <v>2263</v>
      </c>
      <c r="G333" s="16" t="n">
        <v>33</v>
      </c>
      <c r="H333" s="16" t="n">
        <v>0</v>
      </c>
      <c r="I333" s="16" t="n">
        <v>1</v>
      </c>
      <c r="J333" s="26" t="n">
        <v>6.07878787878788</v>
      </c>
      <c r="K333" s="16" t="n">
        <f aca="false">IF(F333&gt;=$N$1,1,0)</f>
        <v>1</v>
      </c>
      <c r="L333" s="27" t="n">
        <f aca="false">IF(K333=1,COUNTIFS($K$5:$K$1252,1,$J$5:$J$1252,"&lt;"&amp;J333)/($N$3-1),"")</f>
        <v>0.391880695940348</v>
      </c>
      <c r="M333" s="27" t="n">
        <f aca="false">IF(K333=1,COUNTIFS($K$5:$K$1252,1,$E$5:$E$1252,"&lt;"&amp;E333)/($N$3-1),"")</f>
        <v>0.286661143330572</v>
      </c>
      <c r="N333" s="28" t="n">
        <f aca="false">IF(K333=1,L333-M333,"")</f>
        <v>0.105219552609776</v>
      </c>
      <c r="O333" s="24" t="n">
        <f aca="false">IF(K333=1,E333,"")</f>
        <v>5.20835</v>
      </c>
      <c r="P333" s="26" t="n">
        <f aca="false">IF(K333=1,J333,"")</f>
        <v>6.07878787878788</v>
      </c>
    </row>
    <row r="334" customFormat="false" ht="15" hidden="false" customHeight="false" outlineLevel="0" collapsed="false">
      <c r="A334" s="16" t="s">
        <v>626</v>
      </c>
      <c r="B334" s="16" t="s">
        <v>253</v>
      </c>
      <c r="C334" s="16" t="s">
        <v>300</v>
      </c>
      <c r="D334" s="16" t="n">
        <v>18</v>
      </c>
      <c r="E334" s="24" t="n">
        <v>12.427351</v>
      </c>
      <c r="F334" s="25" t="n">
        <v>1849</v>
      </c>
      <c r="G334" s="16" t="n">
        <v>25</v>
      </c>
      <c r="H334" s="16" t="n">
        <v>3</v>
      </c>
      <c r="I334" s="16" t="n">
        <v>7</v>
      </c>
      <c r="J334" s="26" t="n">
        <v>6.368</v>
      </c>
      <c r="K334" s="16" t="n">
        <f aca="false">IF(F334&gt;=$N$1,1,0)</f>
        <v>1</v>
      </c>
      <c r="L334" s="27" t="n">
        <f aca="false">IF(K334=1,COUNTIFS($K$5:$K$1252,1,$J$5:$J$1252,"&lt;"&amp;J334)/($N$3-1),"")</f>
        <v>0.666942833471417</v>
      </c>
      <c r="M334" s="27" t="n">
        <f aca="false">IF(K334=1,COUNTIFS($K$5:$K$1252,1,$E$5:$E$1252,"&lt;"&amp;E334)/($N$3-1),"")</f>
        <v>0.561723280861641</v>
      </c>
      <c r="N334" s="28" t="n">
        <f aca="false">IF(K334=1,L334-M334,"")</f>
        <v>0.105219552609776</v>
      </c>
      <c r="O334" s="24" t="n">
        <f aca="false">IF(K334=1,E334,"")</f>
        <v>12.427351</v>
      </c>
      <c r="P334" s="26" t="n">
        <f aca="false">IF(K334=1,J334,"")</f>
        <v>6.368</v>
      </c>
    </row>
    <row r="335" customFormat="false" ht="15" hidden="false" customHeight="false" outlineLevel="0" collapsed="false">
      <c r="A335" s="16" t="s">
        <v>627</v>
      </c>
      <c r="B335" s="16" t="s">
        <v>264</v>
      </c>
      <c r="C335" s="16" t="s">
        <v>296</v>
      </c>
      <c r="D335" s="16" t="n">
        <v>31</v>
      </c>
      <c r="E335" s="24" t="n">
        <v>4.80281</v>
      </c>
      <c r="F335" s="25" t="n">
        <v>1672</v>
      </c>
      <c r="G335" s="16" t="n">
        <v>28</v>
      </c>
      <c r="H335" s="16" t="n">
        <v>4</v>
      </c>
      <c r="I335" s="16" t="n">
        <v>3</v>
      </c>
      <c r="J335" s="26" t="n">
        <v>6.06071428571429</v>
      </c>
      <c r="K335" s="16" t="n">
        <f aca="false">IF(F335&gt;=$N$1,1,0)</f>
        <v>1</v>
      </c>
      <c r="L335" s="27" t="n">
        <f aca="false">IF(K335=1,COUNTIFS($K$5:$K$1252,1,$J$5:$J$1252,"&lt;"&amp;J335)/($N$3-1),"")</f>
        <v>0.369511184755592</v>
      </c>
      <c r="M335" s="27" t="n">
        <f aca="false">IF(K335=1,COUNTIFS($K$5:$K$1252,1,$E$5:$E$1252,"&lt;"&amp;E335)/($N$3-1),"")</f>
        <v>0.264291632145816</v>
      </c>
      <c r="N335" s="28" t="n">
        <f aca="false">IF(K335=1,L335-M335,"")</f>
        <v>0.105219552609776</v>
      </c>
      <c r="O335" s="24" t="n">
        <f aca="false">IF(K335=1,E335,"")</f>
        <v>4.80281</v>
      </c>
      <c r="P335" s="26" t="n">
        <f aca="false">IF(K335=1,J335,"")</f>
        <v>6.06071428571429</v>
      </c>
    </row>
    <row r="336" customFormat="false" ht="15" hidden="false" customHeight="false" outlineLevel="0" collapsed="false">
      <c r="A336" s="16" t="s">
        <v>628</v>
      </c>
      <c r="B336" s="16" t="s">
        <v>238</v>
      </c>
      <c r="C336" s="16" t="s">
        <v>294</v>
      </c>
      <c r="D336" s="16" t="n">
        <v>25</v>
      </c>
      <c r="E336" s="24" t="n">
        <v>14.830801</v>
      </c>
      <c r="F336" s="25" t="n">
        <v>1775</v>
      </c>
      <c r="G336" s="16" t="n">
        <v>27</v>
      </c>
      <c r="H336" s="16" t="n">
        <v>1</v>
      </c>
      <c r="I336" s="16" t="n">
        <v>0</v>
      </c>
      <c r="J336" s="26" t="n">
        <v>6.44814814814815</v>
      </c>
      <c r="K336" s="16" t="n">
        <f aca="false">IF(F336&gt;=$N$1,1,0)</f>
        <v>1</v>
      </c>
      <c r="L336" s="27" t="n">
        <f aca="false">IF(K336=1,COUNTIFS($K$5:$K$1252,1,$J$5:$J$1252,"&lt;"&amp;J336)/($N$3-1),"")</f>
        <v>0.731565865782933</v>
      </c>
      <c r="M336" s="27" t="n">
        <f aca="false">IF(K336=1,COUNTIFS($K$5:$K$1252,1,$E$5:$E$1252,"&lt;"&amp;E336)/($N$3-1),"")</f>
        <v>0.627174813587407</v>
      </c>
      <c r="N336" s="28" t="n">
        <f aca="false">IF(K336=1,L336-M336,"")</f>
        <v>0.104391052195526</v>
      </c>
      <c r="O336" s="24" t="n">
        <f aca="false">IF(K336=1,E336,"")</f>
        <v>14.830801</v>
      </c>
      <c r="P336" s="26" t="n">
        <f aca="false">IF(K336=1,J336,"")</f>
        <v>6.44814814814815</v>
      </c>
    </row>
    <row r="337" customFormat="false" ht="15" hidden="false" customHeight="false" outlineLevel="0" collapsed="false">
      <c r="A337" s="16" t="s">
        <v>629</v>
      </c>
      <c r="B337" s="16" t="s">
        <v>239</v>
      </c>
      <c r="C337" s="16" t="s">
        <v>296</v>
      </c>
      <c r="D337" s="16" t="n">
        <v>26</v>
      </c>
      <c r="E337" s="24" t="n">
        <v>5.122912</v>
      </c>
      <c r="F337" s="25" t="n">
        <v>1217</v>
      </c>
      <c r="G337" s="16" t="n">
        <v>21</v>
      </c>
      <c r="H337" s="16" t="n">
        <v>3</v>
      </c>
      <c r="I337" s="16" t="n">
        <v>2</v>
      </c>
      <c r="J337" s="26" t="n">
        <v>6.07619047619048</v>
      </c>
      <c r="K337" s="16" t="n">
        <f aca="false">IF(F337&gt;=$N$1,1,0)</f>
        <v>1</v>
      </c>
      <c r="L337" s="27" t="n">
        <f aca="false">IF(K337=1,COUNTIFS($K$5:$K$1252,1,$J$5:$J$1252,"&lt;"&amp;J337)/($N$3-1),"")</f>
        <v>0.386081193040597</v>
      </c>
      <c r="M337" s="27" t="n">
        <f aca="false">IF(K337=1,COUNTIFS($K$5:$K$1252,1,$E$5:$E$1252,"&lt;"&amp;E337)/($N$3-1),"")</f>
        <v>0.28169014084507</v>
      </c>
      <c r="N337" s="28" t="n">
        <f aca="false">IF(K337=1,L337-M337,"")</f>
        <v>0.104391052195526</v>
      </c>
      <c r="O337" s="24" t="n">
        <f aca="false">IF(K337=1,E337,"")</f>
        <v>5.122912</v>
      </c>
      <c r="P337" s="26" t="n">
        <f aca="false">IF(K337=1,J337,"")</f>
        <v>6.07619047619048</v>
      </c>
    </row>
    <row r="338" customFormat="false" ht="15" hidden="false" customHeight="false" outlineLevel="0" collapsed="false">
      <c r="A338" s="16" t="s">
        <v>630</v>
      </c>
      <c r="B338" s="16" t="s">
        <v>229</v>
      </c>
      <c r="C338" s="16" t="s">
        <v>296</v>
      </c>
      <c r="D338" s="16" t="n">
        <v>29</v>
      </c>
      <c r="E338" s="24" t="n">
        <v>5.063245</v>
      </c>
      <c r="F338" s="25" t="n">
        <v>1480</v>
      </c>
      <c r="G338" s="16" t="n">
        <v>24</v>
      </c>
      <c r="H338" s="16" t="n">
        <v>5</v>
      </c>
      <c r="I338" s="16" t="n">
        <v>3</v>
      </c>
      <c r="J338" s="26" t="n">
        <v>6.07083333333333</v>
      </c>
      <c r="K338" s="16" t="n">
        <f aca="false">IF(F338&gt;=$N$1,1,0)</f>
        <v>1</v>
      </c>
      <c r="L338" s="27" t="n">
        <f aca="false">IF(K338=1,COUNTIFS($K$5:$K$1252,1,$J$5:$J$1252,"&lt;"&amp;J338)/($N$3-1),"")</f>
        <v>0.381110190555095</v>
      </c>
      <c r="M338" s="27" t="n">
        <f aca="false">IF(K338=1,COUNTIFS($K$5:$K$1252,1,$E$5:$E$1252,"&lt;"&amp;E338)/($N$3-1),"")</f>
        <v>0.276719138359569</v>
      </c>
      <c r="N338" s="28" t="n">
        <f aca="false">IF(K338=1,L338-M338,"")</f>
        <v>0.104391052195526</v>
      </c>
      <c r="O338" s="24" t="n">
        <f aca="false">IF(K338=1,E338,"")</f>
        <v>5.063245</v>
      </c>
      <c r="P338" s="26" t="n">
        <f aca="false">IF(K338=1,J338,"")</f>
        <v>6.07083333333333</v>
      </c>
    </row>
    <row r="339" customFormat="false" ht="15" hidden="false" customHeight="false" outlineLevel="0" collapsed="false">
      <c r="A339" s="16" t="s">
        <v>631</v>
      </c>
      <c r="B339" s="16" t="s">
        <v>249</v>
      </c>
      <c r="C339" s="16" t="s">
        <v>294</v>
      </c>
      <c r="D339" s="16" t="n">
        <v>25</v>
      </c>
      <c r="E339" s="24" t="n">
        <v>14.740971</v>
      </c>
      <c r="F339" s="25" t="n">
        <v>1272</v>
      </c>
      <c r="G339" s="16" t="n">
        <v>25</v>
      </c>
      <c r="H339" s="16" t="n">
        <v>0</v>
      </c>
      <c r="I339" s="16" t="n">
        <v>1</v>
      </c>
      <c r="J339" s="26" t="n">
        <v>6.444</v>
      </c>
      <c r="K339" s="16" t="n">
        <f aca="false">IF(F339&gt;=$N$1,1,0)</f>
        <v>1</v>
      </c>
      <c r="L339" s="27" t="n">
        <f aca="false">IF(K339=1,COUNTIFS($K$5:$K$1252,1,$J$5:$J$1252,"&lt;"&amp;J339)/($N$3-1),"")</f>
        <v>0.728251864125932</v>
      </c>
      <c r="M339" s="27" t="n">
        <f aca="false">IF(K339=1,COUNTIFS($K$5:$K$1252,1,$E$5:$E$1252,"&lt;"&amp;E339)/($N$3-1),"")</f>
        <v>0.624689312344656</v>
      </c>
      <c r="N339" s="28" t="n">
        <f aca="false">IF(K339=1,L339-M339,"")</f>
        <v>0.103562551781276</v>
      </c>
      <c r="O339" s="24" t="n">
        <f aca="false">IF(K339=1,E339,"")</f>
        <v>14.740971</v>
      </c>
      <c r="P339" s="26" t="n">
        <f aca="false">IF(K339=1,J339,"")</f>
        <v>6.444</v>
      </c>
    </row>
    <row r="340" customFormat="false" ht="15" hidden="false" customHeight="false" outlineLevel="0" collapsed="false">
      <c r="A340" s="16" t="s">
        <v>632</v>
      </c>
      <c r="B340" s="16" t="s">
        <v>221</v>
      </c>
      <c r="C340" s="16" t="s">
        <v>296</v>
      </c>
      <c r="D340" s="16" t="n">
        <v>27</v>
      </c>
      <c r="E340" s="24" t="n">
        <v>4.740758</v>
      </c>
      <c r="F340" s="25" t="n">
        <v>1831</v>
      </c>
      <c r="G340" s="16" t="n">
        <v>27</v>
      </c>
      <c r="H340" s="16" t="n">
        <v>6</v>
      </c>
      <c r="I340" s="16" t="n">
        <v>5</v>
      </c>
      <c r="J340" s="26" t="n">
        <v>6.05555555555556</v>
      </c>
      <c r="K340" s="16" t="n">
        <f aca="false">IF(F340&gt;=$N$1,1,0)</f>
        <v>1</v>
      </c>
      <c r="L340" s="27" t="n">
        <f aca="false">IF(K340=1,COUNTIFS($K$5:$K$1252,1,$J$5:$J$1252,"&lt;"&amp;J340)/($N$3-1),"")</f>
        <v>0.363711681855841</v>
      </c>
      <c r="M340" s="27" t="n">
        <f aca="false">IF(K340=1,COUNTIFS($K$5:$K$1252,1,$E$5:$E$1252,"&lt;"&amp;E340)/($N$3-1),"")</f>
        <v>0.260977630488815</v>
      </c>
      <c r="N340" s="28" t="n">
        <f aca="false">IF(K340=1,L340-M340,"")</f>
        <v>0.102734051367026</v>
      </c>
      <c r="O340" s="24" t="n">
        <f aca="false">IF(K340=1,E340,"")</f>
        <v>4.740758</v>
      </c>
      <c r="P340" s="26" t="n">
        <f aca="false">IF(K340=1,J340,"")</f>
        <v>6.05555555555556</v>
      </c>
    </row>
    <row r="341" customFormat="false" ht="15" hidden="false" customHeight="false" outlineLevel="0" collapsed="false">
      <c r="A341" s="16" t="s">
        <v>633</v>
      </c>
      <c r="B341" s="16" t="s">
        <v>260</v>
      </c>
      <c r="C341" s="16" t="s">
        <v>296</v>
      </c>
      <c r="D341" s="16" t="n">
        <v>21</v>
      </c>
      <c r="E341" s="24" t="n">
        <v>47.57531</v>
      </c>
      <c r="F341" s="25" t="n">
        <v>1848</v>
      </c>
      <c r="G341" s="16" t="n">
        <v>29</v>
      </c>
      <c r="H341" s="16" t="n">
        <v>11</v>
      </c>
      <c r="I341" s="16" t="n">
        <v>6</v>
      </c>
      <c r="J341" s="26" t="n">
        <v>7.39655172413793</v>
      </c>
      <c r="K341" s="16" t="n">
        <f aca="false">IF(F341&gt;=$N$1,1,0)</f>
        <v>1</v>
      </c>
      <c r="L341" s="27" t="n">
        <f aca="false">IF(K341=1,COUNTIFS($K$5:$K$1252,1,$J$5:$J$1252,"&lt;"&amp;J341)/($N$3-1),"")</f>
        <v>0.990057995028998</v>
      </c>
      <c r="M341" s="27" t="n">
        <f aca="false">IF(K341=1,COUNTIFS($K$5:$K$1252,1,$E$5:$E$1252,"&lt;"&amp;E341)/($N$3-1),"")</f>
        <v>0.887323943661972</v>
      </c>
      <c r="N341" s="28" t="n">
        <f aca="false">IF(K341=1,L341-M341,"")</f>
        <v>0.102734051367026</v>
      </c>
      <c r="O341" s="24" t="n">
        <f aca="false">IF(K341=1,E341,"")</f>
        <v>47.57531</v>
      </c>
      <c r="P341" s="26" t="n">
        <f aca="false">IF(K341=1,J341,"")</f>
        <v>7.39655172413793</v>
      </c>
    </row>
    <row r="342" customFormat="false" ht="15" hidden="false" customHeight="false" outlineLevel="0" collapsed="false">
      <c r="A342" s="16" t="s">
        <v>634</v>
      </c>
      <c r="B342" s="16" t="s">
        <v>254</v>
      </c>
      <c r="C342" s="16" t="s">
        <v>296</v>
      </c>
      <c r="D342" s="16" t="n">
        <v>25</v>
      </c>
      <c r="E342" s="24" t="n">
        <v>25.300729</v>
      </c>
      <c r="F342" s="25" t="n">
        <v>1130</v>
      </c>
      <c r="G342" s="16" t="n">
        <v>17</v>
      </c>
      <c r="H342" s="16" t="n">
        <v>6</v>
      </c>
      <c r="I342" s="16" t="n">
        <v>7</v>
      </c>
      <c r="J342" s="26" t="n">
        <v>6.86470588235294</v>
      </c>
      <c r="K342" s="16" t="n">
        <f aca="false">IF(F342&gt;=$N$1,1,0)</f>
        <v>1</v>
      </c>
      <c r="L342" s="27" t="n">
        <f aca="false">IF(K342=1,COUNTIFS($K$5:$K$1252,1,$J$5:$J$1252,"&lt;"&amp;J342)/($N$3-1),"")</f>
        <v>0.875724937862469</v>
      </c>
      <c r="M342" s="27" t="n">
        <f aca="false">IF(K342=1,COUNTIFS($K$5:$K$1252,1,$E$5:$E$1252,"&lt;"&amp;E342)/($N$3-1),"")</f>
        <v>0.772990886495443</v>
      </c>
      <c r="N342" s="28" t="n">
        <f aca="false">IF(K342=1,L342-M342,"")</f>
        <v>0.102734051367026</v>
      </c>
      <c r="O342" s="24" t="n">
        <f aca="false">IF(K342=1,E342,"")</f>
        <v>25.300729</v>
      </c>
      <c r="P342" s="26" t="n">
        <f aca="false">IF(K342=1,J342,"")</f>
        <v>6.86470588235294</v>
      </c>
    </row>
    <row r="343" customFormat="false" ht="15" hidden="false" customHeight="false" outlineLevel="0" collapsed="false">
      <c r="A343" s="16" t="s">
        <v>635</v>
      </c>
      <c r="B343" s="16" t="s">
        <v>224</v>
      </c>
      <c r="C343" s="16" t="s">
        <v>307</v>
      </c>
      <c r="D343" s="16" t="n">
        <v>31</v>
      </c>
      <c r="E343" s="24" t="n">
        <v>5.831</v>
      </c>
      <c r="F343" s="25" t="n">
        <v>1182</v>
      </c>
      <c r="G343" s="16" t="n">
        <v>15</v>
      </c>
      <c r="H343" s="16" t="n">
        <v>0</v>
      </c>
      <c r="I343" s="16" t="n">
        <v>0</v>
      </c>
      <c r="J343" s="26" t="n">
        <v>6.12</v>
      </c>
      <c r="K343" s="16" t="n">
        <f aca="false">IF(F343&gt;=$N$1,1,0)</f>
        <v>1</v>
      </c>
      <c r="L343" s="27" t="n">
        <f aca="false">IF(K343=1,COUNTIFS($K$5:$K$1252,1,$J$5:$J$1252,"&lt;"&amp;J343)/($N$3-1),"")</f>
        <v>0.427506213753107</v>
      </c>
      <c r="M343" s="27" t="n">
        <f aca="false">IF(K343=1,COUNTIFS($K$5:$K$1252,1,$E$5:$E$1252,"&lt;"&amp;E343)/($N$3-1),"")</f>
        <v>0.326429163214582</v>
      </c>
      <c r="N343" s="28" t="n">
        <f aca="false">IF(K343=1,L343-M343,"")</f>
        <v>0.101077050538525</v>
      </c>
      <c r="O343" s="24" t="n">
        <f aca="false">IF(K343=1,E343,"")</f>
        <v>5.831</v>
      </c>
      <c r="P343" s="26" t="n">
        <f aca="false">IF(K343=1,J343,"")</f>
        <v>6.12</v>
      </c>
    </row>
    <row r="344" customFormat="false" ht="15" hidden="false" customHeight="false" outlineLevel="0" collapsed="false">
      <c r="A344" s="16" t="s">
        <v>636</v>
      </c>
      <c r="B344" s="16" t="s">
        <v>249</v>
      </c>
      <c r="C344" s="16" t="s">
        <v>300</v>
      </c>
      <c r="D344" s="16" t="n">
        <v>25</v>
      </c>
      <c r="E344" s="24" t="n">
        <v>11.543243</v>
      </c>
      <c r="F344" s="25" t="n">
        <v>1252</v>
      </c>
      <c r="G344" s="16" t="n">
        <v>25</v>
      </c>
      <c r="H344" s="16" t="n">
        <v>2</v>
      </c>
      <c r="I344" s="16" t="n">
        <v>2</v>
      </c>
      <c r="J344" s="26" t="n">
        <v>6.336</v>
      </c>
      <c r="K344" s="16" t="n">
        <f aca="false">IF(F344&gt;=$N$1,1,0)</f>
        <v>1</v>
      </c>
      <c r="L344" s="27" t="n">
        <f aca="false">IF(K344=1,COUNTIFS($K$5:$K$1252,1,$J$5:$J$1252,"&lt;"&amp;J344)/($N$3-1),"")</f>
        <v>0.637116818558409</v>
      </c>
      <c r="M344" s="27" t="n">
        <f aca="false">IF(K344=1,COUNTIFS($K$5:$K$1252,1,$E$5:$E$1252,"&lt;"&amp;E344)/($N$3-1),"")</f>
        <v>0.536868268434134</v>
      </c>
      <c r="N344" s="28" t="n">
        <f aca="false">IF(K344=1,L344-M344,"")</f>
        <v>0.100248550124275</v>
      </c>
      <c r="O344" s="24" t="n">
        <f aca="false">IF(K344=1,E344,"")</f>
        <v>11.543243</v>
      </c>
      <c r="P344" s="26" t="n">
        <f aca="false">IF(K344=1,J344,"")</f>
        <v>6.336</v>
      </c>
    </row>
    <row r="345" customFormat="false" ht="15" hidden="false" customHeight="false" outlineLevel="0" collapsed="false">
      <c r="A345" s="16" t="s">
        <v>637</v>
      </c>
      <c r="B345" s="16" t="s">
        <v>241</v>
      </c>
      <c r="C345" s="16" t="s">
        <v>300</v>
      </c>
      <c r="D345" s="16" t="n">
        <v>28</v>
      </c>
      <c r="E345" s="24" t="n">
        <v>2.584749</v>
      </c>
      <c r="F345" s="25" t="n">
        <v>1681</v>
      </c>
      <c r="G345" s="16" t="n">
        <v>29</v>
      </c>
      <c r="H345" s="16" t="n">
        <v>0</v>
      </c>
      <c r="I345" s="16" t="n">
        <v>1</v>
      </c>
      <c r="J345" s="26" t="n">
        <v>5.91724137931035</v>
      </c>
      <c r="K345" s="16" t="n">
        <f aca="false">IF(F345&gt;=$N$1,1,0)</f>
        <v>1</v>
      </c>
      <c r="L345" s="27" t="n">
        <f aca="false">IF(K345=1,COUNTIFS($K$5:$K$1252,1,$J$5:$J$1252,"&lt;"&amp;J345)/($N$3-1),"")</f>
        <v>0.188069594034797</v>
      </c>
      <c r="M345" s="27" t="n">
        <f aca="false">IF(K345=1,COUNTIFS($K$5:$K$1252,1,$E$5:$E$1252,"&lt;"&amp;E345)/($N$3-1),"")</f>
        <v>0.0886495443247722</v>
      </c>
      <c r="N345" s="28" t="n">
        <f aca="false">IF(K345=1,L345-M345,"")</f>
        <v>0.0994200497100248</v>
      </c>
      <c r="O345" s="24" t="n">
        <f aca="false">IF(K345=1,E345,"")</f>
        <v>2.584749</v>
      </c>
      <c r="P345" s="26" t="n">
        <f aca="false">IF(K345=1,J345,"")</f>
        <v>5.91724137931035</v>
      </c>
    </row>
    <row r="346" customFormat="false" ht="15" hidden="false" customHeight="false" outlineLevel="0" collapsed="false">
      <c r="A346" s="16" t="s">
        <v>638</v>
      </c>
      <c r="B346" s="16" t="s">
        <v>258</v>
      </c>
      <c r="C346" s="16" t="s">
        <v>296</v>
      </c>
      <c r="D346" s="16" t="n">
        <v>18</v>
      </c>
      <c r="E346" s="24" t="n">
        <v>13.832244</v>
      </c>
      <c r="F346" s="25" t="n">
        <v>1376</v>
      </c>
      <c r="G346" s="16" t="n">
        <v>23</v>
      </c>
      <c r="H346" s="16" t="n">
        <v>3</v>
      </c>
      <c r="I346" s="16" t="n">
        <v>2</v>
      </c>
      <c r="J346" s="26" t="n">
        <v>6.4</v>
      </c>
      <c r="K346" s="16" t="n">
        <f aca="false">IF(F346&gt;=$N$1,1,0)</f>
        <v>1</v>
      </c>
      <c r="L346" s="27" t="n">
        <f aca="false">IF(K346=1,COUNTIFS($K$5:$K$1252,1,$J$5:$J$1252,"&lt;"&amp;J346)/($N$3-1),"")</f>
        <v>0.697597348798674</v>
      </c>
      <c r="M346" s="27" t="n">
        <f aca="false">IF(K346=1,COUNTIFS($K$5:$K$1252,1,$E$5:$E$1252,"&lt;"&amp;E346)/($N$3-1),"")</f>
        <v>0.59983429991715</v>
      </c>
      <c r="N346" s="28" t="n">
        <f aca="false">IF(K346=1,L346-M346,"")</f>
        <v>0.0977630488815244</v>
      </c>
      <c r="O346" s="24" t="n">
        <f aca="false">IF(K346=1,E346,"")</f>
        <v>13.832244</v>
      </c>
      <c r="P346" s="26" t="n">
        <f aca="false">IF(K346=1,J346,"")</f>
        <v>6.4</v>
      </c>
    </row>
    <row r="347" customFormat="false" ht="15" hidden="false" customHeight="false" outlineLevel="0" collapsed="false">
      <c r="A347" s="16" t="s">
        <v>639</v>
      </c>
      <c r="B347" s="16" t="s">
        <v>219</v>
      </c>
      <c r="C347" s="16" t="s">
        <v>296</v>
      </c>
      <c r="D347" s="16" t="n">
        <v>24</v>
      </c>
      <c r="E347" s="24" t="n">
        <v>16.80832</v>
      </c>
      <c r="F347" s="25" t="n">
        <v>1746</v>
      </c>
      <c r="G347" s="16" t="n">
        <v>26</v>
      </c>
      <c r="H347" s="16" t="n">
        <v>6</v>
      </c>
      <c r="I347" s="16" t="n">
        <v>1</v>
      </c>
      <c r="J347" s="26" t="n">
        <v>6.53076923076923</v>
      </c>
      <c r="K347" s="16" t="n">
        <f aca="false">IF(F347&gt;=$N$1,1,0)</f>
        <v>1</v>
      </c>
      <c r="L347" s="27" t="n">
        <f aca="false">IF(K347=1,COUNTIFS($K$5:$K$1252,1,$J$5:$J$1252,"&lt;"&amp;J347)/($N$3-1),"")</f>
        <v>0.768848384424192</v>
      </c>
      <c r="M347" s="27" t="n">
        <f aca="false">IF(K347=1,COUNTIFS($K$5:$K$1252,1,$E$5:$E$1252,"&lt;"&amp;E347)/($N$3-1),"")</f>
        <v>0.671913835956918</v>
      </c>
      <c r="N347" s="28" t="n">
        <f aca="false">IF(K347=1,L347-M347,"")</f>
        <v>0.0969345484672742</v>
      </c>
      <c r="O347" s="24" t="n">
        <f aca="false">IF(K347=1,E347,"")</f>
        <v>16.80832</v>
      </c>
      <c r="P347" s="26" t="n">
        <f aca="false">IF(K347=1,J347,"")</f>
        <v>6.53076923076923</v>
      </c>
    </row>
    <row r="348" customFormat="false" ht="15" hidden="false" customHeight="false" outlineLevel="0" collapsed="false">
      <c r="A348" s="16" t="s">
        <v>640</v>
      </c>
      <c r="B348" s="16" t="s">
        <v>260</v>
      </c>
      <c r="C348" s="16" t="s">
        <v>307</v>
      </c>
      <c r="D348" s="16" t="n">
        <v>27</v>
      </c>
      <c r="E348" s="24" t="n">
        <v>34.952894</v>
      </c>
      <c r="F348" s="25" t="n">
        <v>1263</v>
      </c>
      <c r="G348" s="16" t="n">
        <v>15</v>
      </c>
      <c r="H348" s="16" t="n">
        <v>0</v>
      </c>
      <c r="I348" s="16" t="n">
        <v>0</v>
      </c>
      <c r="J348" s="26" t="n">
        <v>7.00666666666667</v>
      </c>
      <c r="K348" s="16" t="n">
        <f aca="false">IF(F348&gt;=$N$1,1,0)</f>
        <v>1</v>
      </c>
      <c r="L348" s="27" t="n">
        <f aca="false">IF(K348=1,COUNTIFS($K$5:$K$1252,1,$J$5:$J$1252,"&lt;"&amp;J348)/($N$3-1),"")</f>
        <v>0.933719966859983</v>
      </c>
      <c r="M348" s="27" t="n">
        <f aca="false">IF(K348=1,COUNTIFS($K$5:$K$1252,1,$E$5:$E$1252,"&lt;"&amp;E348)/($N$3-1),"")</f>
        <v>0.836785418392709</v>
      </c>
      <c r="N348" s="28" t="n">
        <f aca="false">IF(K348=1,L348-M348,"")</f>
        <v>0.0969345484672742</v>
      </c>
      <c r="O348" s="24" t="n">
        <f aca="false">IF(K348=1,E348,"")</f>
        <v>34.952894</v>
      </c>
      <c r="P348" s="26" t="n">
        <f aca="false">IF(K348=1,J348,"")</f>
        <v>7.00666666666667</v>
      </c>
    </row>
    <row r="349" customFormat="false" ht="15" hidden="false" customHeight="false" outlineLevel="0" collapsed="false">
      <c r="A349" s="16" t="s">
        <v>641</v>
      </c>
      <c r="B349" s="16" t="s">
        <v>269</v>
      </c>
      <c r="C349" s="16" t="s">
        <v>294</v>
      </c>
      <c r="D349" s="16" t="n">
        <v>24</v>
      </c>
      <c r="E349" s="24" t="n">
        <v>23.45881</v>
      </c>
      <c r="F349" s="25" t="n">
        <v>1327</v>
      </c>
      <c r="G349" s="16" t="n">
        <v>22</v>
      </c>
      <c r="H349" s="16" t="n">
        <v>3</v>
      </c>
      <c r="I349" s="16" t="n">
        <v>0</v>
      </c>
      <c r="J349" s="26" t="n">
        <v>6.80909090909091</v>
      </c>
      <c r="K349" s="16" t="n">
        <f aca="false">IF(F349&gt;=$N$1,1,0)</f>
        <v>1</v>
      </c>
      <c r="L349" s="27" t="n">
        <f aca="false">IF(K349=1,COUNTIFS($K$5:$K$1252,1,$J$5:$J$1252,"&lt;"&amp;J349)/($N$3-1),"")</f>
        <v>0.847555923777962</v>
      </c>
      <c r="M349" s="27" t="n">
        <f aca="false">IF(K349=1,COUNTIFS($K$5:$K$1252,1,$E$5:$E$1252,"&lt;"&amp;E349)/($N$3-1),"")</f>
        <v>0.751449875724938</v>
      </c>
      <c r="N349" s="28" t="n">
        <f aca="false">IF(K349=1,L349-M349,"")</f>
        <v>0.096106048053024</v>
      </c>
      <c r="O349" s="24" t="n">
        <f aca="false">IF(K349=1,E349,"")</f>
        <v>23.45881</v>
      </c>
      <c r="P349" s="26" t="n">
        <f aca="false">IF(K349=1,J349,"")</f>
        <v>6.80909090909091</v>
      </c>
    </row>
    <row r="350" customFormat="false" ht="15" hidden="false" customHeight="false" outlineLevel="0" collapsed="false">
      <c r="A350" s="16" t="s">
        <v>642</v>
      </c>
      <c r="B350" s="16" t="s">
        <v>228</v>
      </c>
      <c r="C350" s="16" t="s">
        <v>300</v>
      </c>
      <c r="D350" s="16" t="n">
        <v>35</v>
      </c>
      <c r="E350" s="24" t="n">
        <v>16.431011</v>
      </c>
      <c r="F350" s="25" t="n">
        <v>1800</v>
      </c>
      <c r="G350" s="16" t="n">
        <v>29</v>
      </c>
      <c r="H350" s="16" t="n">
        <v>1</v>
      </c>
      <c r="I350" s="16" t="n">
        <v>8</v>
      </c>
      <c r="J350" s="26" t="n">
        <v>6.5</v>
      </c>
      <c r="K350" s="16" t="n">
        <f aca="false">IF(F350&gt;=$N$1,1,0)</f>
        <v>1</v>
      </c>
      <c r="L350" s="27" t="n">
        <f aca="false">IF(K350=1,COUNTIFS($K$5:$K$1252,1,$J$5:$J$1252,"&lt;"&amp;J350)/($N$3-1),"")</f>
        <v>0.75807787903894</v>
      </c>
      <c r="M350" s="27" t="n">
        <f aca="false">IF(K350=1,COUNTIFS($K$5:$K$1252,1,$E$5:$E$1252,"&lt;"&amp;E350)/($N$3-1),"")</f>
        <v>0.662800331400166</v>
      </c>
      <c r="N350" s="28" t="n">
        <f aca="false">IF(K350=1,L350-M350,"")</f>
        <v>0.0952775476387738</v>
      </c>
      <c r="O350" s="24" t="n">
        <f aca="false">IF(K350=1,E350,"")</f>
        <v>16.431011</v>
      </c>
      <c r="P350" s="26" t="n">
        <f aca="false">IF(K350=1,J350,"")</f>
        <v>6.5</v>
      </c>
    </row>
    <row r="351" customFormat="false" ht="15" hidden="false" customHeight="false" outlineLevel="0" collapsed="false">
      <c r="A351" s="16" t="s">
        <v>643</v>
      </c>
      <c r="B351" s="16" t="s">
        <v>269</v>
      </c>
      <c r="C351" s="16" t="s">
        <v>296</v>
      </c>
      <c r="D351" s="16" t="n">
        <v>18</v>
      </c>
      <c r="E351" s="24" t="n">
        <v>17.399028</v>
      </c>
      <c r="F351" s="25" t="n">
        <v>1607</v>
      </c>
      <c r="G351" s="16" t="n">
        <v>26</v>
      </c>
      <c r="H351" s="16" t="n">
        <v>11</v>
      </c>
      <c r="I351" s="16" t="n">
        <v>4</v>
      </c>
      <c r="J351" s="26" t="n">
        <v>6.55</v>
      </c>
      <c r="K351" s="16" t="n">
        <f aca="false">IF(F351&gt;=$N$1,1,0)</f>
        <v>1</v>
      </c>
      <c r="L351" s="27" t="n">
        <f aca="false">IF(K351=1,COUNTIFS($K$5:$K$1252,1,$J$5:$J$1252,"&lt;"&amp;J351)/($N$3-1),"")</f>
        <v>0.776304888152444</v>
      </c>
      <c r="M351" s="27" t="n">
        <f aca="false">IF(K351=1,COUNTIFS($K$5:$K$1252,1,$E$5:$E$1252,"&lt;"&amp;E351)/($N$3-1),"")</f>
        <v>0.681855840927921</v>
      </c>
      <c r="N351" s="28" t="n">
        <f aca="false">IF(K351=1,L351-M351,"")</f>
        <v>0.0944490472245235</v>
      </c>
      <c r="O351" s="24" t="n">
        <f aca="false">IF(K351=1,E351,"")</f>
        <v>17.399028</v>
      </c>
      <c r="P351" s="26" t="n">
        <f aca="false">IF(K351=1,J351,"")</f>
        <v>6.55</v>
      </c>
    </row>
    <row r="352" customFormat="false" ht="15" hidden="false" customHeight="false" outlineLevel="0" collapsed="false">
      <c r="A352" s="16" t="s">
        <v>644</v>
      </c>
      <c r="B352" s="16" t="s">
        <v>253</v>
      </c>
      <c r="C352" s="16" t="s">
        <v>296</v>
      </c>
      <c r="D352" s="16" t="n">
        <v>27</v>
      </c>
      <c r="E352" s="24" t="n">
        <v>5.584113</v>
      </c>
      <c r="F352" s="25" t="n">
        <v>1540</v>
      </c>
      <c r="G352" s="16" t="n">
        <v>24</v>
      </c>
      <c r="H352" s="16" t="n">
        <v>5</v>
      </c>
      <c r="I352" s="16" t="n">
        <v>4</v>
      </c>
      <c r="J352" s="26" t="n">
        <v>6.09166666666667</v>
      </c>
      <c r="K352" s="16" t="n">
        <f aca="false">IF(F352&gt;=$N$1,1,0)</f>
        <v>1</v>
      </c>
      <c r="L352" s="27" t="n">
        <f aca="false">IF(K352=1,COUNTIFS($K$5:$K$1252,1,$J$5:$J$1252,"&lt;"&amp;J352)/($N$3-1),"")</f>
        <v>0.403479701739851</v>
      </c>
      <c r="M352" s="27" t="n">
        <f aca="false">IF(K352=1,COUNTIFS($K$5:$K$1252,1,$E$5:$E$1252,"&lt;"&amp;E352)/($N$3-1),"")</f>
        <v>0.309030654515327</v>
      </c>
      <c r="N352" s="28" t="n">
        <f aca="false">IF(K352=1,L352-M352,"")</f>
        <v>0.0944490472245236</v>
      </c>
      <c r="O352" s="24" t="n">
        <f aca="false">IF(K352=1,E352,"")</f>
        <v>5.584113</v>
      </c>
      <c r="P352" s="26" t="n">
        <f aca="false">IF(K352=1,J352,"")</f>
        <v>6.09166666666667</v>
      </c>
    </row>
    <row r="353" customFormat="false" ht="15" hidden="false" customHeight="false" outlineLevel="0" collapsed="false">
      <c r="A353" s="16" t="s">
        <v>645</v>
      </c>
      <c r="B353" s="16" t="s">
        <v>259</v>
      </c>
      <c r="C353" s="16" t="s">
        <v>294</v>
      </c>
      <c r="D353" s="16" t="n">
        <v>20</v>
      </c>
      <c r="E353" s="24" t="n">
        <v>39.89264</v>
      </c>
      <c r="F353" s="25" t="n">
        <v>2109</v>
      </c>
      <c r="G353" s="16" t="n">
        <v>35</v>
      </c>
      <c r="H353" s="16" t="n">
        <v>0</v>
      </c>
      <c r="I353" s="16" t="n">
        <v>3</v>
      </c>
      <c r="J353" s="26" t="n">
        <v>7.14571428571429</v>
      </c>
      <c r="K353" s="16" t="n">
        <f aca="false">IF(F353&gt;=$N$1,1,0)</f>
        <v>1</v>
      </c>
      <c r="L353" s="27" t="n">
        <f aca="false">IF(K353=1,COUNTIFS($K$5:$K$1252,1,$J$5:$J$1252,"&lt;"&amp;J353)/($N$3-1),"")</f>
        <v>0.955260977630489</v>
      </c>
      <c r="M353" s="27" t="n">
        <f aca="false">IF(K353=1,COUNTIFS($K$5:$K$1252,1,$E$5:$E$1252,"&lt;"&amp;E353)/($N$3-1),"")</f>
        <v>0.860811930405965</v>
      </c>
      <c r="N353" s="28" t="n">
        <f aca="false">IF(K353=1,L353-M353,"")</f>
        <v>0.0944490472245236</v>
      </c>
      <c r="O353" s="24" t="n">
        <f aca="false">IF(K353=1,E353,"")</f>
        <v>39.89264</v>
      </c>
      <c r="P353" s="26" t="n">
        <f aca="false">IF(K353=1,J353,"")</f>
        <v>7.14571428571429</v>
      </c>
    </row>
    <row r="354" customFormat="false" ht="15" hidden="false" customHeight="false" outlineLevel="0" collapsed="false">
      <c r="A354" s="16" t="s">
        <v>646</v>
      </c>
      <c r="B354" s="16" t="s">
        <v>264</v>
      </c>
      <c r="C354" s="16" t="s">
        <v>296</v>
      </c>
      <c r="D354" s="16" t="n">
        <v>22</v>
      </c>
      <c r="E354" s="24" t="n">
        <v>3.603664</v>
      </c>
      <c r="F354" s="25" t="n">
        <v>1685</v>
      </c>
      <c r="G354" s="16" t="n">
        <v>27</v>
      </c>
      <c r="H354" s="16" t="n">
        <v>4</v>
      </c>
      <c r="I354" s="16" t="n">
        <v>2</v>
      </c>
      <c r="J354" s="26" t="n">
        <v>6.0037037037037</v>
      </c>
      <c r="K354" s="16" t="n">
        <f aca="false">IF(F354&gt;=$N$1,1,0)</f>
        <v>1</v>
      </c>
      <c r="L354" s="27" t="n">
        <f aca="false">IF(K354=1,COUNTIFS($K$5:$K$1252,1,$J$5:$J$1252,"&lt;"&amp;J354)/($N$3-1),"")</f>
        <v>0.295774647887324</v>
      </c>
      <c r="M354" s="27" t="n">
        <f aca="false">IF(K354=1,COUNTIFS($K$5:$K$1252,1,$E$5:$E$1252,"&lt;"&amp;E354)/($N$3-1),"")</f>
        <v>0.202154101077051</v>
      </c>
      <c r="N354" s="28" t="n">
        <f aca="false">IF(K354=1,L354-M354,"")</f>
        <v>0.0936205468102734</v>
      </c>
      <c r="O354" s="24" t="n">
        <f aca="false">IF(K354=1,E354,"")</f>
        <v>3.603664</v>
      </c>
      <c r="P354" s="26" t="n">
        <f aca="false">IF(K354=1,J354,"")</f>
        <v>6.0037037037037</v>
      </c>
    </row>
    <row r="355" customFormat="false" ht="15" hidden="false" customHeight="false" outlineLevel="0" collapsed="false">
      <c r="A355" s="16" t="s">
        <v>647</v>
      </c>
      <c r="B355" s="16" t="s">
        <v>268</v>
      </c>
      <c r="C355" s="16" t="s">
        <v>294</v>
      </c>
      <c r="D355" s="16" t="n">
        <v>32</v>
      </c>
      <c r="E355" s="24" t="n">
        <v>2.248717</v>
      </c>
      <c r="F355" s="25" t="n">
        <v>1376</v>
      </c>
      <c r="G355" s="16" t="n">
        <v>22</v>
      </c>
      <c r="H355" s="16" t="n">
        <v>1</v>
      </c>
      <c r="I355" s="16" t="n">
        <v>0</v>
      </c>
      <c r="J355" s="26" t="n">
        <v>5.89090909090909</v>
      </c>
      <c r="K355" s="16" t="n">
        <f aca="false">IF(F355&gt;=$N$1,1,0)</f>
        <v>1</v>
      </c>
      <c r="L355" s="27" t="n">
        <f aca="false">IF(K355=1,COUNTIFS($K$5:$K$1252,1,$J$5:$J$1252,"&lt;"&amp;J355)/($N$3-1),"")</f>
        <v>0.164871582435791</v>
      </c>
      <c r="M355" s="27" t="n">
        <f aca="false">IF(K355=1,COUNTIFS($K$5:$K$1252,1,$E$5:$E$1252,"&lt;"&amp;E355)/($N$3-1),"")</f>
        <v>0.0712510356255178</v>
      </c>
      <c r="N355" s="28" t="n">
        <f aca="false">IF(K355=1,L355-M355,"")</f>
        <v>0.0936205468102734</v>
      </c>
      <c r="O355" s="24" t="n">
        <f aca="false">IF(K355=1,E355,"")</f>
        <v>2.248717</v>
      </c>
      <c r="P355" s="26" t="n">
        <f aca="false">IF(K355=1,J355,"")</f>
        <v>5.89090909090909</v>
      </c>
    </row>
    <row r="356" customFormat="false" ht="15" hidden="false" customHeight="false" outlineLevel="0" collapsed="false">
      <c r="A356" s="16" t="s">
        <v>648</v>
      </c>
      <c r="B356" s="16" t="s">
        <v>269</v>
      </c>
      <c r="C356" s="16" t="s">
        <v>294</v>
      </c>
      <c r="D356" s="16" t="n">
        <v>27</v>
      </c>
      <c r="E356" s="24" t="n">
        <v>1.325273</v>
      </c>
      <c r="F356" s="25" t="n">
        <v>1481</v>
      </c>
      <c r="G356" s="16" t="n">
        <v>22</v>
      </c>
      <c r="H356" s="16" t="n">
        <v>2</v>
      </c>
      <c r="I356" s="16" t="n">
        <v>0</v>
      </c>
      <c r="J356" s="26" t="n">
        <v>5.84090909090909</v>
      </c>
      <c r="K356" s="16" t="n">
        <f aca="false">IF(F356&gt;=$N$1,1,0)</f>
        <v>1</v>
      </c>
      <c r="L356" s="27" t="n">
        <f aca="false">IF(K356=1,COUNTIFS($K$5:$K$1252,1,$J$5:$J$1252,"&lt;"&amp;J356)/($N$3-1),"")</f>
        <v>0.106048053024027</v>
      </c>
      <c r="M356" s="27" t="n">
        <f aca="false">IF(K356=1,COUNTIFS($K$5:$K$1252,1,$E$5:$E$1252,"&lt;"&amp;E356)/($N$3-1),"")</f>
        <v>0.0132560066280033</v>
      </c>
      <c r="N356" s="28" t="n">
        <f aca="false">IF(K356=1,L356-M356,"")</f>
        <v>0.0927920463960232</v>
      </c>
      <c r="O356" s="24" t="n">
        <f aca="false">IF(K356=1,E356,"")</f>
        <v>1.325273</v>
      </c>
      <c r="P356" s="26" t="n">
        <f aca="false">IF(K356=1,J356,"")</f>
        <v>5.84090909090909</v>
      </c>
    </row>
    <row r="357" customFormat="false" ht="15" hidden="false" customHeight="false" outlineLevel="0" collapsed="false">
      <c r="A357" s="16" t="s">
        <v>649</v>
      </c>
      <c r="B357" s="16" t="s">
        <v>250</v>
      </c>
      <c r="C357" s="16" t="s">
        <v>307</v>
      </c>
      <c r="D357" s="16" t="n">
        <v>24</v>
      </c>
      <c r="E357" s="24" t="n">
        <v>0.843885</v>
      </c>
      <c r="F357" s="25" t="n">
        <v>1344</v>
      </c>
      <c r="G357" s="16" t="n">
        <v>17</v>
      </c>
      <c r="H357" s="16" t="n">
        <v>0</v>
      </c>
      <c r="I357" s="16" t="n">
        <v>1</v>
      </c>
      <c r="J357" s="26" t="n">
        <v>5.82941176470588</v>
      </c>
      <c r="K357" s="16" t="n">
        <f aca="false">IF(F357&gt;=$N$1,1,0)</f>
        <v>1</v>
      </c>
      <c r="L357" s="27" t="n">
        <f aca="false">IF(K357=1,COUNTIFS($K$5:$K$1252,1,$J$5:$J$1252,"&lt;"&amp;J357)/($N$3-1),"")</f>
        <v>0.0936205468102734</v>
      </c>
      <c r="M357" s="27" t="n">
        <f aca="false">IF(K357=1,COUNTIFS($K$5:$K$1252,1,$E$5:$E$1252,"&lt;"&amp;E357)/($N$3-1),"")</f>
        <v>0.00248550124275062</v>
      </c>
      <c r="N357" s="28" t="n">
        <f aca="false">IF(K357=1,L357-M357,"")</f>
        <v>0.0911350455675228</v>
      </c>
      <c r="O357" s="24" t="n">
        <f aca="false">IF(K357=1,E357,"")</f>
        <v>0.843885</v>
      </c>
      <c r="P357" s="26" t="n">
        <f aca="false">IF(K357=1,J357,"")</f>
        <v>5.82941176470588</v>
      </c>
    </row>
    <row r="358" customFormat="false" ht="15" hidden="false" customHeight="false" outlineLevel="0" collapsed="false">
      <c r="A358" s="16" t="s">
        <v>650</v>
      </c>
      <c r="B358" s="16" t="s">
        <v>243</v>
      </c>
      <c r="C358" s="16" t="s">
        <v>294</v>
      </c>
      <c r="D358" s="16" t="n">
        <v>23</v>
      </c>
      <c r="E358" s="24" t="n">
        <v>9.808239</v>
      </c>
      <c r="F358" s="25" t="n">
        <v>1384</v>
      </c>
      <c r="G358" s="16" t="n">
        <v>26</v>
      </c>
      <c r="H358" s="16" t="n">
        <v>1</v>
      </c>
      <c r="I358" s="16" t="n">
        <v>0</v>
      </c>
      <c r="J358" s="26" t="n">
        <v>6.27307692307692</v>
      </c>
      <c r="K358" s="16" t="n">
        <f aca="false">IF(F358&gt;=$N$1,1,0)</f>
        <v>1</v>
      </c>
      <c r="L358" s="27" t="n">
        <f aca="false">IF(K358=1,COUNTIFS($K$5:$K$1252,1,$J$5:$J$1252,"&lt;"&amp;J358)/($N$3-1),"")</f>
        <v>0.573322286661143</v>
      </c>
      <c r="M358" s="27" t="n">
        <f aca="false">IF(K358=1,COUNTIFS($K$5:$K$1252,1,$E$5:$E$1252,"&lt;"&amp;E358)/($N$3-1),"")</f>
        <v>0.483015741507871</v>
      </c>
      <c r="N358" s="28" t="n">
        <f aca="false">IF(K358=1,L358-M358,"")</f>
        <v>0.0903065451532726</v>
      </c>
      <c r="O358" s="24" t="n">
        <f aca="false">IF(K358=1,E358,"")</f>
        <v>9.808239</v>
      </c>
      <c r="P358" s="26" t="n">
        <f aca="false">IF(K358=1,J358,"")</f>
        <v>6.27307692307692</v>
      </c>
    </row>
    <row r="359" customFormat="false" ht="15" hidden="false" customHeight="false" outlineLevel="0" collapsed="false">
      <c r="A359" s="16" t="s">
        <v>651</v>
      </c>
      <c r="B359" s="16" t="s">
        <v>236</v>
      </c>
      <c r="C359" s="16" t="s">
        <v>300</v>
      </c>
      <c r="D359" s="16" t="n">
        <v>22</v>
      </c>
      <c r="E359" s="24" t="n">
        <v>9.583419</v>
      </c>
      <c r="F359" s="25" t="n">
        <v>1829</v>
      </c>
      <c r="G359" s="16" t="n">
        <v>30</v>
      </c>
      <c r="H359" s="16" t="n">
        <v>4</v>
      </c>
      <c r="I359" s="16" t="n">
        <v>3</v>
      </c>
      <c r="J359" s="26" t="n">
        <v>6.27</v>
      </c>
      <c r="K359" s="16" t="n">
        <f aca="false">IF(F359&gt;=$N$1,1,0)</f>
        <v>1</v>
      </c>
      <c r="L359" s="27" t="n">
        <f aca="false">IF(K359=1,COUNTIFS($K$5:$K$1252,1,$J$5:$J$1252,"&lt;"&amp;J359)/($N$3-1),"")</f>
        <v>0.566694283347142</v>
      </c>
      <c r="M359" s="27" t="n">
        <f aca="false">IF(K359=1,COUNTIFS($K$5:$K$1252,1,$E$5:$E$1252,"&lt;"&amp;E359)/($N$3-1),"")</f>
        <v>0.477216238608119</v>
      </c>
      <c r="N359" s="28" t="n">
        <f aca="false">IF(K359=1,L359-M359,"")</f>
        <v>0.0894780447390224</v>
      </c>
      <c r="O359" s="24" t="n">
        <f aca="false">IF(K359=1,E359,"")</f>
        <v>9.583419</v>
      </c>
      <c r="P359" s="26" t="n">
        <f aca="false">IF(K359=1,J359,"")</f>
        <v>6.27</v>
      </c>
    </row>
    <row r="360" customFormat="false" ht="15" hidden="false" customHeight="false" outlineLevel="0" collapsed="false">
      <c r="A360" s="16" t="s">
        <v>652</v>
      </c>
      <c r="B360" s="16" t="s">
        <v>236</v>
      </c>
      <c r="C360" s="16" t="s">
        <v>294</v>
      </c>
      <c r="D360" s="16" t="n">
        <v>27</v>
      </c>
      <c r="E360" s="24" t="n">
        <v>5.750956</v>
      </c>
      <c r="F360" s="25" t="n">
        <v>1600</v>
      </c>
      <c r="G360" s="16" t="n">
        <v>26</v>
      </c>
      <c r="H360" s="16" t="n">
        <v>0</v>
      </c>
      <c r="I360" s="16" t="n">
        <v>1</v>
      </c>
      <c r="J360" s="26" t="n">
        <v>6.09615384615385</v>
      </c>
      <c r="K360" s="16" t="n">
        <f aca="false">IF(F360&gt;=$N$1,1,0)</f>
        <v>1</v>
      </c>
      <c r="L360" s="27" t="n">
        <f aca="false">IF(K360=1,COUNTIFS($K$5:$K$1252,1,$J$5:$J$1252,"&lt;"&amp;J360)/($N$3-1),"")</f>
        <v>0.408450704225352</v>
      </c>
      <c r="M360" s="27" t="n">
        <f aca="false">IF(K360=1,COUNTIFS($K$5:$K$1252,1,$E$5:$E$1252,"&lt;"&amp;E360)/($N$3-1),"")</f>
        <v>0.31980115990058</v>
      </c>
      <c r="N360" s="28" t="n">
        <f aca="false">IF(K360=1,L360-M360,"")</f>
        <v>0.0886495443247722</v>
      </c>
      <c r="O360" s="24" t="n">
        <f aca="false">IF(K360=1,E360,"")</f>
        <v>5.750956</v>
      </c>
      <c r="P360" s="26" t="n">
        <f aca="false">IF(K360=1,J360,"")</f>
        <v>6.09615384615385</v>
      </c>
    </row>
    <row r="361" customFormat="false" ht="15" hidden="false" customHeight="false" outlineLevel="0" collapsed="false">
      <c r="A361" s="16" t="s">
        <v>653</v>
      </c>
      <c r="B361" s="16" t="s">
        <v>242</v>
      </c>
      <c r="C361" s="16" t="s">
        <v>296</v>
      </c>
      <c r="D361" s="16" t="n">
        <v>27</v>
      </c>
      <c r="E361" s="24" t="n">
        <v>2.617484</v>
      </c>
      <c r="F361" s="25" t="n">
        <v>2098</v>
      </c>
      <c r="G361" s="16" t="n">
        <v>32</v>
      </c>
      <c r="H361" s="16" t="n">
        <v>5</v>
      </c>
      <c r="I361" s="16" t="n">
        <v>6</v>
      </c>
      <c r="J361" s="26" t="n">
        <v>5.90625</v>
      </c>
      <c r="K361" s="16" t="n">
        <f aca="false">IF(F361&gt;=$N$1,1,0)</f>
        <v>1</v>
      </c>
      <c r="L361" s="27" t="n">
        <f aca="false">IF(K361=1,COUNTIFS($K$5:$K$1252,1,$J$5:$J$1252,"&lt;"&amp;J361)/($N$3-1),"")</f>
        <v>0.178127589063795</v>
      </c>
      <c r="M361" s="27" t="n">
        <f aca="false">IF(K361=1,COUNTIFS($K$5:$K$1252,1,$E$5:$E$1252,"&lt;"&amp;E361)/($N$3-1),"")</f>
        <v>0.0903065451532726</v>
      </c>
      <c r="N361" s="28" t="n">
        <f aca="false">IF(K361=1,L361-M361,"")</f>
        <v>0.087821043910522</v>
      </c>
      <c r="O361" s="24" t="n">
        <f aca="false">IF(K361=1,E361,"")</f>
        <v>2.617484</v>
      </c>
      <c r="P361" s="26" t="n">
        <f aca="false">IF(K361=1,J361,"")</f>
        <v>5.90625</v>
      </c>
    </row>
    <row r="362" customFormat="false" ht="15" hidden="false" customHeight="false" outlineLevel="0" collapsed="false">
      <c r="A362" s="16" t="s">
        <v>654</v>
      </c>
      <c r="B362" s="16" t="s">
        <v>217</v>
      </c>
      <c r="C362" s="16" t="s">
        <v>294</v>
      </c>
      <c r="D362" s="16" t="n">
        <v>23</v>
      </c>
      <c r="E362" s="24" t="n">
        <v>13.284346</v>
      </c>
      <c r="F362" s="25" t="n">
        <v>1501</v>
      </c>
      <c r="G362" s="16" t="n">
        <v>23</v>
      </c>
      <c r="H362" s="16" t="n">
        <v>5</v>
      </c>
      <c r="I362" s="16" t="n">
        <v>4</v>
      </c>
      <c r="J362" s="26" t="n">
        <v>6.37391304347826</v>
      </c>
      <c r="K362" s="16" t="n">
        <f aca="false">IF(F362&gt;=$N$1,1,0)</f>
        <v>1</v>
      </c>
      <c r="L362" s="27" t="n">
        <f aca="false">IF(K362=1,COUNTIFS($K$5:$K$1252,1,$J$5:$J$1252,"&lt;"&amp;J362)/($N$3-1),"")</f>
        <v>0.671913835956918</v>
      </c>
      <c r="M362" s="27" t="n">
        <f aca="false">IF(K362=1,COUNTIFS($K$5:$K$1252,1,$E$5:$E$1252,"&lt;"&amp;E362)/($N$3-1),"")</f>
        <v>0.584092792046396</v>
      </c>
      <c r="N362" s="28" t="n">
        <f aca="false">IF(K362=1,L362-M362,"")</f>
        <v>0.087821043910522</v>
      </c>
      <c r="O362" s="24" t="n">
        <f aca="false">IF(K362=1,E362,"")</f>
        <v>13.284346</v>
      </c>
      <c r="P362" s="26" t="n">
        <f aca="false">IF(K362=1,J362,"")</f>
        <v>6.37391304347826</v>
      </c>
    </row>
    <row r="363" customFormat="false" ht="15" hidden="false" customHeight="false" outlineLevel="0" collapsed="false">
      <c r="A363" s="16" t="s">
        <v>655</v>
      </c>
      <c r="B363" s="16" t="s">
        <v>221</v>
      </c>
      <c r="C363" s="16" t="s">
        <v>296</v>
      </c>
      <c r="D363" s="16" t="n">
        <v>24</v>
      </c>
      <c r="E363" s="24" t="n">
        <v>5.105484</v>
      </c>
      <c r="F363" s="25" t="n">
        <v>1556</v>
      </c>
      <c r="G363" s="16" t="n">
        <v>27</v>
      </c>
      <c r="H363" s="16" t="n">
        <v>8</v>
      </c>
      <c r="I363" s="16" t="n">
        <v>2</v>
      </c>
      <c r="J363" s="26" t="n">
        <v>6.05925925925926</v>
      </c>
      <c r="K363" s="16" t="n">
        <f aca="false">IF(F363&gt;=$N$1,1,0)</f>
        <v>1</v>
      </c>
      <c r="L363" s="27" t="n">
        <f aca="false">IF(K363=1,COUNTIFS($K$5:$K$1252,1,$J$5:$J$1252,"&lt;"&amp;J363)/($N$3-1),"")</f>
        <v>0.368682684341342</v>
      </c>
      <c r="M363" s="27" t="n">
        <f aca="false">IF(K363=1,COUNTIFS($K$5:$K$1252,1,$E$5:$E$1252,"&lt;"&amp;E363)/($N$3-1),"")</f>
        <v>0.28086164043082</v>
      </c>
      <c r="N363" s="28" t="n">
        <f aca="false">IF(K363=1,L363-M363,"")</f>
        <v>0.0878210439105219</v>
      </c>
      <c r="O363" s="24" t="n">
        <f aca="false">IF(K363=1,E363,"")</f>
        <v>5.105484</v>
      </c>
      <c r="P363" s="26" t="n">
        <f aca="false">IF(K363=1,J363,"")</f>
        <v>6.05925925925926</v>
      </c>
    </row>
    <row r="364" customFormat="false" ht="15" hidden="false" customHeight="false" outlineLevel="0" collapsed="false">
      <c r="A364" s="16" t="s">
        <v>656</v>
      </c>
      <c r="B364" s="16" t="s">
        <v>267</v>
      </c>
      <c r="C364" s="16" t="s">
        <v>307</v>
      </c>
      <c r="D364" s="16" t="n">
        <v>30</v>
      </c>
      <c r="E364" s="24" t="n">
        <v>47.033556</v>
      </c>
      <c r="F364" s="25" t="n">
        <v>1131</v>
      </c>
      <c r="G364" s="16" t="n">
        <v>15</v>
      </c>
      <c r="H364" s="16" t="n">
        <v>0</v>
      </c>
      <c r="I364" s="16" t="n">
        <v>0</v>
      </c>
      <c r="J364" s="26" t="n">
        <v>7.25333333333333</v>
      </c>
      <c r="K364" s="16" t="n">
        <f aca="false">IF(F364&gt;=$N$1,1,0)</f>
        <v>1</v>
      </c>
      <c r="L364" s="27" t="n">
        <f aca="false">IF(K364=1,COUNTIFS($K$5:$K$1252,1,$J$5:$J$1252,"&lt;"&amp;J364)/($N$3-1),"")</f>
        <v>0.973487986743993</v>
      </c>
      <c r="M364" s="27" t="n">
        <f aca="false">IF(K364=1,COUNTIFS($K$5:$K$1252,1,$E$5:$E$1252,"&lt;"&amp;E364)/($N$3-1),"")</f>
        <v>0.885666942833472</v>
      </c>
      <c r="N364" s="28" t="n">
        <f aca="false">IF(K364=1,L364-M364,"")</f>
        <v>0.0878210439105219</v>
      </c>
      <c r="O364" s="24" t="n">
        <f aca="false">IF(K364=1,E364,"")</f>
        <v>47.033556</v>
      </c>
      <c r="P364" s="26" t="n">
        <f aca="false">IF(K364=1,J364,"")</f>
        <v>7.25333333333333</v>
      </c>
    </row>
    <row r="365" customFormat="false" ht="15" hidden="false" customHeight="false" outlineLevel="0" collapsed="false">
      <c r="A365" s="16" t="s">
        <v>657</v>
      </c>
      <c r="B365" s="16" t="s">
        <v>235</v>
      </c>
      <c r="C365" s="16" t="s">
        <v>294</v>
      </c>
      <c r="D365" s="16" t="n">
        <v>26</v>
      </c>
      <c r="E365" s="24" t="n">
        <v>8.239354</v>
      </c>
      <c r="F365" s="25" t="n">
        <v>1733</v>
      </c>
      <c r="G365" s="16" t="n">
        <v>30</v>
      </c>
      <c r="H365" s="16" t="n">
        <v>4</v>
      </c>
      <c r="I365" s="16" t="n">
        <v>2</v>
      </c>
      <c r="J365" s="26" t="n">
        <v>6.21666666666667</v>
      </c>
      <c r="K365" s="16" t="n">
        <f aca="false">IF(F365&gt;=$N$1,1,0)</f>
        <v>1</v>
      </c>
      <c r="L365" s="27" t="n">
        <f aca="false">IF(K365=1,COUNTIFS($K$5:$K$1252,1,$J$5:$J$1252,"&lt;"&amp;J365)/($N$3-1),"")</f>
        <v>0.515327257663629</v>
      </c>
      <c r="M365" s="27" t="n">
        <f aca="false">IF(K365=1,COUNTIFS($K$5:$K$1252,1,$E$5:$E$1252,"&lt;"&amp;E365)/($N$3-1),"")</f>
        <v>0.428334714167357</v>
      </c>
      <c r="N365" s="28" t="n">
        <f aca="false">IF(K365=1,L365-M365,"")</f>
        <v>0.0869925434962718</v>
      </c>
      <c r="O365" s="24" t="n">
        <f aca="false">IF(K365=1,E365,"")</f>
        <v>8.239354</v>
      </c>
      <c r="P365" s="26" t="n">
        <f aca="false">IF(K365=1,J365,"")</f>
        <v>6.21666666666667</v>
      </c>
    </row>
    <row r="366" customFormat="false" ht="15" hidden="false" customHeight="false" outlineLevel="0" collapsed="false">
      <c r="A366" s="16" t="s">
        <v>658</v>
      </c>
      <c r="B366" s="16" t="s">
        <v>245</v>
      </c>
      <c r="C366" s="16" t="s">
        <v>294</v>
      </c>
      <c r="D366" s="16" t="n">
        <v>23</v>
      </c>
      <c r="E366" s="24" t="n">
        <v>14.084725</v>
      </c>
      <c r="F366" s="25" t="n">
        <v>1661</v>
      </c>
      <c r="G366" s="16" t="n">
        <v>27</v>
      </c>
      <c r="H366" s="16" t="n">
        <v>1</v>
      </c>
      <c r="I366" s="16" t="n">
        <v>1</v>
      </c>
      <c r="J366" s="26" t="n">
        <v>6.4</v>
      </c>
      <c r="K366" s="16" t="n">
        <f aca="false">IF(F366&gt;=$N$1,1,0)</f>
        <v>1</v>
      </c>
      <c r="L366" s="27" t="n">
        <f aca="false">IF(K366=1,COUNTIFS($K$5:$K$1252,1,$J$5:$J$1252,"&lt;"&amp;J366)/($N$3-1),"")</f>
        <v>0.697597348798674</v>
      </c>
      <c r="M366" s="27" t="n">
        <f aca="false">IF(K366=1,COUNTIFS($K$5:$K$1252,1,$E$5:$E$1252,"&lt;"&amp;E366)/($N$3-1),"")</f>
        <v>0.612261806130903</v>
      </c>
      <c r="N366" s="28" t="n">
        <f aca="false">IF(K366=1,L366-M366,"")</f>
        <v>0.0853355426677713</v>
      </c>
      <c r="O366" s="24" t="n">
        <f aca="false">IF(K366=1,E366,"")</f>
        <v>14.084725</v>
      </c>
      <c r="P366" s="26" t="n">
        <f aca="false">IF(K366=1,J366,"")</f>
        <v>6.4</v>
      </c>
    </row>
    <row r="367" customFormat="false" ht="15" hidden="false" customHeight="false" outlineLevel="0" collapsed="false">
      <c r="A367" s="16" t="s">
        <v>659</v>
      </c>
      <c r="B367" s="16" t="s">
        <v>264</v>
      </c>
      <c r="C367" s="16" t="s">
        <v>300</v>
      </c>
      <c r="D367" s="16" t="n">
        <v>26</v>
      </c>
      <c r="E367" s="24" t="n">
        <v>13.856929</v>
      </c>
      <c r="F367" s="25" t="n">
        <v>1667</v>
      </c>
      <c r="G367" s="16" t="n">
        <v>27</v>
      </c>
      <c r="H367" s="16" t="n">
        <v>1</v>
      </c>
      <c r="I367" s="16" t="n">
        <v>4</v>
      </c>
      <c r="J367" s="26" t="n">
        <v>6.38888888888889</v>
      </c>
      <c r="K367" s="16" t="n">
        <f aca="false">IF(F367&gt;=$N$1,1,0)</f>
        <v>1</v>
      </c>
      <c r="L367" s="27" t="n">
        <f aca="false">IF(K367=1,COUNTIFS($K$5:$K$1252,1,$J$5:$J$1252,"&lt;"&amp;J367)/($N$3-1),"")</f>
        <v>0.686826843413422</v>
      </c>
      <c r="M367" s="27" t="n">
        <f aca="false">IF(K367=1,COUNTIFS($K$5:$K$1252,1,$E$5:$E$1252,"&lt;"&amp;E367)/($N$3-1),"")</f>
        <v>0.6006628003314</v>
      </c>
      <c r="N367" s="28" t="n">
        <f aca="false">IF(K367=1,L367-M367,"")</f>
        <v>0.0861640430820215</v>
      </c>
      <c r="O367" s="24" t="n">
        <f aca="false">IF(K367=1,E367,"")</f>
        <v>13.856929</v>
      </c>
      <c r="P367" s="26" t="n">
        <f aca="false">IF(K367=1,J367,"")</f>
        <v>6.38888888888889</v>
      </c>
    </row>
    <row r="368" customFormat="false" ht="15" hidden="false" customHeight="false" outlineLevel="0" collapsed="false">
      <c r="A368" s="16" t="s">
        <v>660</v>
      </c>
      <c r="B368" s="16" t="s">
        <v>265</v>
      </c>
      <c r="C368" s="16" t="s">
        <v>300</v>
      </c>
      <c r="D368" s="16" t="n">
        <v>23</v>
      </c>
      <c r="E368" s="24" t="n">
        <v>2.88488</v>
      </c>
      <c r="F368" s="25" t="n">
        <v>1618</v>
      </c>
      <c r="G368" s="16" t="n">
        <v>23</v>
      </c>
      <c r="H368" s="16" t="n">
        <v>2</v>
      </c>
      <c r="I368" s="16" t="n">
        <v>2</v>
      </c>
      <c r="J368" s="26" t="n">
        <v>5.92608695652174</v>
      </c>
      <c r="K368" s="16" t="n">
        <f aca="false">IF(F368&gt;=$N$1,1,0)</f>
        <v>1</v>
      </c>
      <c r="L368" s="27" t="n">
        <f aca="false">IF(K368=1,COUNTIFS($K$5:$K$1252,1,$J$5:$J$1252,"&lt;"&amp;J368)/($N$3-1),"")</f>
        <v>0.20049710024855</v>
      </c>
      <c r="M368" s="27" t="n">
        <f aca="false">IF(K368=1,COUNTIFS($K$5:$K$1252,1,$E$5:$E$1252,"&lt;"&amp;E368)/($N$3-1),"")</f>
        <v>0.115161557580779</v>
      </c>
      <c r="N368" s="28" t="n">
        <f aca="false">IF(K368=1,L368-M368,"")</f>
        <v>0.0853355426677714</v>
      </c>
      <c r="O368" s="24" t="n">
        <f aca="false">IF(K368=1,E368,"")</f>
        <v>2.88488</v>
      </c>
      <c r="P368" s="26" t="n">
        <f aca="false">IF(K368=1,J368,"")</f>
        <v>5.92608695652174</v>
      </c>
    </row>
    <row r="369" customFormat="false" ht="15" hidden="false" customHeight="false" outlineLevel="0" collapsed="false">
      <c r="A369" s="16" t="s">
        <v>661</v>
      </c>
      <c r="B369" s="16" t="s">
        <v>235</v>
      </c>
      <c r="C369" s="16" t="s">
        <v>294</v>
      </c>
      <c r="D369" s="16" t="n">
        <v>22</v>
      </c>
      <c r="E369" s="24" t="n">
        <v>2.373393</v>
      </c>
      <c r="F369" s="25" t="n">
        <v>1959</v>
      </c>
      <c r="G369" s="16" t="n">
        <v>28</v>
      </c>
      <c r="H369" s="16" t="n">
        <v>1</v>
      </c>
      <c r="I369" s="16" t="n">
        <v>1</v>
      </c>
      <c r="J369" s="26" t="n">
        <v>5.89285714285714</v>
      </c>
      <c r="K369" s="16" t="n">
        <f aca="false">IF(F369&gt;=$N$1,1,0)</f>
        <v>1</v>
      </c>
      <c r="L369" s="27" t="n">
        <f aca="false">IF(K369=1,COUNTIFS($K$5:$K$1252,1,$J$5:$J$1252,"&lt;"&amp;J369)/($N$3-1),"")</f>
        <v>0.167357083678542</v>
      </c>
      <c r="M369" s="27" t="n">
        <f aca="false">IF(K369=1,COUNTIFS($K$5:$K$1252,1,$E$5:$E$1252,"&lt;"&amp;E369)/($N$3-1),"")</f>
        <v>0.0820215410107705</v>
      </c>
      <c r="N369" s="28" t="n">
        <f aca="false">IF(K369=1,L369-M369,"")</f>
        <v>0.0853355426677714</v>
      </c>
      <c r="O369" s="24" t="n">
        <f aca="false">IF(K369=1,E369,"")</f>
        <v>2.373393</v>
      </c>
      <c r="P369" s="26" t="n">
        <f aca="false">IF(K369=1,J369,"")</f>
        <v>5.89285714285714</v>
      </c>
    </row>
    <row r="370" customFormat="false" ht="15" hidden="false" customHeight="false" outlineLevel="0" collapsed="false">
      <c r="A370" s="16" t="s">
        <v>662</v>
      </c>
      <c r="B370" s="16" t="s">
        <v>261</v>
      </c>
      <c r="C370" s="16" t="s">
        <v>294</v>
      </c>
      <c r="D370" s="16" t="n">
        <v>27</v>
      </c>
      <c r="E370" s="24" t="n">
        <v>2.6465</v>
      </c>
      <c r="F370" s="25" t="n">
        <v>1852</v>
      </c>
      <c r="G370" s="16" t="n">
        <v>30</v>
      </c>
      <c r="H370" s="16" t="n">
        <v>0</v>
      </c>
      <c r="I370" s="16" t="n">
        <v>1</v>
      </c>
      <c r="J370" s="26" t="n">
        <v>5.90666666666667</v>
      </c>
      <c r="K370" s="16" t="n">
        <f aca="false">IF(F370&gt;=$N$1,1,0)</f>
        <v>1</v>
      </c>
      <c r="L370" s="27" t="n">
        <f aca="false">IF(K370=1,COUNTIFS($K$5:$K$1252,1,$J$5:$J$1252,"&lt;"&amp;J370)/($N$3-1),"")</f>
        <v>0.178956089478045</v>
      </c>
      <c r="M370" s="27" t="n">
        <f aca="false">IF(K370=1,COUNTIFS($K$5:$K$1252,1,$E$5:$E$1252,"&lt;"&amp;E370)/($N$3-1),"")</f>
        <v>0.0936205468102734</v>
      </c>
      <c r="N370" s="28" t="n">
        <f aca="false">IF(K370=1,L370-M370,"")</f>
        <v>0.0853355426677713</v>
      </c>
      <c r="O370" s="24" t="n">
        <f aca="false">IF(K370=1,E370,"")</f>
        <v>2.6465</v>
      </c>
      <c r="P370" s="26" t="n">
        <f aca="false">IF(K370=1,J370,"")</f>
        <v>5.90666666666667</v>
      </c>
    </row>
    <row r="371" customFormat="false" ht="15" hidden="false" customHeight="false" outlineLevel="0" collapsed="false">
      <c r="A371" s="16" t="s">
        <v>663</v>
      </c>
      <c r="B371" s="16" t="s">
        <v>231</v>
      </c>
      <c r="C371" s="16" t="s">
        <v>296</v>
      </c>
      <c r="D371" s="16" t="n">
        <v>17</v>
      </c>
      <c r="E371" s="24" t="n">
        <v>7.351828</v>
      </c>
      <c r="F371" s="25" t="n">
        <v>2354</v>
      </c>
      <c r="G371" s="16" t="n">
        <v>37</v>
      </c>
      <c r="H371" s="16" t="n">
        <v>3</v>
      </c>
      <c r="I371" s="16" t="n">
        <v>3</v>
      </c>
      <c r="J371" s="26" t="n">
        <v>6.18378378378378</v>
      </c>
      <c r="K371" s="16" t="n">
        <f aca="false">IF(F371&gt;=$N$1,1,0)</f>
        <v>1</v>
      </c>
      <c r="L371" s="27" t="n">
        <f aca="false">IF(K371=1,COUNTIFS($K$5:$K$1252,1,$J$5:$J$1252,"&lt;"&amp;J371)/($N$3-1),"")</f>
        <v>0.47887323943662</v>
      </c>
      <c r="M371" s="27" t="n">
        <f aca="false">IF(K371=1,COUNTIFS($K$5:$K$1252,1,$E$5:$E$1252,"&lt;"&amp;E371)/($N$3-1),"")</f>
        <v>0.393537696768848</v>
      </c>
      <c r="N371" s="28" t="n">
        <f aca="false">IF(K371=1,L371-M371,"")</f>
        <v>0.0853355426677713</v>
      </c>
      <c r="O371" s="24" t="n">
        <f aca="false">IF(K371=1,E371,"")</f>
        <v>7.351828</v>
      </c>
      <c r="P371" s="26" t="n">
        <f aca="false">IF(K371=1,J371,"")</f>
        <v>6.18378378378378</v>
      </c>
    </row>
    <row r="372" customFormat="false" ht="15" hidden="false" customHeight="false" outlineLevel="0" collapsed="false">
      <c r="A372" s="16" t="s">
        <v>664</v>
      </c>
      <c r="B372" s="16" t="s">
        <v>231</v>
      </c>
      <c r="C372" s="16" t="s">
        <v>294</v>
      </c>
      <c r="D372" s="16" t="n">
        <v>33</v>
      </c>
      <c r="E372" s="24" t="n">
        <v>10.590344</v>
      </c>
      <c r="F372" s="25" t="n">
        <v>2130</v>
      </c>
      <c r="G372" s="16" t="n">
        <v>31</v>
      </c>
      <c r="H372" s="16" t="n">
        <v>1</v>
      </c>
      <c r="I372" s="16" t="n">
        <v>0</v>
      </c>
      <c r="J372" s="26" t="n">
        <v>6.3</v>
      </c>
      <c r="K372" s="16" t="n">
        <f aca="false">IF(F372&gt;=$N$1,1,0)</f>
        <v>1</v>
      </c>
      <c r="L372" s="27" t="n">
        <f aca="false">IF(K372=1,COUNTIFS($K$5:$K$1252,1,$J$5:$J$1252,"&lt;"&amp;J372)/($N$3-1),"")</f>
        <v>0.589063794531897</v>
      </c>
      <c r="M372" s="27" t="n">
        <f aca="false">IF(K372=1,COUNTIFS($K$5:$K$1252,1,$E$5:$E$1252,"&lt;"&amp;E372)/($N$3-1),"")</f>
        <v>0.508699254349627</v>
      </c>
      <c r="N372" s="28" t="n">
        <f aca="false">IF(K372=1,L372-M372,"")</f>
        <v>0.0803645401822701</v>
      </c>
      <c r="O372" s="24" t="n">
        <f aca="false">IF(K372=1,E372,"")</f>
        <v>10.590344</v>
      </c>
      <c r="P372" s="26" t="n">
        <f aca="false">IF(K372=1,J372,"")</f>
        <v>6.3</v>
      </c>
    </row>
    <row r="373" customFormat="false" ht="15" hidden="false" customHeight="false" outlineLevel="0" collapsed="false">
      <c r="A373" s="16" t="s">
        <v>665</v>
      </c>
      <c r="B373" s="16" t="s">
        <v>260</v>
      </c>
      <c r="C373" s="16" t="s">
        <v>300</v>
      </c>
      <c r="D373" s="16" t="n">
        <v>22</v>
      </c>
      <c r="E373" s="24" t="n">
        <v>11.132195</v>
      </c>
      <c r="F373" s="25" t="n">
        <v>1523</v>
      </c>
      <c r="G373" s="16" t="n">
        <v>27</v>
      </c>
      <c r="H373" s="16" t="n">
        <v>1</v>
      </c>
      <c r="I373" s="16" t="n">
        <v>3</v>
      </c>
      <c r="J373" s="26" t="n">
        <v>6.31111111111111</v>
      </c>
      <c r="K373" s="16" t="n">
        <f aca="false">IF(F373&gt;=$N$1,1,0)</f>
        <v>1</v>
      </c>
      <c r="L373" s="27" t="n">
        <f aca="false">IF(K373=1,COUNTIFS($K$5:$K$1252,1,$J$5:$J$1252,"&lt;"&amp;J373)/($N$3-1),"")</f>
        <v>0.608119304059652</v>
      </c>
      <c r="M373" s="27" t="n">
        <f aca="false">IF(K373=1,COUNTIFS($K$5:$K$1252,1,$E$5:$E$1252,"&lt;"&amp;E373)/($N$3-1),"")</f>
        <v>0.524440762220381</v>
      </c>
      <c r="N373" s="28" t="n">
        <f aca="false">IF(K373=1,L373-M373,"")</f>
        <v>0.0836785418392708</v>
      </c>
      <c r="O373" s="24" t="n">
        <f aca="false">IF(K373=1,E373,"")</f>
        <v>11.132195</v>
      </c>
      <c r="P373" s="26" t="n">
        <f aca="false">IF(K373=1,J373,"")</f>
        <v>6.31111111111111</v>
      </c>
    </row>
    <row r="374" customFormat="false" ht="15" hidden="false" customHeight="false" outlineLevel="0" collapsed="false">
      <c r="A374" s="16" t="s">
        <v>666</v>
      </c>
      <c r="B374" s="16" t="s">
        <v>246</v>
      </c>
      <c r="C374" s="16" t="s">
        <v>296</v>
      </c>
      <c r="D374" s="16" t="n">
        <v>25</v>
      </c>
      <c r="E374" s="24" t="n">
        <v>19.080234</v>
      </c>
      <c r="F374" s="25" t="n">
        <v>1550</v>
      </c>
      <c r="G374" s="16" t="n">
        <v>26</v>
      </c>
      <c r="H374" s="16" t="n">
        <v>9</v>
      </c>
      <c r="I374" s="16" t="n">
        <v>4</v>
      </c>
      <c r="J374" s="26" t="n">
        <v>6.60384615384615</v>
      </c>
      <c r="K374" s="16" t="n">
        <f aca="false">IF(F374&gt;=$N$1,1,0)</f>
        <v>1</v>
      </c>
      <c r="L374" s="27" t="n">
        <f aca="false">IF(K374=1,COUNTIFS($K$5:$K$1252,1,$J$5:$J$1252,"&lt;"&amp;J374)/($N$3-1),"")</f>
        <v>0.787903893951947</v>
      </c>
      <c r="M374" s="27" t="n">
        <f aca="false">IF(K374=1,COUNTIFS($K$5:$K$1252,1,$E$5:$E$1252,"&lt;"&amp;E374)/($N$3-1),"")</f>
        <v>0.705053852526926</v>
      </c>
      <c r="N374" s="28" t="n">
        <f aca="false">IF(K374=1,L374-M374,"")</f>
        <v>0.0828500414250206</v>
      </c>
      <c r="O374" s="24" t="n">
        <f aca="false">IF(K374=1,E374,"")</f>
        <v>19.080234</v>
      </c>
      <c r="P374" s="26" t="n">
        <f aca="false">IF(K374=1,J374,"")</f>
        <v>6.60384615384615</v>
      </c>
    </row>
    <row r="375" customFormat="false" ht="15" hidden="false" customHeight="false" outlineLevel="0" collapsed="false">
      <c r="A375" s="16" t="s">
        <v>667</v>
      </c>
      <c r="B375" s="16" t="s">
        <v>232</v>
      </c>
      <c r="C375" s="16" t="s">
        <v>296</v>
      </c>
      <c r="D375" s="16" t="n">
        <v>23</v>
      </c>
      <c r="E375" s="24" t="n">
        <v>8.659602</v>
      </c>
      <c r="F375" s="25" t="n">
        <v>1493</v>
      </c>
      <c r="G375" s="16" t="n">
        <v>23</v>
      </c>
      <c r="H375" s="16" t="n">
        <v>3</v>
      </c>
      <c r="I375" s="16" t="n">
        <v>6</v>
      </c>
      <c r="J375" s="26" t="n">
        <v>6.23478260869565</v>
      </c>
      <c r="K375" s="16" t="n">
        <f aca="false">IF(F375&gt;=$N$1,1,0)</f>
        <v>1</v>
      </c>
      <c r="L375" s="27" t="n">
        <f aca="false">IF(K375=1,COUNTIFS($K$5:$K$1252,1,$J$5:$J$1252,"&lt;"&amp;J375)/($N$3-1),"")</f>
        <v>0.528583264291632</v>
      </c>
      <c r="M375" s="27" t="n">
        <f aca="false">IF(K375=1,COUNTIFS($K$5:$K$1252,1,$E$5:$E$1252,"&lt;"&amp;E375)/($N$3-1),"")</f>
        <v>0.445733222866611</v>
      </c>
      <c r="N375" s="28" t="n">
        <f aca="false">IF(K375=1,L375-M375,"")</f>
        <v>0.0828500414250207</v>
      </c>
      <c r="O375" s="24" t="n">
        <f aca="false">IF(K375=1,E375,"")</f>
        <v>8.659602</v>
      </c>
      <c r="P375" s="26" t="n">
        <f aca="false">IF(K375=1,J375,"")</f>
        <v>6.23478260869565</v>
      </c>
    </row>
    <row r="376" customFormat="false" ht="15" hidden="false" customHeight="false" outlineLevel="0" collapsed="false">
      <c r="A376" s="16" t="s">
        <v>668</v>
      </c>
      <c r="B376" s="16" t="s">
        <v>243</v>
      </c>
      <c r="C376" s="16" t="s">
        <v>294</v>
      </c>
      <c r="D376" s="16" t="n">
        <v>25</v>
      </c>
      <c r="E376" s="24" t="n">
        <v>7.619101</v>
      </c>
      <c r="F376" s="25" t="n">
        <v>1314</v>
      </c>
      <c r="G376" s="16" t="n">
        <v>22</v>
      </c>
      <c r="H376" s="16" t="n">
        <v>0</v>
      </c>
      <c r="I376" s="16" t="n">
        <v>0</v>
      </c>
      <c r="J376" s="26" t="n">
        <v>6.18636363636364</v>
      </c>
      <c r="K376" s="16" t="n">
        <f aca="false">IF(F376&gt;=$N$1,1,0)</f>
        <v>1</v>
      </c>
      <c r="L376" s="27" t="n">
        <f aca="false">IF(K376=1,COUNTIFS($K$5:$K$1252,1,$J$5:$J$1252,"&lt;"&amp;J376)/($N$3-1),"")</f>
        <v>0.484672742336371</v>
      </c>
      <c r="M376" s="27" t="n">
        <f aca="false">IF(K376=1,COUNTIFS($K$5:$K$1252,1,$E$5:$E$1252,"&lt;"&amp;E376)/($N$3-1),"")</f>
        <v>0.403479701739851</v>
      </c>
      <c r="N376" s="28" t="n">
        <f aca="false">IF(K376=1,L376-M376,"")</f>
        <v>0.0811930405965203</v>
      </c>
      <c r="O376" s="24" t="n">
        <f aca="false">IF(K376=1,E376,"")</f>
        <v>7.619101</v>
      </c>
      <c r="P376" s="26" t="n">
        <f aca="false">IF(K376=1,J376,"")</f>
        <v>6.18636363636364</v>
      </c>
    </row>
    <row r="377" customFormat="false" ht="15" hidden="false" customHeight="false" outlineLevel="0" collapsed="false">
      <c r="A377" s="16" t="s">
        <v>669</v>
      </c>
      <c r="B377" s="16" t="s">
        <v>222</v>
      </c>
      <c r="C377" s="16" t="s">
        <v>300</v>
      </c>
      <c r="D377" s="16" t="n">
        <v>26</v>
      </c>
      <c r="E377" s="24" t="n">
        <v>2.692654</v>
      </c>
      <c r="F377" s="25" t="n">
        <v>1502</v>
      </c>
      <c r="G377" s="16" t="n">
        <v>25</v>
      </c>
      <c r="H377" s="16" t="n">
        <v>3</v>
      </c>
      <c r="I377" s="16" t="n">
        <v>0</v>
      </c>
      <c r="J377" s="26" t="n">
        <v>5.912</v>
      </c>
      <c r="K377" s="16" t="n">
        <f aca="false">IF(F377&gt;=$N$1,1,0)</f>
        <v>1</v>
      </c>
      <c r="L377" s="27" t="n">
        <f aca="false">IF(K377=1,COUNTIFS($K$5:$K$1252,1,$J$5:$J$1252,"&lt;"&amp;J377)/($N$3-1),"")</f>
        <v>0.181441590720795</v>
      </c>
      <c r="M377" s="27" t="n">
        <f aca="false">IF(K377=1,COUNTIFS($K$5:$K$1252,1,$E$5:$E$1252,"&lt;"&amp;E377)/($N$3-1),"")</f>
        <v>0.100248550124275</v>
      </c>
      <c r="N377" s="28" t="n">
        <f aca="false">IF(K377=1,L377-M377,"")</f>
        <v>0.0811930405965203</v>
      </c>
      <c r="O377" s="24" t="n">
        <f aca="false">IF(K377=1,E377,"")</f>
        <v>2.692654</v>
      </c>
      <c r="P377" s="26" t="n">
        <f aca="false">IF(K377=1,J377,"")</f>
        <v>5.912</v>
      </c>
    </row>
    <row r="378" customFormat="false" ht="15" hidden="false" customHeight="false" outlineLevel="0" collapsed="false">
      <c r="A378" s="16" t="s">
        <v>670</v>
      </c>
      <c r="B378" s="16" t="s">
        <v>263</v>
      </c>
      <c r="C378" s="16" t="s">
        <v>300</v>
      </c>
      <c r="D378" s="16" t="n">
        <v>25</v>
      </c>
      <c r="E378" s="24" t="n">
        <v>30.67491</v>
      </c>
      <c r="F378" s="25" t="n">
        <v>2136</v>
      </c>
      <c r="G378" s="16" t="n">
        <v>31</v>
      </c>
      <c r="H378" s="16" t="n">
        <v>2</v>
      </c>
      <c r="I378" s="16" t="n">
        <v>7</v>
      </c>
      <c r="J378" s="26" t="n">
        <v>6.91290322580645</v>
      </c>
      <c r="K378" s="16" t="n">
        <f aca="false">IF(F378&gt;=$N$1,1,0)</f>
        <v>1</v>
      </c>
      <c r="L378" s="27" t="n">
        <f aca="false">IF(K378=1,COUNTIFS($K$5:$K$1252,1,$J$5:$J$1252,"&lt;"&amp;J378)/($N$3-1),"")</f>
        <v>0.898922949461475</v>
      </c>
      <c r="M378" s="27" t="n">
        <f aca="false">IF(K378=1,COUNTIFS($K$5:$K$1252,1,$E$5:$E$1252,"&lt;"&amp;E378)/($N$3-1),"")</f>
        <v>0.817729908864954</v>
      </c>
      <c r="N378" s="28" t="n">
        <f aca="false">IF(K378=1,L378-M378,"")</f>
        <v>0.0811930405965203</v>
      </c>
      <c r="O378" s="24" t="n">
        <f aca="false">IF(K378=1,E378,"")</f>
        <v>30.67491</v>
      </c>
      <c r="P378" s="26" t="n">
        <f aca="false">IF(K378=1,J378,"")</f>
        <v>6.91290322580645</v>
      </c>
    </row>
    <row r="379" customFormat="false" ht="15" hidden="false" customHeight="false" outlineLevel="0" collapsed="false">
      <c r="A379" s="16" t="s">
        <v>671</v>
      </c>
      <c r="B379" s="16" t="s">
        <v>252</v>
      </c>
      <c r="C379" s="16" t="s">
        <v>296</v>
      </c>
      <c r="D379" s="16" t="n">
        <v>24</v>
      </c>
      <c r="E379" s="24" t="n">
        <v>17.025722</v>
      </c>
      <c r="F379" s="25" t="n">
        <v>1956</v>
      </c>
      <c r="G379" s="16" t="n">
        <v>27</v>
      </c>
      <c r="H379" s="16" t="n">
        <v>5</v>
      </c>
      <c r="I379" s="16" t="n">
        <v>7</v>
      </c>
      <c r="J379" s="26" t="n">
        <v>6.48888888888889</v>
      </c>
      <c r="K379" s="16" t="n">
        <f aca="false">IF(F379&gt;=$N$1,1,0)</f>
        <v>1</v>
      </c>
      <c r="L379" s="27" t="n">
        <f aca="false">IF(K379=1,COUNTIFS($K$5:$K$1252,1,$J$5:$J$1252,"&lt;"&amp;J379)/($N$3-1),"")</f>
        <v>0.755592377796189</v>
      </c>
      <c r="M379" s="27" t="n">
        <f aca="false">IF(K379=1,COUNTIFS($K$5:$K$1252,1,$E$5:$E$1252,"&lt;"&amp;E379)/($N$3-1),"")</f>
        <v>0.675227837613919</v>
      </c>
      <c r="N379" s="28" t="n">
        <f aca="false">IF(K379=1,L379-M379,"")</f>
        <v>0.0803645401822701</v>
      </c>
      <c r="O379" s="24" t="n">
        <f aca="false">IF(K379=1,E379,"")</f>
        <v>17.025722</v>
      </c>
      <c r="P379" s="26" t="n">
        <f aca="false">IF(K379=1,J379,"")</f>
        <v>6.48888888888889</v>
      </c>
    </row>
    <row r="380" customFormat="false" ht="15" hidden="false" customHeight="false" outlineLevel="0" collapsed="false">
      <c r="A380" s="16" t="s">
        <v>672</v>
      </c>
      <c r="B380" s="16" t="s">
        <v>253</v>
      </c>
      <c r="C380" s="16" t="s">
        <v>294</v>
      </c>
      <c r="D380" s="16" t="n">
        <v>24</v>
      </c>
      <c r="E380" s="24" t="n">
        <v>7.91592</v>
      </c>
      <c r="F380" s="25" t="n">
        <v>1267</v>
      </c>
      <c r="G380" s="16" t="n">
        <v>20</v>
      </c>
      <c r="H380" s="16" t="n">
        <v>0</v>
      </c>
      <c r="I380" s="16" t="n">
        <v>0</v>
      </c>
      <c r="J380" s="26" t="n">
        <v>6.195</v>
      </c>
      <c r="K380" s="16" t="n">
        <f aca="false">IF(F380&gt;=$N$1,1,0)</f>
        <v>1</v>
      </c>
      <c r="L380" s="27" t="n">
        <f aca="false">IF(K380=1,COUNTIFS($K$5:$K$1252,1,$J$5:$J$1252,"&lt;"&amp;J380)/($N$3-1),"")</f>
        <v>0.493786246893123</v>
      </c>
      <c r="M380" s="27" t="n">
        <f aca="false">IF(K380=1,COUNTIFS($K$5:$K$1252,1,$E$5:$E$1252,"&lt;"&amp;E380)/($N$3-1),"")</f>
        <v>0.414250207125104</v>
      </c>
      <c r="N380" s="28" t="n">
        <f aca="false">IF(K380=1,L380-M380,"")</f>
        <v>0.0795360397680199</v>
      </c>
      <c r="O380" s="24" t="n">
        <f aca="false">IF(K380=1,E380,"")</f>
        <v>7.91592</v>
      </c>
      <c r="P380" s="26" t="n">
        <f aca="false">IF(K380=1,J380,"")</f>
        <v>6.195</v>
      </c>
    </row>
    <row r="381" customFormat="false" ht="15" hidden="false" customHeight="false" outlineLevel="0" collapsed="false">
      <c r="A381" s="16" t="s">
        <v>673</v>
      </c>
      <c r="B381" s="16" t="s">
        <v>246</v>
      </c>
      <c r="C381" s="16" t="s">
        <v>294</v>
      </c>
      <c r="D381" s="16" t="n">
        <v>32</v>
      </c>
      <c r="E381" s="24" t="n">
        <v>50.51565</v>
      </c>
      <c r="F381" s="25" t="n">
        <v>1640</v>
      </c>
      <c r="G381" s="16" t="n">
        <v>25</v>
      </c>
      <c r="H381" s="16" t="n">
        <v>2</v>
      </c>
      <c r="I381" s="16" t="n">
        <v>2</v>
      </c>
      <c r="J381" s="26" t="n">
        <v>7.292</v>
      </c>
      <c r="K381" s="16" t="n">
        <f aca="false">IF(F381&gt;=$N$1,1,0)</f>
        <v>1</v>
      </c>
      <c r="L381" s="27" t="n">
        <f aca="false">IF(K381=1,COUNTIFS($K$5:$K$1252,1,$J$5:$J$1252,"&lt;"&amp;J381)/($N$3-1),"")</f>
        <v>0.976801988400994</v>
      </c>
      <c r="M381" s="27" t="n">
        <f aca="false">IF(K381=1,COUNTIFS($K$5:$K$1252,1,$E$5:$E$1252,"&lt;"&amp;E381)/($N$3-1),"")</f>
        <v>0.898094449047225</v>
      </c>
      <c r="N381" s="28" t="n">
        <f aca="false">IF(K381=1,L381-M381,"")</f>
        <v>0.0787075393537696</v>
      </c>
      <c r="O381" s="24" t="n">
        <f aca="false">IF(K381=1,E381,"")</f>
        <v>50.51565</v>
      </c>
      <c r="P381" s="26" t="n">
        <f aca="false">IF(K381=1,J381,"")</f>
        <v>7.292</v>
      </c>
    </row>
    <row r="382" customFormat="false" ht="15" hidden="false" customHeight="false" outlineLevel="0" collapsed="false">
      <c r="A382" s="16" t="s">
        <v>674</v>
      </c>
      <c r="B382" s="16" t="s">
        <v>228</v>
      </c>
      <c r="C382" s="16" t="s">
        <v>294</v>
      </c>
      <c r="D382" s="16" t="n">
        <v>18</v>
      </c>
      <c r="E382" s="24" t="n">
        <v>6.394802</v>
      </c>
      <c r="F382" s="25" t="n">
        <v>1766</v>
      </c>
      <c r="G382" s="16" t="n">
        <v>26</v>
      </c>
      <c r="H382" s="16" t="n">
        <v>1</v>
      </c>
      <c r="I382" s="16" t="n">
        <v>1</v>
      </c>
      <c r="J382" s="26" t="n">
        <v>6.11923076923077</v>
      </c>
      <c r="K382" s="16" t="n">
        <f aca="false">IF(F382&gt;=$N$1,1,0)</f>
        <v>1</v>
      </c>
      <c r="L382" s="27" t="n">
        <f aca="false">IF(K382=1,COUNTIFS($K$5:$K$1252,1,$J$5:$J$1252,"&lt;"&amp;J382)/($N$3-1),"")</f>
        <v>0.426677713338857</v>
      </c>
      <c r="M382" s="27" t="n">
        <f aca="false">IF(K382=1,COUNTIFS($K$5:$K$1252,1,$E$5:$E$1252,"&lt;"&amp;E382)/($N$3-1),"")</f>
        <v>0.347970173985087</v>
      </c>
      <c r="N382" s="28" t="n">
        <f aca="false">IF(K382=1,L382-M382,"")</f>
        <v>0.0787075393537697</v>
      </c>
      <c r="O382" s="24" t="n">
        <f aca="false">IF(K382=1,E382,"")</f>
        <v>6.394802</v>
      </c>
      <c r="P382" s="26" t="n">
        <f aca="false">IF(K382=1,J382,"")</f>
        <v>6.11923076923077</v>
      </c>
    </row>
    <row r="383" customFormat="false" ht="15" hidden="false" customHeight="false" outlineLevel="0" collapsed="false">
      <c r="A383" s="16" t="s">
        <v>675</v>
      </c>
      <c r="B383" s="16" t="s">
        <v>217</v>
      </c>
      <c r="C383" s="16" t="s">
        <v>294</v>
      </c>
      <c r="D383" s="16" t="n">
        <v>28</v>
      </c>
      <c r="E383" s="24" t="n">
        <v>13.564091</v>
      </c>
      <c r="F383" s="25" t="n">
        <v>1196</v>
      </c>
      <c r="G383" s="16" t="n">
        <v>22</v>
      </c>
      <c r="H383" s="16" t="n">
        <v>1</v>
      </c>
      <c r="I383" s="16" t="n">
        <v>1</v>
      </c>
      <c r="J383" s="26" t="n">
        <v>6.37727272727273</v>
      </c>
      <c r="K383" s="16" t="n">
        <f aca="false">IF(F383&gt;=$N$1,1,0)</f>
        <v>1</v>
      </c>
      <c r="L383" s="27" t="n">
        <f aca="false">IF(K383=1,COUNTIFS($K$5:$K$1252,1,$J$5:$J$1252,"&lt;"&amp;J383)/($N$3-1),"")</f>
        <v>0.675227837613919</v>
      </c>
      <c r="M383" s="27" t="n">
        <f aca="false">IF(K383=1,COUNTIFS($K$5:$K$1252,1,$E$5:$E$1252,"&lt;"&amp;E383)/($N$3-1),"")</f>
        <v>0.596520298260149</v>
      </c>
      <c r="N383" s="28" t="n">
        <f aca="false">IF(K383=1,L383-M383,"")</f>
        <v>0.0787075393537696</v>
      </c>
      <c r="O383" s="24" t="n">
        <f aca="false">IF(K383=1,E383,"")</f>
        <v>13.564091</v>
      </c>
      <c r="P383" s="26" t="n">
        <f aca="false">IF(K383=1,J383,"")</f>
        <v>6.37727272727273</v>
      </c>
    </row>
    <row r="384" customFormat="false" ht="15" hidden="false" customHeight="false" outlineLevel="0" collapsed="false">
      <c r="A384" s="16" t="s">
        <v>676</v>
      </c>
      <c r="B384" s="16" t="s">
        <v>247</v>
      </c>
      <c r="C384" s="16" t="s">
        <v>307</v>
      </c>
      <c r="D384" s="16" t="n">
        <v>35</v>
      </c>
      <c r="E384" s="24" t="n">
        <v>28.513657</v>
      </c>
      <c r="F384" s="25" t="n">
        <v>1717</v>
      </c>
      <c r="G384" s="16" t="n">
        <v>22</v>
      </c>
      <c r="H384" s="16" t="n">
        <v>0</v>
      </c>
      <c r="I384" s="16" t="n">
        <v>0</v>
      </c>
      <c r="J384" s="26" t="n">
        <v>6.86818181818182</v>
      </c>
      <c r="K384" s="16" t="n">
        <f aca="false">IF(F384&gt;=$N$1,1,0)</f>
        <v>1</v>
      </c>
      <c r="L384" s="27" t="n">
        <f aca="false">IF(K384=1,COUNTIFS($K$5:$K$1252,1,$J$5:$J$1252,"&lt;"&amp;J384)/($N$3-1),"")</f>
        <v>0.87821043910522</v>
      </c>
      <c r="M384" s="27" t="n">
        <f aca="false">IF(K384=1,COUNTIFS($K$5:$K$1252,1,$E$5:$E$1252,"&lt;"&amp;E384)/($N$3-1),"")</f>
        <v>0.8003314001657</v>
      </c>
      <c r="N384" s="28" t="n">
        <f aca="false">IF(K384=1,L384-M384,"")</f>
        <v>0.0778790389395195</v>
      </c>
      <c r="O384" s="24" t="n">
        <f aca="false">IF(K384=1,E384,"")</f>
        <v>28.513657</v>
      </c>
      <c r="P384" s="26" t="n">
        <f aca="false">IF(K384=1,J384,"")</f>
        <v>6.86818181818182</v>
      </c>
    </row>
    <row r="385" customFormat="false" ht="15" hidden="false" customHeight="false" outlineLevel="0" collapsed="false">
      <c r="A385" s="16" t="s">
        <v>677</v>
      </c>
      <c r="B385" s="16" t="s">
        <v>253</v>
      </c>
      <c r="C385" s="16" t="s">
        <v>294</v>
      </c>
      <c r="D385" s="16" t="n">
        <v>26</v>
      </c>
      <c r="E385" s="24" t="n">
        <v>3.209598</v>
      </c>
      <c r="F385" s="25" t="n">
        <v>1718</v>
      </c>
      <c r="G385" s="16" t="n">
        <v>25</v>
      </c>
      <c r="H385" s="16" t="n">
        <v>1</v>
      </c>
      <c r="I385" s="16" t="n">
        <v>0</v>
      </c>
      <c r="J385" s="26" t="n">
        <v>5.952</v>
      </c>
      <c r="K385" s="16" t="n">
        <f aca="false">IF(F385&gt;=$N$1,1,0)</f>
        <v>1</v>
      </c>
      <c r="L385" s="27" t="n">
        <f aca="false">IF(K385=1,COUNTIFS($K$5:$K$1252,1,$J$5:$J$1252,"&lt;"&amp;J385)/($N$3-1),"")</f>
        <v>0.232808616404308</v>
      </c>
      <c r="M385" s="27" t="n">
        <f aca="false">IF(K385=1,COUNTIFS($K$5:$K$1252,1,$E$5:$E$1252,"&lt;"&amp;E385)/($N$3-1),"")</f>
        <v>0.154929577464789</v>
      </c>
      <c r="N385" s="28" t="n">
        <f aca="false">IF(K385=1,L385-M385,"")</f>
        <v>0.0778790389395195</v>
      </c>
      <c r="O385" s="24" t="n">
        <f aca="false">IF(K385=1,E385,"")</f>
        <v>3.209598</v>
      </c>
      <c r="P385" s="26" t="n">
        <f aca="false">IF(K385=1,J385,"")</f>
        <v>5.952</v>
      </c>
    </row>
    <row r="386" customFormat="false" ht="15" hidden="false" customHeight="false" outlineLevel="0" collapsed="false">
      <c r="A386" s="16" t="s">
        <v>678</v>
      </c>
      <c r="B386" s="16" t="s">
        <v>268</v>
      </c>
      <c r="C386" s="16" t="s">
        <v>296</v>
      </c>
      <c r="D386" s="16" t="n">
        <v>24</v>
      </c>
      <c r="E386" s="24" t="n">
        <v>3.427516</v>
      </c>
      <c r="F386" s="25" t="n">
        <v>1065</v>
      </c>
      <c r="G386" s="16" t="n">
        <v>21</v>
      </c>
      <c r="H386" s="16" t="n">
        <v>6</v>
      </c>
      <c r="I386" s="16" t="n">
        <v>0</v>
      </c>
      <c r="J386" s="26" t="n">
        <v>5.98095238095238</v>
      </c>
      <c r="K386" s="16" t="n">
        <f aca="false">IF(F386&gt;=$N$1,1,0)</f>
        <v>1</v>
      </c>
      <c r="L386" s="27" t="n">
        <f aca="false">IF(K386=1,COUNTIFS($K$5:$K$1252,1,$J$5:$J$1252,"&lt;"&amp;J386)/($N$3-1),"")</f>
        <v>0.262634631317316</v>
      </c>
      <c r="M386" s="27" t="n">
        <f aca="false">IF(K386=1,COUNTIFS($K$5:$K$1252,1,$E$5:$E$1252,"&lt;"&amp;E386)/($N$3-1),"")</f>
        <v>0.184755592377796</v>
      </c>
      <c r="N386" s="28" t="n">
        <f aca="false">IF(K386=1,L386-M386,"")</f>
        <v>0.0778790389395195</v>
      </c>
      <c r="O386" s="24" t="n">
        <f aca="false">IF(K386=1,E386,"")</f>
        <v>3.427516</v>
      </c>
      <c r="P386" s="26" t="n">
        <f aca="false">IF(K386=1,J386,"")</f>
        <v>5.98095238095238</v>
      </c>
    </row>
    <row r="387" customFormat="false" ht="15" hidden="false" customHeight="false" outlineLevel="0" collapsed="false">
      <c r="A387" s="16" t="s">
        <v>679</v>
      </c>
      <c r="B387" s="16" t="s">
        <v>265</v>
      </c>
      <c r="C387" s="16" t="s">
        <v>294</v>
      </c>
      <c r="D387" s="16" t="n">
        <v>25</v>
      </c>
      <c r="E387" s="24" t="n">
        <v>8.887392</v>
      </c>
      <c r="F387" s="25" t="n">
        <v>1435</v>
      </c>
      <c r="G387" s="16" t="n">
        <v>25</v>
      </c>
      <c r="H387" s="16" t="n">
        <v>1</v>
      </c>
      <c r="I387" s="16" t="n">
        <v>1</v>
      </c>
      <c r="J387" s="26" t="n">
        <v>6.24</v>
      </c>
      <c r="K387" s="16" t="n">
        <f aca="false">IF(F387&gt;=$N$1,1,0)</f>
        <v>1</v>
      </c>
      <c r="L387" s="27" t="n">
        <f aca="false">IF(K387=1,COUNTIFS($K$5:$K$1252,1,$J$5:$J$1252,"&lt;"&amp;J387)/($N$3-1),"")</f>
        <v>0.532725766362883</v>
      </c>
      <c r="M387" s="27" t="n">
        <f aca="false">IF(K387=1,COUNTIFS($K$5:$K$1252,1,$E$5:$E$1252,"&lt;"&amp;E387)/($N$3-1),"")</f>
        <v>0.455675227837614</v>
      </c>
      <c r="N387" s="28" t="n">
        <f aca="false">IF(K387=1,L387-M387,"")</f>
        <v>0.0770505385252692</v>
      </c>
      <c r="O387" s="24" t="n">
        <f aca="false">IF(K387=1,E387,"")</f>
        <v>8.887392</v>
      </c>
      <c r="P387" s="26" t="n">
        <f aca="false">IF(K387=1,J387,"")</f>
        <v>6.24</v>
      </c>
    </row>
    <row r="388" customFormat="false" ht="15" hidden="false" customHeight="false" outlineLevel="0" collapsed="false">
      <c r="A388" s="16" t="s">
        <v>680</v>
      </c>
      <c r="B388" s="16" t="s">
        <v>228</v>
      </c>
      <c r="C388" s="16" t="s">
        <v>296</v>
      </c>
      <c r="D388" s="16" t="n">
        <v>31</v>
      </c>
      <c r="E388" s="24" t="n">
        <v>15.799908</v>
      </c>
      <c r="F388" s="25" t="n">
        <v>1749</v>
      </c>
      <c r="G388" s="16" t="n">
        <v>29</v>
      </c>
      <c r="H388" s="16" t="n">
        <v>5</v>
      </c>
      <c r="I388" s="16" t="n">
        <v>3</v>
      </c>
      <c r="J388" s="26" t="n">
        <v>6.43448275862069</v>
      </c>
      <c r="K388" s="16" t="n">
        <f aca="false">IF(F388&gt;=$N$1,1,0)</f>
        <v>1</v>
      </c>
      <c r="L388" s="27" t="n">
        <f aca="false">IF(K388=1,COUNTIFS($K$5:$K$1252,1,$J$5:$J$1252,"&lt;"&amp;J388)/($N$3-1),"")</f>
        <v>0.724937862468931</v>
      </c>
      <c r="M388" s="27" t="n">
        <f aca="false">IF(K388=1,COUNTIFS($K$5:$K$1252,1,$E$5:$E$1252,"&lt;"&amp;E388)/($N$3-1),"")</f>
        <v>0.649544324772162</v>
      </c>
      <c r="N388" s="28" t="n">
        <f aca="false">IF(K388=1,L388-M388,"")</f>
        <v>0.0753935376967688</v>
      </c>
      <c r="O388" s="24" t="n">
        <f aca="false">IF(K388=1,E388,"")</f>
        <v>15.799908</v>
      </c>
      <c r="P388" s="26" t="n">
        <f aca="false">IF(K388=1,J388,"")</f>
        <v>6.43448275862069</v>
      </c>
    </row>
    <row r="389" customFormat="false" ht="15" hidden="false" customHeight="false" outlineLevel="0" collapsed="false">
      <c r="A389" s="16" t="s">
        <v>681</v>
      </c>
      <c r="B389" s="16" t="s">
        <v>250</v>
      </c>
      <c r="C389" s="16" t="s">
        <v>294</v>
      </c>
      <c r="D389" s="16" t="n">
        <v>22</v>
      </c>
      <c r="E389" s="24" t="n">
        <v>8.947001</v>
      </c>
      <c r="F389" s="25" t="n">
        <v>1556</v>
      </c>
      <c r="G389" s="16" t="n">
        <v>23</v>
      </c>
      <c r="H389" s="16" t="n">
        <v>1</v>
      </c>
      <c r="I389" s="16" t="n">
        <v>0</v>
      </c>
      <c r="J389" s="26" t="n">
        <v>6.23913043478261</v>
      </c>
      <c r="K389" s="16" t="n">
        <f aca="false">IF(F389&gt;=$N$1,1,0)</f>
        <v>1</v>
      </c>
      <c r="L389" s="27" t="n">
        <f aca="false">IF(K389=1,COUNTIFS($K$5:$K$1252,1,$J$5:$J$1252,"&lt;"&amp;J389)/($N$3-1),"")</f>
        <v>0.531068765534383</v>
      </c>
      <c r="M389" s="27" t="n">
        <f aca="false">IF(K389=1,COUNTIFS($K$5:$K$1252,1,$E$5:$E$1252,"&lt;"&amp;E389)/($N$3-1),"")</f>
        <v>0.456503728251864</v>
      </c>
      <c r="N389" s="28" t="n">
        <f aca="false">IF(K389=1,L389-M389,"")</f>
        <v>0.0745650372825186</v>
      </c>
      <c r="O389" s="24" t="n">
        <f aca="false">IF(K389=1,E389,"")</f>
        <v>8.947001</v>
      </c>
      <c r="P389" s="26" t="n">
        <f aca="false">IF(K389=1,J389,"")</f>
        <v>6.23913043478261</v>
      </c>
    </row>
    <row r="390" customFormat="false" ht="15" hidden="false" customHeight="false" outlineLevel="0" collapsed="false">
      <c r="A390" s="16" t="s">
        <v>682</v>
      </c>
      <c r="B390" s="16" t="s">
        <v>222</v>
      </c>
      <c r="C390" s="16" t="s">
        <v>294</v>
      </c>
      <c r="D390" s="16" t="n">
        <v>30</v>
      </c>
      <c r="E390" s="24" t="n">
        <v>58.151286</v>
      </c>
      <c r="F390" s="25" t="n">
        <v>2141</v>
      </c>
      <c r="G390" s="16" t="n">
        <v>33</v>
      </c>
      <c r="H390" s="16" t="n">
        <v>0</v>
      </c>
      <c r="I390" s="16" t="n">
        <v>2</v>
      </c>
      <c r="J390" s="26" t="n">
        <v>7.43636363636364</v>
      </c>
      <c r="K390" s="16" t="n">
        <f aca="false">IF(F390&gt;=$N$1,1,0)</f>
        <v>1</v>
      </c>
      <c r="L390" s="27" t="n">
        <f aca="false">IF(K390=1,COUNTIFS($K$5:$K$1252,1,$J$5:$J$1252,"&lt;"&amp;J390)/($N$3-1),"")</f>
        <v>0.993371996685998</v>
      </c>
      <c r="M390" s="27" t="n">
        <f aca="false">IF(K390=1,COUNTIFS($K$5:$K$1252,1,$E$5:$E$1252,"&lt;"&amp;E390)/($N$3-1),"")</f>
        <v>0.91963545981773</v>
      </c>
      <c r="N390" s="28" t="n">
        <f aca="false">IF(K390=1,L390-M390,"")</f>
        <v>0.0737365368682684</v>
      </c>
      <c r="O390" s="24" t="n">
        <f aca="false">IF(K390=1,E390,"")</f>
        <v>58.151286</v>
      </c>
      <c r="P390" s="26" t="n">
        <f aca="false">IF(K390=1,J390,"")</f>
        <v>7.43636363636364</v>
      </c>
    </row>
    <row r="391" customFormat="false" ht="15" hidden="false" customHeight="false" outlineLevel="0" collapsed="false">
      <c r="A391" s="16" t="s">
        <v>683</v>
      </c>
      <c r="B391" s="16" t="s">
        <v>222</v>
      </c>
      <c r="C391" s="16" t="s">
        <v>296</v>
      </c>
      <c r="D391" s="16" t="n">
        <v>25</v>
      </c>
      <c r="E391" s="24" t="n">
        <v>36.508991</v>
      </c>
      <c r="F391" s="25" t="n">
        <v>1550</v>
      </c>
      <c r="G391" s="16" t="n">
        <v>25</v>
      </c>
      <c r="H391" s="16" t="n">
        <v>10</v>
      </c>
      <c r="I391" s="16" t="n">
        <v>6</v>
      </c>
      <c r="J391" s="26" t="n">
        <v>6.972</v>
      </c>
      <c r="K391" s="16" t="n">
        <f aca="false">IF(F391&gt;=$N$1,1,0)</f>
        <v>1</v>
      </c>
      <c r="L391" s="27" t="n">
        <f aca="false">IF(K391=1,COUNTIFS($K$5:$K$1252,1,$J$5:$J$1252,"&lt;"&amp;J391)/($N$3-1),"")</f>
        <v>0.92129246064623</v>
      </c>
      <c r="M391" s="27" t="n">
        <f aca="false">IF(K391=1,COUNTIFS($K$5:$K$1252,1,$E$5:$E$1252,"&lt;"&amp;E391)/($N$3-1),"")</f>
        <v>0.847555923777962</v>
      </c>
      <c r="N391" s="28" t="n">
        <f aca="false">IF(K391=1,L391-M391,"")</f>
        <v>0.0737365368682684</v>
      </c>
      <c r="O391" s="24" t="n">
        <f aca="false">IF(K391=1,E391,"")</f>
        <v>36.508991</v>
      </c>
      <c r="P391" s="26" t="n">
        <f aca="false">IF(K391=1,J391,"")</f>
        <v>6.972</v>
      </c>
    </row>
    <row r="392" customFormat="false" ht="15" hidden="false" customHeight="false" outlineLevel="0" collapsed="false">
      <c r="A392" s="16" t="s">
        <v>684</v>
      </c>
      <c r="B392" s="16" t="s">
        <v>234</v>
      </c>
      <c r="C392" s="16" t="s">
        <v>294</v>
      </c>
      <c r="D392" s="16" t="n">
        <v>31</v>
      </c>
      <c r="E392" s="24" t="n">
        <v>23.5511</v>
      </c>
      <c r="F392" s="25" t="n">
        <v>1456</v>
      </c>
      <c r="G392" s="16" t="n">
        <v>26</v>
      </c>
      <c r="H392" s="16" t="n">
        <v>1</v>
      </c>
      <c r="I392" s="16" t="n">
        <v>1</v>
      </c>
      <c r="J392" s="26" t="n">
        <v>6.74615384615385</v>
      </c>
      <c r="K392" s="16" t="n">
        <f aca="false">IF(F392&gt;=$N$1,1,0)</f>
        <v>1</v>
      </c>
      <c r="L392" s="27" t="n">
        <f aca="false">IF(K392=1,COUNTIFS($K$5:$K$1252,1,$J$5:$J$1252,"&lt;"&amp;J392)/($N$3-1),"")</f>
        <v>0.826014913007457</v>
      </c>
      <c r="M392" s="27" t="n">
        <f aca="false">IF(K392=1,COUNTIFS($K$5:$K$1252,1,$E$5:$E$1252,"&lt;"&amp;E392)/($N$3-1),"")</f>
        <v>0.752278376139188</v>
      </c>
      <c r="N392" s="28" t="n">
        <f aca="false">IF(K392=1,L392-M392,"")</f>
        <v>0.0737365368682685</v>
      </c>
      <c r="O392" s="24" t="n">
        <f aca="false">IF(K392=1,E392,"")</f>
        <v>23.5511</v>
      </c>
      <c r="P392" s="26" t="n">
        <f aca="false">IF(K392=1,J392,"")</f>
        <v>6.74615384615385</v>
      </c>
    </row>
    <row r="393" customFormat="false" ht="15" hidden="false" customHeight="false" outlineLevel="0" collapsed="false">
      <c r="A393" s="16" t="s">
        <v>685</v>
      </c>
      <c r="B393" s="16" t="s">
        <v>241</v>
      </c>
      <c r="C393" s="16" t="s">
        <v>296</v>
      </c>
      <c r="D393" s="16" t="n">
        <v>31</v>
      </c>
      <c r="E393" s="24" t="n">
        <v>6.875054</v>
      </c>
      <c r="F393" s="25" t="n">
        <v>1621</v>
      </c>
      <c r="G393" s="16" t="n">
        <v>28</v>
      </c>
      <c r="H393" s="16" t="n">
        <v>6</v>
      </c>
      <c r="I393" s="16" t="n">
        <v>2</v>
      </c>
      <c r="J393" s="26" t="n">
        <v>6.15</v>
      </c>
      <c r="K393" s="16" t="n">
        <f aca="false">IF(F393&gt;=$N$1,1,0)</f>
        <v>1</v>
      </c>
      <c r="L393" s="27" t="n">
        <f aca="false">IF(K393=1,COUNTIFS($K$5:$K$1252,1,$J$5:$J$1252,"&lt;"&amp;J393)/($N$3-1),"")</f>
        <v>0.448218724109362</v>
      </c>
      <c r="M393" s="27" t="n">
        <f aca="false">IF(K393=1,COUNTIFS($K$5:$K$1252,1,$E$5:$E$1252,"&lt;"&amp;E393)/($N$3-1),"")</f>
        <v>0.375310687655344</v>
      </c>
      <c r="N393" s="28" t="n">
        <f aca="false">IF(K393=1,L393-M393,"")</f>
        <v>0.0729080364540182</v>
      </c>
      <c r="O393" s="24" t="n">
        <f aca="false">IF(K393=1,E393,"")</f>
        <v>6.875054</v>
      </c>
      <c r="P393" s="26" t="n">
        <f aca="false">IF(K393=1,J393,"")</f>
        <v>6.15</v>
      </c>
    </row>
    <row r="394" customFormat="false" ht="15" hidden="false" customHeight="false" outlineLevel="0" collapsed="false">
      <c r="A394" s="16" t="s">
        <v>686</v>
      </c>
      <c r="B394" s="16" t="s">
        <v>234</v>
      </c>
      <c r="C394" s="16" t="s">
        <v>294</v>
      </c>
      <c r="D394" s="16" t="n">
        <v>23</v>
      </c>
      <c r="E394" s="24" t="n">
        <v>2.565981</v>
      </c>
      <c r="F394" s="25" t="n">
        <v>1842</v>
      </c>
      <c r="G394" s="16" t="n">
        <v>30</v>
      </c>
      <c r="H394" s="16" t="n">
        <v>1</v>
      </c>
      <c r="I394" s="16" t="n">
        <v>2</v>
      </c>
      <c r="J394" s="26" t="n">
        <v>5.88666666666667</v>
      </c>
      <c r="K394" s="16" t="n">
        <f aca="false">IF(F394&gt;=$N$1,1,0)</f>
        <v>1</v>
      </c>
      <c r="L394" s="27" t="n">
        <f aca="false">IF(K394=1,COUNTIFS($K$5:$K$1252,1,$J$5:$J$1252,"&lt;"&amp;J394)/($N$3-1),"")</f>
        <v>0.16072908036454</v>
      </c>
      <c r="M394" s="27" t="n">
        <f aca="false">IF(K394=1,COUNTIFS($K$5:$K$1252,1,$E$5:$E$1252,"&lt;"&amp;E394)/($N$3-1),"")</f>
        <v>0.087821043910522</v>
      </c>
      <c r="N394" s="28" t="n">
        <f aca="false">IF(K394=1,L394-M394,"")</f>
        <v>0.0729080364540182</v>
      </c>
      <c r="O394" s="24" t="n">
        <f aca="false">IF(K394=1,E394,"")</f>
        <v>2.565981</v>
      </c>
      <c r="P394" s="26" t="n">
        <f aca="false">IF(K394=1,J394,"")</f>
        <v>5.88666666666667</v>
      </c>
    </row>
    <row r="395" customFormat="false" ht="15" hidden="false" customHeight="false" outlineLevel="0" collapsed="false">
      <c r="A395" s="16" t="s">
        <v>687</v>
      </c>
      <c r="B395" s="16" t="s">
        <v>229</v>
      </c>
      <c r="C395" s="16" t="s">
        <v>294</v>
      </c>
      <c r="D395" s="16" t="n">
        <v>24</v>
      </c>
      <c r="E395" s="24" t="n">
        <v>4.329214</v>
      </c>
      <c r="F395" s="25" t="n">
        <v>1616</v>
      </c>
      <c r="G395" s="16" t="n">
        <v>25</v>
      </c>
      <c r="H395" s="16" t="n">
        <v>1</v>
      </c>
      <c r="I395" s="16" t="n">
        <v>0</v>
      </c>
      <c r="J395" s="26" t="n">
        <v>6.016</v>
      </c>
      <c r="K395" s="16" t="n">
        <f aca="false">IF(F395&gt;=$N$1,1,0)</f>
        <v>1</v>
      </c>
      <c r="L395" s="27" t="n">
        <f aca="false">IF(K395=1,COUNTIFS($K$5:$K$1252,1,$J$5:$J$1252,"&lt;"&amp;J395)/($N$3-1),"")</f>
        <v>0.315658657829329</v>
      </c>
      <c r="M395" s="27" t="n">
        <f aca="false">IF(K395=1,COUNTIFS($K$5:$K$1252,1,$E$5:$E$1252,"&lt;"&amp;E395)/($N$3-1),"")</f>
        <v>0.242750621375311</v>
      </c>
      <c r="N395" s="28" t="n">
        <f aca="false">IF(K395=1,L395-M395,"")</f>
        <v>0.0729080364540182</v>
      </c>
      <c r="O395" s="24" t="n">
        <f aca="false">IF(K395=1,E395,"")</f>
        <v>4.329214</v>
      </c>
      <c r="P395" s="26" t="n">
        <f aca="false">IF(K395=1,J395,"")</f>
        <v>6.016</v>
      </c>
    </row>
    <row r="396" customFormat="false" ht="15" hidden="false" customHeight="false" outlineLevel="0" collapsed="false">
      <c r="A396" s="16" t="s">
        <v>688</v>
      </c>
      <c r="B396" s="16" t="s">
        <v>235</v>
      </c>
      <c r="C396" s="16" t="s">
        <v>307</v>
      </c>
      <c r="D396" s="16" t="n">
        <v>32</v>
      </c>
      <c r="E396" s="24" t="n">
        <v>15.367273</v>
      </c>
      <c r="F396" s="25" t="n">
        <v>1162</v>
      </c>
      <c r="G396" s="16" t="n">
        <v>16</v>
      </c>
      <c r="H396" s="16" t="n">
        <v>0</v>
      </c>
      <c r="I396" s="16" t="n">
        <v>2</v>
      </c>
      <c r="J396" s="26" t="n">
        <v>6.4125</v>
      </c>
      <c r="K396" s="16" t="n">
        <f aca="false">IF(F396&gt;=$N$1,1,0)</f>
        <v>1</v>
      </c>
      <c r="L396" s="27" t="n">
        <f aca="false">IF(K396=1,COUNTIFS($K$5:$K$1252,1,$J$5:$J$1252,"&lt;"&amp;J396)/($N$3-1),"")</f>
        <v>0.711681855840928</v>
      </c>
      <c r="M396" s="27" t="n">
        <f aca="false">IF(K396=1,COUNTIFS($K$5:$K$1252,1,$E$5:$E$1252,"&lt;"&amp;E396)/($N$3-1),"")</f>
        <v>0.63877381938691</v>
      </c>
      <c r="N396" s="28" t="n">
        <f aca="false">IF(K396=1,L396-M396,"")</f>
        <v>0.0729080364540182</v>
      </c>
      <c r="O396" s="24" t="n">
        <f aca="false">IF(K396=1,E396,"")</f>
        <v>15.367273</v>
      </c>
      <c r="P396" s="26" t="n">
        <f aca="false">IF(K396=1,J396,"")</f>
        <v>6.4125</v>
      </c>
    </row>
    <row r="397" customFormat="false" ht="15" hidden="false" customHeight="false" outlineLevel="0" collapsed="false">
      <c r="A397" s="16" t="s">
        <v>689</v>
      </c>
      <c r="B397" s="16" t="s">
        <v>246</v>
      </c>
      <c r="C397" s="16" t="s">
        <v>296</v>
      </c>
      <c r="D397" s="16" t="n">
        <v>21</v>
      </c>
      <c r="E397" s="24" t="n">
        <v>9.398526</v>
      </c>
      <c r="F397" s="25" t="n">
        <v>1631</v>
      </c>
      <c r="G397" s="16" t="n">
        <v>23</v>
      </c>
      <c r="H397" s="16" t="n">
        <v>5</v>
      </c>
      <c r="I397" s="16" t="n">
        <v>1</v>
      </c>
      <c r="J397" s="26" t="n">
        <v>6.24782608695652</v>
      </c>
      <c r="K397" s="16" t="n">
        <f aca="false">IF(F397&gt;=$N$1,1,0)</f>
        <v>1</v>
      </c>
      <c r="L397" s="27" t="n">
        <f aca="false">IF(K397=1,COUNTIFS($K$5:$K$1252,1,$J$5:$J$1252,"&lt;"&amp;J397)/($N$3-1),"")</f>
        <v>0.545153272576636</v>
      </c>
      <c r="M397" s="27" t="n">
        <f aca="false">IF(K397=1,COUNTIFS($K$5:$K$1252,1,$E$5:$E$1252,"&lt;"&amp;E397)/($N$3-1),"")</f>
        <v>0.473073736536868</v>
      </c>
      <c r="N397" s="28" t="n">
        <f aca="false">IF(K397=1,L397-M397,"")</f>
        <v>0.072079536039768</v>
      </c>
      <c r="O397" s="24" t="n">
        <f aca="false">IF(K397=1,E397,"")</f>
        <v>9.398526</v>
      </c>
      <c r="P397" s="26" t="n">
        <f aca="false">IF(K397=1,J397,"")</f>
        <v>6.24782608695652</v>
      </c>
    </row>
    <row r="398" customFormat="false" ht="15" hidden="false" customHeight="false" outlineLevel="0" collapsed="false">
      <c r="A398" s="16" t="s">
        <v>690</v>
      </c>
      <c r="B398" s="16" t="s">
        <v>221</v>
      </c>
      <c r="C398" s="16" t="s">
        <v>300</v>
      </c>
      <c r="D398" s="16" t="n">
        <v>30</v>
      </c>
      <c r="E398" s="24" t="n">
        <v>11.278232</v>
      </c>
      <c r="F398" s="25" t="n">
        <v>1715</v>
      </c>
      <c r="G398" s="16" t="n">
        <v>27</v>
      </c>
      <c r="H398" s="16" t="n">
        <v>1</v>
      </c>
      <c r="I398" s="16" t="n">
        <v>2</v>
      </c>
      <c r="J398" s="26" t="n">
        <v>6.30740740740741</v>
      </c>
      <c r="K398" s="16" t="n">
        <f aca="false">IF(F398&gt;=$N$1,1,0)</f>
        <v>1</v>
      </c>
      <c r="L398" s="27" t="n">
        <f aca="false">IF(K398=1,COUNTIFS($K$5:$K$1252,1,$J$5:$J$1252,"&lt;"&amp;J398)/($N$3-1),"")</f>
        <v>0.60149130074565</v>
      </c>
      <c r="M398" s="27" t="n">
        <f aca="false">IF(K398=1,COUNTIFS($K$5:$K$1252,1,$E$5:$E$1252,"&lt;"&amp;E398)/($N$3-1),"")</f>
        <v>0.529411764705882</v>
      </c>
      <c r="N398" s="28" t="n">
        <f aca="false">IF(K398=1,L398-M398,"")</f>
        <v>0.072079536039768</v>
      </c>
      <c r="O398" s="24" t="n">
        <f aca="false">IF(K398=1,E398,"")</f>
        <v>11.278232</v>
      </c>
      <c r="P398" s="26" t="n">
        <f aca="false">IF(K398=1,J398,"")</f>
        <v>6.30740740740741</v>
      </c>
    </row>
    <row r="399" customFormat="false" ht="15" hidden="false" customHeight="false" outlineLevel="0" collapsed="false">
      <c r="A399" s="16" t="s">
        <v>691</v>
      </c>
      <c r="B399" s="16" t="s">
        <v>243</v>
      </c>
      <c r="C399" s="16" t="s">
        <v>300</v>
      </c>
      <c r="D399" s="16" t="n">
        <v>25</v>
      </c>
      <c r="E399" s="24" t="n">
        <v>36.51032</v>
      </c>
      <c r="F399" s="25" t="n">
        <v>1987</v>
      </c>
      <c r="G399" s="16" t="n">
        <v>31</v>
      </c>
      <c r="H399" s="16" t="n">
        <v>4</v>
      </c>
      <c r="I399" s="16" t="n">
        <v>6</v>
      </c>
      <c r="J399" s="26" t="n">
        <v>6.96774193548387</v>
      </c>
      <c r="K399" s="16" t="n">
        <f aca="false">IF(F399&gt;=$N$1,1,0)</f>
        <v>1</v>
      </c>
      <c r="L399" s="27" t="n">
        <f aca="false">IF(K399=1,COUNTIFS($K$5:$K$1252,1,$J$5:$J$1252,"&lt;"&amp;J399)/($N$3-1),"")</f>
        <v>0.92046396023198</v>
      </c>
      <c r="M399" s="27" t="n">
        <f aca="false">IF(K399=1,COUNTIFS($K$5:$K$1252,1,$E$5:$E$1252,"&lt;"&amp;E399)/($N$3-1),"")</f>
        <v>0.848384424192212</v>
      </c>
      <c r="N399" s="28" t="n">
        <f aca="false">IF(K399=1,L399-M399,"")</f>
        <v>0.072079536039768</v>
      </c>
      <c r="O399" s="24" t="n">
        <f aca="false">IF(K399=1,E399,"")</f>
        <v>36.51032</v>
      </c>
      <c r="P399" s="26" t="n">
        <f aca="false">IF(K399=1,J399,"")</f>
        <v>6.96774193548387</v>
      </c>
    </row>
    <row r="400" customFormat="false" ht="15" hidden="false" customHeight="false" outlineLevel="0" collapsed="false">
      <c r="A400" s="16" t="s">
        <v>692</v>
      </c>
      <c r="B400" s="16" t="s">
        <v>225</v>
      </c>
      <c r="C400" s="16" t="s">
        <v>296</v>
      </c>
      <c r="D400" s="16" t="n">
        <v>28</v>
      </c>
      <c r="E400" s="24" t="n">
        <v>4.028721</v>
      </c>
      <c r="F400" s="25" t="n">
        <v>1657</v>
      </c>
      <c r="G400" s="16" t="n">
        <v>28</v>
      </c>
      <c r="H400" s="16" t="n">
        <v>5</v>
      </c>
      <c r="I400" s="16" t="n">
        <v>1</v>
      </c>
      <c r="J400" s="26" t="n">
        <v>6.00714285714286</v>
      </c>
      <c r="K400" s="16" t="n">
        <f aca="false">IF(F400&gt;=$N$1,1,0)</f>
        <v>1</v>
      </c>
      <c r="L400" s="27" t="n">
        <f aca="false">IF(K400=1,COUNTIFS($K$5:$K$1252,1,$J$5:$J$1252,"&lt;"&amp;J400)/($N$3-1),"")</f>
        <v>0.300745650372825</v>
      </c>
      <c r="M400" s="27" t="n">
        <f aca="false">IF(K400=1,COUNTIFS($K$5:$K$1252,1,$E$5:$E$1252,"&lt;"&amp;E400)/($N$3-1),"")</f>
        <v>0.228666114333057</v>
      </c>
      <c r="N400" s="28" t="n">
        <f aca="false">IF(K400=1,L400-M400,"")</f>
        <v>0.072079536039768</v>
      </c>
      <c r="O400" s="24" t="n">
        <f aca="false">IF(K400=1,E400,"")</f>
        <v>4.028721</v>
      </c>
      <c r="P400" s="26" t="n">
        <f aca="false">IF(K400=1,J400,"")</f>
        <v>6.00714285714286</v>
      </c>
    </row>
    <row r="401" customFormat="false" ht="15" hidden="false" customHeight="false" outlineLevel="0" collapsed="false">
      <c r="A401" s="16" t="s">
        <v>693</v>
      </c>
      <c r="B401" s="16" t="s">
        <v>249</v>
      </c>
      <c r="C401" s="16" t="s">
        <v>296</v>
      </c>
      <c r="D401" s="16" t="n">
        <v>25</v>
      </c>
      <c r="E401" s="24" t="n">
        <v>16.6609</v>
      </c>
      <c r="F401" s="25" t="n">
        <v>1944</v>
      </c>
      <c r="G401" s="16" t="n">
        <v>28</v>
      </c>
      <c r="H401" s="16" t="n">
        <v>9</v>
      </c>
      <c r="I401" s="16" t="n">
        <v>4</v>
      </c>
      <c r="J401" s="26" t="n">
        <v>6.46071428571429</v>
      </c>
      <c r="K401" s="16" t="n">
        <f aca="false">IF(F401&gt;=$N$1,1,0)</f>
        <v>1</v>
      </c>
      <c r="L401" s="27" t="n">
        <f aca="false">IF(K401=1,COUNTIFS($K$5:$K$1252,1,$J$5:$J$1252,"&lt;"&amp;J401)/($N$3-1),"")</f>
        <v>0.742336371168186</v>
      </c>
      <c r="M401" s="27" t="n">
        <f aca="false">IF(K401=1,COUNTIFS($K$5:$K$1252,1,$E$5:$E$1252,"&lt;"&amp;E401)/($N$3-1),"")</f>
        <v>0.670256835128418</v>
      </c>
      <c r="N401" s="28" t="n">
        <f aca="false">IF(K401=1,L401-M401,"")</f>
        <v>0.072079536039768</v>
      </c>
      <c r="O401" s="24" t="n">
        <f aca="false">IF(K401=1,E401,"")</f>
        <v>16.6609</v>
      </c>
      <c r="P401" s="26" t="n">
        <f aca="false">IF(K401=1,J401,"")</f>
        <v>6.46071428571429</v>
      </c>
    </row>
    <row r="402" customFormat="false" ht="15" hidden="false" customHeight="false" outlineLevel="0" collapsed="false">
      <c r="A402" s="16" t="s">
        <v>694</v>
      </c>
      <c r="B402" s="16" t="s">
        <v>255</v>
      </c>
      <c r="C402" s="16" t="s">
        <v>300</v>
      </c>
      <c r="D402" s="16" t="n">
        <v>34</v>
      </c>
      <c r="E402" s="24" t="n">
        <v>6.709983</v>
      </c>
      <c r="F402" s="25" t="n">
        <v>1323</v>
      </c>
      <c r="G402" s="16" t="n">
        <v>20</v>
      </c>
      <c r="H402" s="16" t="n">
        <v>7</v>
      </c>
      <c r="I402" s="16" t="n">
        <v>0</v>
      </c>
      <c r="J402" s="26" t="n">
        <v>6.13</v>
      </c>
      <c r="K402" s="16" t="n">
        <f aca="false">IF(F402&gt;=$N$1,1,0)</f>
        <v>1</v>
      </c>
      <c r="L402" s="27" t="n">
        <f aca="false">IF(K402=1,COUNTIFS($K$5:$K$1252,1,$J$5:$J$1252,"&lt;"&amp;J402)/($N$3-1),"")</f>
        <v>0.433305716652858</v>
      </c>
      <c r="M402" s="27" t="n">
        <f aca="false">IF(K402=1,COUNTIFS($K$5:$K$1252,1,$E$5:$E$1252,"&lt;"&amp;E402)/($N$3-1),"")</f>
        <v>0.36122618061309</v>
      </c>
      <c r="N402" s="28" t="n">
        <f aca="false">IF(K402=1,L402-M402,"")</f>
        <v>0.072079536039768</v>
      </c>
      <c r="O402" s="24" t="n">
        <f aca="false">IF(K402=1,E402,"")</f>
        <v>6.709983</v>
      </c>
      <c r="P402" s="26" t="n">
        <f aca="false">IF(K402=1,J402,"")</f>
        <v>6.13</v>
      </c>
    </row>
    <row r="403" customFormat="false" ht="15" hidden="false" customHeight="false" outlineLevel="0" collapsed="false">
      <c r="A403" s="16" t="s">
        <v>695</v>
      </c>
      <c r="B403" s="16" t="s">
        <v>256</v>
      </c>
      <c r="C403" s="16" t="s">
        <v>300</v>
      </c>
      <c r="D403" s="16" t="n">
        <v>28</v>
      </c>
      <c r="E403" s="24" t="n">
        <v>4.640198</v>
      </c>
      <c r="F403" s="25" t="n">
        <v>1989</v>
      </c>
      <c r="G403" s="16" t="n">
        <v>29</v>
      </c>
      <c r="H403" s="16" t="n">
        <v>2</v>
      </c>
      <c r="I403" s="16" t="n">
        <v>2</v>
      </c>
      <c r="J403" s="26" t="n">
        <v>6.02758620689655</v>
      </c>
      <c r="K403" s="16" t="n">
        <f aca="false">IF(F403&gt;=$N$1,1,0)</f>
        <v>1</v>
      </c>
      <c r="L403" s="27" t="n">
        <f aca="false">IF(K403=1,COUNTIFS($K$5:$K$1252,1,$J$5:$J$1252,"&lt;"&amp;J403)/($N$3-1),"")</f>
        <v>0.328914664457332</v>
      </c>
      <c r="M403" s="27" t="n">
        <f aca="false">IF(K403=1,COUNTIFS($K$5:$K$1252,1,$E$5:$E$1252,"&lt;"&amp;E403)/($N$3-1),"")</f>
        <v>0.257663628831814</v>
      </c>
      <c r="N403" s="28" t="n">
        <f aca="false">IF(K403=1,L403-M403,"")</f>
        <v>0.0712510356255178</v>
      </c>
      <c r="O403" s="24" t="n">
        <f aca="false">IF(K403=1,E403,"")</f>
        <v>4.640198</v>
      </c>
      <c r="P403" s="26" t="n">
        <f aca="false">IF(K403=1,J403,"")</f>
        <v>6.02758620689655</v>
      </c>
    </row>
    <row r="404" customFormat="false" ht="15" hidden="false" customHeight="false" outlineLevel="0" collapsed="false">
      <c r="A404" s="16" t="s">
        <v>696</v>
      </c>
      <c r="B404" s="16" t="s">
        <v>233</v>
      </c>
      <c r="C404" s="16" t="s">
        <v>296</v>
      </c>
      <c r="D404" s="16" t="n">
        <v>30</v>
      </c>
      <c r="E404" s="24" t="n">
        <v>5.068248</v>
      </c>
      <c r="F404" s="25" t="n">
        <v>2317</v>
      </c>
      <c r="G404" s="16" t="n">
        <v>34</v>
      </c>
      <c r="H404" s="16" t="n">
        <v>10</v>
      </c>
      <c r="I404" s="16" t="n">
        <v>7</v>
      </c>
      <c r="J404" s="26" t="n">
        <v>6.04117647058824</v>
      </c>
      <c r="K404" s="16" t="n">
        <f aca="false">IF(F404&gt;=$N$1,1,0)</f>
        <v>1</v>
      </c>
      <c r="L404" s="27" t="n">
        <f aca="false">IF(K404=1,COUNTIFS($K$5:$K$1252,1,$J$5:$J$1252,"&lt;"&amp;J404)/($N$3-1),"")</f>
        <v>0.347970173985087</v>
      </c>
      <c r="M404" s="27" t="n">
        <f aca="false">IF(K404=1,COUNTIFS($K$5:$K$1252,1,$E$5:$E$1252,"&lt;"&amp;E404)/($N$3-1),"")</f>
        <v>0.277547638773819</v>
      </c>
      <c r="N404" s="28" t="n">
        <f aca="false">IF(K404=1,L404-M404,"")</f>
        <v>0.0704225352112676</v>
      </c>
      <c r="O404" s="24" t="n">
        <f aca="false">IF(K404=1,E404,"")</f>
        <v>5.068248</v>
      </c>
      <c r="P404" s="26" t="n">
        <f aca="false">IF(K404=1,J404,"")</f>
        <v>6.04117647058824</v>
      </c>
    </row>
    <row r="405" customFormat="false" ht="15" hidden="false" customHeight="false" outlineLevel="0" collapsed="false">
      <c r="A405" s="16" t="s">
        <v>697</v>
      </c>
      <c r="B405" s="16" t="s">
        <v>250</v>
      </c>
      <c r="C405" s="16" t="s">
        <v>296</v>
      </c>
      <c r="D405" s="16" t="n">
        <v>28</v>
      </c>
      <c r="E405" s="24" t="n">
        <v>29.952234</v>
      </c>
      <c r="F405" s="25" t="n">
        <v>1875</v>
      </c>
      <c r="G405" s="16" t="n">
        <v>28</v>
      </c>
      <c r="H405" s="16" t="n">
        <v>11</v>
      </c>
      <c r="I405" s="16" t="n">
        <v>5</v>
      </c>
      <c r="J405" s="26" t="n">
        <v>6.87857142857143</v>
      </c>
      <c r="K405" s="16" t="n">
        <f aca="false">IF(F405&gt;=$N$1,1,0)</f>
        <v>1</v>
      </c>
      <c r="L405" s="27" t="n">
        <f aca="false">IF(K405=1,COUNTIFS($K$5:$K$1252,1,$J$5:$J$1252,"&lt;"&amp;J405)/($N$3-1),"")</f>
        <v>0.883181441590721</v>
      </c>
      <c r="M405" s="27" t="n">
        <f aca="false">IF(K405=1,COUNTIFS($K$5:$K$1252,1,$E$5:$E$1252,"&lt;"&amp;E405)/($N$3-1),"")</f>
        <v>0.812758906379453</v>
      </c>
      <c r="N405" s="28" t="n">
        <f aca="false">IF(K405=1,L405-M405,"")</f>
        <v>0.0704225352112676</v>
      </c>
      <c r="O405" s="24" t="n">
        <f aca="false">IF(K405=1,E405,"")</f>
        <v>29.952234</v>
      </c>
      <c r="P405" s="26" t="n">
        <f aca="false">IF(K405=1,J405,"")</f>
        <v>6.87857142857143</v>
      </c>
    </row>
    <row r="406" customFormat="false" ht="15" hidden="false" customHeight="false" outlineLevel="0" collapsed="false">
      <c r="A406" s="16" t="s">
        <v>698</v>
      </c>
      <c r="B406" s="16" t="s">
        <v>238</v>
      </c>
      <c r="C406" s="16" t="s">
        <v>296</v>
      </c>
      <c r="D406" s="16" t="n">
        <v>24</v>
      </c>
      <c r="E406" s="24" t="n">
        <v>21.091317</v>
      </c>
      <c r="F406" s="25" t="n">
        <v>1963</v>
      </c>
      <c r="G406" s="16" t="n">
        <v>29</v>
      </c>
      <c r="H406" s="16" t="n">
        <v>9</v>
      </c>
      <c r="I406" s="16" t="n">
        <v>5</v>
      </c>
      <c r="J406" s="26" t="n">
        <v>6.6551724137931</v>
      </c>
      <c r="K406" s="16" t="n">
        <f aca="false">IF(F406&gt;=$N$1,1,0)</f>
        <v>1</v>
      </c>
      <c r="L406" s="27" t="n">
        <f aca="false">IF(K406=1,COUNTIFS($K$5:$K$1252,1,$J$5:$J$1252,"&lt;"&amp;J406)/($N$3-1),"")</f>
        <v>0.797845898922949</v>
      </c>
      <c r="M406" s="27" t="n">
        <f aca="false">IF(K406=1,COUNTIFS($K$5:$K$1252,1,$E$5:$E$1252,"&lt;"&amp;E406)/($N$3-1),"")</f>
        <v>0.727423363711682</v>
      </c>
      <c r="N406" s="28" t="n">
        <f aca="false">IF(K406=1,L406-M406,"")</f>
        <v>0.0704225352112676</v>
      </c>
      <c r="O406" s="24" t="n">
        <f aca="false">IF(K406=1,E406,"")</f>
        <v>21.091317</v>
      </c>
      <c r="P406" s="26" t="n">
        <f aca="false">IF(K406=1,J406,"")</f>
        <v>6.6551724137931</v>
      </c>
    </row>
    <row r="407" customFormat="false" ht="15" hidden="false" customHeight="false" outlineLevel="0" collapsed="false">
      <c r="A407" s="16" t="s">
        <v>699</v>
      </c>
      <c r="B407" s="16" t="s">
        <v>262</v>
      </c>
      <c r="C407" s="16" t="s">
        <v>294</v>
      </c>
      <c r="D407" s="16" t="n">
        <v>24</v>
      </c>
      <c r="E407" s="24" t="n">
        <v>3.600924</v>
      </c>
      <c r="F407" s="25" t="n">
        <v>1343</v>
      </c>
      <c r="G407" s="16" t="n">
        <v>25</v>
      </c>
      <c r="H407" s="16" t="n">
        <v>2</v>
      </c>
      <c r="I407" s="16" t="n">
        <v>1</v>
      </c>
      <c r="J407" s="26" t="n">
        <v>5.988</v>
      </c>
      <c r="K407" s="16" t="n">
        <f aca="false">IF(F407&gt;=$N$1,1,0)</f>
        <v>1</v>
      </c>
      <c r="L407" s="27" t="n">
        <f aca="false">IF(K407=1,COUNTIFS($K$5:$K$1252,1,$J$5:$J$1252,"&lt;"&amp;J407)/($N$3-1),"")</f>
        <v>0.270919635459818</v>
      </c>
      <c r="M407" s="27" t="n">
        <f aca="false">IF(K407=1,COUNTIFS($K$5:$K$1252,1,$E$5:$E$1252,"&lt;"&amp;E407)/($N$3-1),"")</f>
        <v>0.2013256006628</v>
      </c>
      <c r="N407" s="28" t="n">
        <f aca="false">IF(K407=1,L407-M407,"")</f>
        <v>0.0695940347970174</v>
      </c>
      <c r="O407" s="24" t="n">
        <f aca="false">IF(K407=1,E407,"")</f>
        <v>3.600924</v>
      </c>
      <c r="P407" s="26" t="n">
        <f aca="false">IF(K407=1,J407,"")</f>
        <v>5.988</v>
      </c>
    </row>
    <row r="408" customFormat="false" ht="15" hidden="false" customHeight="false" outlineLevel="0" collapsed="false">
      <c r="A408" s="16" t="s">
        <v>700</v>
      </c>
      <c r="B408" s="16" t="s">
        <v>225</v>
      </c>
      <c r="C408" s="16" t="s">
        <v>300</v>
      </c>
      <c r="D408" s="16" t="n">
        <v>18</v>
      </c>
      <c r="E408" s="24" t="n">
        <v>19.119764</v>
      </c>
      <c r="F408" s="25" t="n">
        <v>1285</v>
      </c>
      <c r="G408" s="16" t="n">
        <v>21</v>
      </c>
      <c r="H408" s="16" t="n">
        <v>2</v>
      </c>
      <c r="I408" s="16" t="n">
        <v>0</v>
      </c>
      <c r="J408" s="26" t="n">
        <v>6.54761904761905</v>
      </c>
      <c r="K408" s="16" t="n">
        <f aca="false">IF(F408&gt;=$N$1,1,0)</f>
        <v>1</v>
      </c>
      <c r="L408" s="27" t="n">
        <f aca="false">IF(K408=1,COUNTIFS($K$5:$K$1252,1,$J$5:$J$1252,"&lt;"&amp;J408)/($N$3-1),"")</f>
        <v>0.775476387738194</v>
      </c>
      <c r="M408" s="27" t="n">
        <f aca="false">IF(K408=1,COUNTIFS($K$5:$K$1252,1,$E$5:$E$1252,"&lt;"&amp;E408)/($N$3-1),"")</f>
        <v>0.705882352941177</v>
      </c>
      <c r="N408" s="28" t="n">
        <f aca="false">IF(K408=1,L408-M408,"")</f>
        <v>0.0695940347970173</v>
      </c>
      <c r="O408" s="24" t="n">
        <f aca="false">IF(K408=1,E408,"")</f>
        <v>19.119764</v>
      </c>
      <c r="P408" s="26" t="n">
        <f aca="false">IF(K408=1,J408,"")</f>
        <v>6.54761904761905</v>
      </c>
    </row>
    <row r="409" customFormat="false" ht="15" hidden="false" customHeight="false" outlineLevel="0" collapsed="false">
      <c r="A409" s="16" t="s">
        <v>701</v>
      </c>
      <c r="B409" s="16" t="s">
        <v>255</v>
      </c>
      <c r="C409" s="16" t="s">
        <v>296</v>
      </c>
      <c r="D409" s="16" t="n">
        <v>32</v>
      </c>
      <c r="E409" s="24" t="n">
        <v>7.97827</v>
      </c>
      <c r="F409" s="25" t="n">
        <v>1450</v>
      </c>
      <c r="G409" s="16" t="n">
        <v>23</v>
      </c>
      <c r="H409" s="16" t="n">
        <v>5</v>
      </c>
      <c r="I409" s="16" t="n">
        <v>4</v>
      </c>
      <c r="J409" s="26" t="n">
        <v>6.18695652173913</v>
      </c>
      <c r="K409" s="16" t="n">
        <f aca="false">IF(F409&gt;=$N$1,1,0)</f>
        <v>1</v>
      </c>
      <c r="L409" s="27" t="n">
        <f aca="false">IF(K409=1,COUNTIFS($K$5:$K$1252,1,$J$5:$J$1252,"&lt;"&amp;J409)/($N$3-1),"")</f>
        <v>0.485501242750621</v>
      </c>
      <c r="M409" s="27" t="n">
        <f aca="false">IF(K409=1,COUNTIFS($K$5:$K$1252,1,$E$5:$E$1252,"&lt;"&amp;E409)/($N$3-1),"")</f>
        <v>0.415907207953604</v>
      </c>
      <c r="N409" s="28" t="n">
        <f aca="false">IF(K409=1,L409-M409,"")</f>
        <v>0.0695940347970174</v>
      </c>
      <c r="O409" s="24" t="n">
        <f aca="false">IF(K409=1,E409,"")</f>
        <v>7.97827</v>
      </c>
      <c r="P409" s="26" t="n">
        <f aca="false">IF(K409=1,J409,"")</f>
        <v>6.18695652173913</v>
      </c>
    </row>
    <row r="410" customFormat="false" ht="15" hidden="false" customHeight="false" outlineLevel="0" collapsed="false">
      <c r="A410" s="16" t="s">
        <v>702</v>
      </c>
      <c r="B410" s="16" t="s">
        <v>254</v>
      </c>
      <c r="C410" s="16" t="s">
        <v>296</v>
      </c>
      <c r="D410" s="16" t="n">
        <v>34</v>
      </c>
      <c r="E410" s="24" t="n">
        <v>3.296454</v>
      </c>
      <c r="F410" s="25" t="n">
        <v>1250</v>
      </c>
      <c r="G410" s="16" t="n">
        <v>19</v>
      </c>
      <c r="H410" s="16" t="n">
        <v>2</v>
      </c>
      <c r="I410" s="16" t="n">
        <v>2</v>
      </c>
      <c r="J410" s="26" t="n">
        <v>5.95263157894737</v>
      </c>
      <c r="K410" s="16" t="n">
        <f aca="false">IF(F410&gt;=$N$1,1,0)</f>
        <v>1</v>
      </c>
      <c r="L410" s="27" t="n">
        <f aca="false">IF(K410=1,COUNTIFS($K$5:$K$1252,1,$J$5:$J$1252,"&lt;"&amp;J410)/($N$3-1),"")</f>
        <v>0.233637116818558</v>
      </c>
      <c r="M410" s="27" t="n">
        <f aca="false">IF(K410=1,COUNTIFS($K$5:$K$1252,1,$E$5:$E$1252,"&lt;"&amp;E410)/($N$3-1),"")</f>
        <v>0.164871582435791</v>
      </c>
      <c r="N410" s="28" t="n">
        <f aca="false">IF(K410=1,L410-M410,"")</f>
        <v>0.0687655343827672</v>
      </c>
      <c r="O410" s="24" t="n">
        <f aca="false">IF(K410=1,E410,"")</f>
        <v>3.296454</v>
      </c>
      <c r="P410" s="26" t="n">
        <f aca="false">IF(K410=1,J410,"")</f>
        <v>5.95263157894737</v>
      </c>
    </row>
    <row r="411" customFormat="false" ht="15" hidden="false" customHeight="false" outlineLevel="0" collapsed="false">
      <c r="A411" s="16" t="s">
        <v>703</v>
      </c>
      <c r="B411" s="16" t="s">
        <v>228</v>
      </c>
      <c r="C411" s="16" t="s">
        <v>294</v>
      </c>
      <c r="D411" s="16" t="n">
        <v>23</v>
      </c>
      <c r="E411" s="24" t="n">
        <v>42.246372</v>
      </c>
      <c r="F411" s="25" t="n">
        <v>1309</v>
      </c>
      <c r="G411" s="16" t="n">
        <v>22</v>
      </c>
      <c r="H411" s="16" t="n">
        <v>1</v>
      </c>
      <c r="I411" s="16" t="n">
        <v>0</v>
      </c>
      <c r="J411" s="26" t="n">
        <v>7.01818181818182</v>
      </c>
      <c r="K411" s="16" t="n">
        <f aca="false">IF(F411&gt;=$N$1,1,0)</f>
        <v>1</v>
      </c>
      <c r="L411" s="27" t="n">
        <f aca="false">IF(K411=1,COUNTIFS($K$5:$K$1252,1,$J$5:$J$1252,"&lt;"&amp;J411)/($N$3-1),"")</f>
        <v>0.937033968516984</v>
      </c>
      <c r="M411" s="27" t="n">
        <f aca="false">IF(K411=1,COUNTIFS($K$5:$K$1252,1,$E$5:$E$1252,"&lt;"&amp;E411)/($N$3-1),"")</f>
        <v>0.868268434134217</v>
      </c>
      <c r="N411" s="28" t="n">
        <f aca="false">IF(K411=1,L411-M411,"")</f>
        <v>0.0687655343827672</v>
      </c>
      <c r="O411" s="24" t="n">
        <f aca="false">IF(K411=1,E411,"")</f>
        <v>42.246372</v>
      </c>
      <c r="P411" s="26" t="n">
        <f aca="false">IF(K411=1,J411,"")</f>
        <v>7.01818181818182</v>
      </c>
    </row>
    <row r="412" customFormat="false" ht="15" hidden="false" customHeight="false" outlineLevel="0" collapsed="false">
      <c r="A412" s="16" t="s">
        <v>704</v>
      </c>
      <c r="B412" s="16" t="s">
        <v>265</v>
      </c>
      <c r="C412" s="16" t="s">
        <v>300</v>
      </c>
      <c r="D412" s="16" t="n">
        <v>25</v>
      </c>
      <c r="E412" s="24" t="n">
        <v>3.633424</v>
      </c>
      <c r="F412" s="25" t="n">
        <v>1603</v>
      </c>
      <c r="G412" s="16" t="n">
        <v>26</v>
      </c>
      <c r="H412" s="16" t="n">
        <v>2</v>
      </c>
      <c r="I412" s="16" t="n">
        <v>1</v>
      </c>
      <c r="J412" s="26" t="n">
        <v>5.98846153846154</v>
      </c>
      <c r="K412" s="16" t="n">
        <f aca="false">IF(F412&gt;=$N$1,1,0)</f>
        <v>1</v>
      </c>
      <c r="L412" s="27" t="n">
        <f aca="false">IF(K412=1,COUNTIFS($K$5:$K$1252,1,$J$5:$J$1252,"&lt;"&amp;J412)/($N$3-1),"")</f>
        <v>0.271748135874068</v>
      </c>
      <c r="M412" s="27" t="n">
        <f aca="false">IF(K412=1,COUNTIFS($K$5:$K$1252,1,$E$5:$E$1252,"&lt;"&amp;E412)/($N$3-1),"")</f>
        <v>0.203811101905551</v>
      </c>
      <c r="N412" s="28" t="n">
        <f aca="false">IF(K412=1,L412-M412,"")</f>
        <v>0.067937033968517</v>
      </c>
      <c r="O412" s="24" t="n">
        <f aca="false">IF(K412=1,E412,"")</f>
        <v>3.633424</v>
      </c>
      <c r="P412" s="26" t="n">
        <f aca="false">IF(K412=1,J412,"")</f>
        <v>5.98846153846154</v>
      </c>
    </row>
    <row r="413" customFormat="false" ht="15" hidden="false" customHeight="false" outlineLevel="0" collapsed="false">
      <c r="A413" s="16" t="s">
        <v>705</v>
      </c>
      <c r="B413" s="16" t="s">
        <v>226</v>
      </c>
      <c r="C413" s="16" t="s">
        <v>300</v>
      </c>
      <c r="D413" s="16" t="n">
        <v>30</v>
      </c>
      <c r="E413" s="24" t="n">
        <v>24.568771</v>
      </c>
      <c r="F413" s="25" t="n">
        <v>1849</v>
      </c>
      <c r="G413" s="16" t="n">
        <v>36</v>
      </c>
      <c r="H413" s="16" t="n">
        <v>3</v>
      </c>
      <c r="I413" s="16" t="n">
        <v>4</v>
      </c>
      <c r="J413" s="26" t="n">
        <v>6.75833333333333</v>
      </c>
      <c r="K413" s="16" t="n">
        <f aca="false">IF(F413&gt;=$N$1,1,0)</f>
        <v>1</v>
      </c>
      <c r="L413" s="27" t="n">
        <f aca="false">IF(K413=1,COUNTIFS($K$5:$K$1252,1,$J$5:$J$1252,"&lt;"&amp;J413)/($N$3-1),"")</f>
        <v>0.827671913835957</v>
      </c>
      <c r="M413" s="27" t="n">
        <f aca="false">IF(K413=1,COUNTIFS($K$5:$K$1252,1,$E$5:$E$1252,"&lt;"&amp;E413)/($N$3-1),"")</f>
        <v>0.76056338028169</v>
      </c>
      <c r="N413" s="28" t="n">
        <f aca="false">IF(K413=1,L413-M413,"")</f>
        <v>0.0671085335542668</v>
      </c>
      <c r="O413" s="24" t="n">
        <f aca="false">IF(K413=1,E413,"")</f>
        <v>24.568771</v>
      </c>
      <c r="P413" s="26" t="n">
        <f aca="false">IF(K413=1,J413,"")</f>
        <v>6.75833333333333</v>
      </c>
    </row>
    <row r="414" customFormat="false" ht="15" hidden="false" customHeight="false" outlineLevel="0" collapsed="false">
      <c r="A414" s="16" t="s">
        <v>706</v>
      </c>
      <c r="B414" s="16" t="s">
        <v>241</v>
      </c>
      <c r="C414" s="16" t="s">
        <v>294</v>
      </c>
      <c r="D414" s="16" t="n">
        <v>22</v>
      </c>
      <c r="E414" s="24" t="n">
        <v>2.896502</v>
      </c>
      <c r="F414" s="25" t="n">
        <v>1672</v>
      </c>
      <c r="G414" s="16" t="n">
        <v>30</v>
      </c>
      <c r="H414" s="16" t="n">
        <v>0</v>
      </c>
      <c r="I414" s="16" t="n">
        <v>1</v>
      </c>
      <c r="J414" s="26" t="n">
        <v>5.91333333333333</v>
      </c>
      <c r="K414" s="16" t="n">
        <f aca="false">IF(F414&gt;=$N$1,1,0)</f>
        <v>1</v>
      </c>
      <c r="L414" s="27" t="n">
        <f aca="false">IF(K414=1,COUNTIFS($K$5:$K$1252,1,$J$5:$J$1252,"&lt;"&amp;J414)/($N$3-1),"")</f>
        <v>0.183927091963546</v>
      </c>
      <c r="M414" s="27" t="n">
        <f aca="false">IF(K414=1,COUNTIFS($K$5:$K$1252,1,$E$5:$E$1252,"&lt;"&amp;E414)/($N$3-1),"")</f>
        <v>0.117647058823529</v>
      </c>
      <c r="N414" s="28" t="n">
        <f aca="false">IF(K414=1,L414-M414,"")</f>
        <v>0.0662800331400166</v>
      </c>
      <c r="O414" s="24" t="n">
        <f aca="false">IF(K414=1,E414,"")</f>
        <v>2.896502</v>
      </c>
      <c r="P414" s="26" t="n">
        <f aca="false">IF(K414=1,J414,"")</f>
        <v>5.91333333333333</v>
      </c>
    </row>
    <row r="415" customFormat="false" ht="15" hidden="false" customHeight="false" outlineLevel="0" collapsed="false">
      <c r="A415" s="16" t="s">
        <v>707</v>
      </c>
      <c r="B415" s="16" t="s">
        <v>244</v>
      </c>
      <c r="C415" s="16" t="s">
        <v>296</v>
      </c>
      <c r="D415" s="16" t="n">
        <v>17</v>
      </c>
      <c r="E415" s="24" t="n">
        <v>43.439068</v>
      </c>
      <c r="F415" s="25" t="n">
        <v>1309</v>
      </c>
      <c r="G415" s="16" t="n">
        <v>21</v>
      </c>
      <c r="H415" s="16" t="n">
        <v>7</v>
      </c>
      <c r="I415" s="16" t="n">
        <v>7</v>
      </c>
      <c r="J415" s="26" t="n">
        <v>7.03333333333333</v>
      </c>
      <c r="K415" s="16" t="n">
        <f aca="false">IF(F415&gt;=$N$1,1,0)</f>
        <v>1</v>
      </c>
      <c r="L415" s="27" t="n">
        <f aca="false">IF(K415=1,COUNTIFS($K$5:$K$1252,1,$J$5:$J$1252,"&lt;"&amp;J415)/($N$3-1),"")</f>
        <v>0.939519469759735</v>
      </c>
      <c r="M415" s="27" t="n">
        <f aca="false">IF(K415=1,COUNTIFS($K$5:$K$1252,1,$E$5:$E$1252,"&lt;"&amp;E415)/($N$3-1),"")</f>
        <v>0.873239436619718</v>
      </c>
      <c r="N415" s="28" t="n">
        <f aca="false">IF(K415=1,L415-M415,"")</f>
        <v>0.0662800331400166</v>
      </c>
      <c r="O415" s="24" t="n">
        <f aca="false">IF(K415=1,E415,"")</f>
        <v>43.439068</v>
      </c>
      <c r="P415" s="26" t="n">
        <f aca="false">IF(K415=1,J415,"")</f>
        <v>7.03333333333333</v>
      </c>
    </row>
    <row r="416" customFormat="false" ht="15" hidden="false" customHeight="false" outlineLevel="0" collapsed="false">
      <c r="A416" s="16" t="s">
        <v>708</v>
      </c>
      <c r="B416" s="16" t="s">
        <v>243</v>
      </c>
      <c r="C416" s="16" t="s">
        <v>294</v>
      </c>
      <c r="D416" s="16" t="n">
        <v>30</v>
      </c>
      <c r="E416" s="24" t="n">
        <v>3.648979</v>
      </c>
      <c r="F416" s="25" t="n">
        <v>1707</v>
      </c>
      <c r="G416" s="16" t="n">
        <v>29</v>
      </c>
      <c r="H416" s="16" t="n">
        <v>1</v>
      </c>
      <c r="I416" s="16" t="n">
        <v>0</v>
      </c>
      <c r="J416" s="26" t="n">
        <v>5.98965517241379</v>
      </c>
      <c r="K416" s="16" t="n">
        <f aca="false">IF(F416&gt;=$N$1,1,0)</f>
        <v>1</v>
      </c>
      <c r="L416" s="27" t="n">
        <f aca="false">IF(K416=1,COUNTIFS($K$5:$K$1252,1,$J$5:$J$1252,"&lt;"&amp;J416)/($N$3-1),"")</f>
        <v>0.272576636288318</v>
      </c>
      <c r="M416" s="27" t="n">
        <f aca="false">IF(K416=1,COUNTIFS($K$5:$K$1252,1,$E$5:$E$1252,"&lt;"&amp;E416)/($N$3-1),"")</f>
        <v>0.206296603148302</v>
      </c>
      <c r="N416" s="28" t="n">
        <f aca="false">IF(K416=1,L416-M416,"")</f>
        <v>0.0662800331400166</v>
      </c>
      <c r="O416" s="24" t="n">
        <f aca="false">IF(K416=1,E416,"")</f>
        <v>3.648979</v>
      </c>
      <c r="P416" s="26" t="n">
        <f aca="false">IF(K416=1,J416,"")</f>
        <v>5.98965517241379</v>
      </c>
    </row>
    <row r="417" customFormat="false" ht="15" hidden="false" customHeight="false" outlineLevel="0" collapsed="false">
      <c r="A417" s="16" t="s">
        <v>709</v>
      </c>
      <c r="B417" s="16" t="s">
        <v>253</v>
      </c>
      <c r="C417" s="16" t="s">
        <v>294</v>
      </c>
      <c r="D417" s="16" t="n">
        <v>19</v>
      </c>
      <c r="E417" s="24" t="n">
        <v>5.994715</v>
      </c>
      <c r="F417" s="25" t="n">
        <v>1270</v>
      </c>
      <c r="G417" s="16" t="n">
        <v>20</v>
      </c>
      <c r="H417" s="16" t="n">
        <v>2</v>
      </c>
      <c r="I417" s="16" t="n">
        <v>0</v>
      </c>
      <c r="J417" s="26" t="n">
        <v>6.085</v>
      </c>
      <c r="K417" s="16" t="n">
        <f aca="false">IF(F417&gt;=$N$1,1,0)</f>
        <v>1</v>
      </c>
      <c r="L417" s="27" t="n">
        <f aca="false">IF(K417=1,COUNTIFS($K$5:$K$1252,1,$J$5:$J$1252,"&lt;"&amp;J417)/($N$3-1),"")</f>
        <v>0.40016570008285</v>
      </c>
      <c r="M417" s="27" t="n">
        <f aca="false">IF(K417=1,COUNTIFS($K$5:$K$1252,1,$E$5:$E$1252,"&lt;"&amp;E417)/($N$3-1),"")</f>
        <v>0.333885666942833</v>
      </c>
      <c r="N417" s="28" t="n">
        <f aca="false">IF(K417=1,L417-M417,"")</f>
        <v>0.0662800331400166</v>
      </c>
      <c r="O417" s="24" t="n">
        <f aca="false">IF(K417=1,E417,"")</f>
        <v>5.994715</v>
      </c>
      <c r="P417" s="26" t="n">
        <f aca="false">IF(K417=1,J417,"")</f>
        <v>6.085</v>
      </c>
    </row>
    <row r="418" customFormat="false" ht="15" hidden="false" customHeight="false" outlineLevel="0" collapsed="false">
      <c r="A418" s="16" t="s">
        <v>710</v>
      </c>
      <c r="B418" s="16" t="s">
        <v>248</v>
      </c>
      <c r="C418" s="16" t="s">
        <v>296</v>
      </c>
      <c r="D418" s="16" t="n">
        <v>22</v>
      </c>
      <c r="E418" s="24" t="n">
        <v>13.994073</v>
      </c>
      <c r="F418" s="25" t="n">
        <v>1232</v>
      </c>
      <c r="G418" s="16" t="n">
        <v>20</v>
      </c>
      <c r="H418" s="16" t="n">
        <v>5</v>
      </c>
      <c r="I418" s="16" t="n">
        <v>2</v>
      </c>
      <c r="J418" s="26" t="n">
        <v>6.375</v>
      </c>
      <c r="K418" s="16" t="n">
        <f aca="false">IF(F418&gt;=$N$1,1,0)</f>
        <v>1</v>
      </c>
      <c r="L418" s="27" t="n">
        <f aca="false">IF(K418=1,COUNTIFS($K$5:$K$1252,1,$J$5:$J$1252,"&lt;"&amp;J418)/($N$3-1),"")</f>
        <v>0.673570836785418</v>
      </c>
      <c r="M418" s="27" t="n">
        <f aca="false">IF(K418=1,COUNTIFS($K$5:$K$1252,1,$E$5:$E$1252,"&lt;"&amp;E418)/($N$3-1),"")</f>
        <v>0.608119304059652</v>
      </c>
      <c r="N418" s="28" t="n">
        <f aca="false">IF(K418=1,L418-M418,"")</f>
        <v>0.0654515327257664</v>
      </c>
      <c r="O418" s="24" t="n">
        <f aca="false">IF(K418=1,E418,"")</f>
        <v>13.994073</v>
      </c>
      <c r="P418" s="26" t="n">
        <f aca="false">IF(K418=1,J418,"")</f>
        <v>6.375</v>
      </c>
    </row>
    <row r="419" customFormat="false" ht="15" hidden="false" customHeight="false" outlineLevel="0" collapsed="false">
      <c r="A419" s="16" t="s">
        <v>711</v>
      </c>
      <c r="B419" s="16" t="s">
        <v>258</v>
      </c>
      <c r="C419" s="16" t="s">
        <v>300</v>
      </c>
      <c r="D419" s="16" t="n">
        <v>23</v>
      </c>
      <c r="E419" s="24" t="n">
        <v>4.560327</v>
      </c>
      <c r="F419" s="25" t="n">
        <v>1823</v>
      </c>
      <c r="G419" s="16" t="n">
        <v>24</v>
      </c>
      <c r="H419" s="16" t="n">
        <v>2</v>
      </c>
      <c r="I419" s="16" t="n">
        <v>2</v>
      </c>
      <c r="J419" s="26" t="n">
        <v>6.02083333333333</v>
      </c>
      <c r="K419" s="16" t="n">
        <f aca="false">IF(F419&gt;=$N$1,1,0)</f>
        <v>1</v>
      </c>
      <c r="L419" s="27" t="n">
        <f aca="false">IF(K419=1,COUNTIFS($K$5:$K$1252,1,$J$5:$J$1252,"&lt;"&amp;J419)/($N$3-1),"")</f>
        <v>0.32062966031483</v>
      </c>
      <c r="M419" s="27" t="n">
        <f aca="false">IF(K419=1,COUNTIFS($K$5:$K$1252,1,$E$5:$E$1252,"&lt;"&amp;E419)/($N$3-1),"")</f>
        <v>0.255178127589064</v>
      </c>
      <c r="N419" s="28" t="n">
        <f aca="false">IF(K419=1,L419-M419,"")</f>
        <v>0.0654515327257664</v>
      </c>
      <c r="O419" s="24" t="n">
        <f aca="false">IF(K419=1,E419,"")</f>
        <v>4.560327</v>
      </c>
      <c r="P419" s="26" t="n">
        <f aca="false">IF(K419=1,J419,"")</f>
        <v>6.02083333333333</v>
      </c>
    </row>
    <row r="420" customFormat="false" ht="15" hidden="false" customHeight="false" outlineLevel="0" collapsed="false">
      <c r="A420" s="16" t="s">
        <v>712</v>
      </c>
      <c r="B420" s="16" t="s">
        <v>259</v>
      </c>
      <c r="C420" s="16" t="s">
        <v>300</v>
      </c>
      <c r="D420" s="16" t="n">
        <v>26</v>
      </c>
      <c r="E420" s="24" t="n">
        <v>37.583779</v>
      </c>
      <c r="F420" s="25" t="n">
        <v>1821</v>
      </c>
      <c r="G420" s="16" t="n">
        <v>32</v>
      </c>
      <c r="H420" s="16" t="n">
        <v>4</v>
      </c>
      <c r="I420" s="16" t="n">
        <v>5</v>
      </c>
      <c r="J420" s="26" t="n">
        <v>6.965625</v>
      </c>
      <c r="K420" s="16" t="n">
        <f aca="false">IF(F420&gt;=$N$1,1,0)</f>
        <v>1</v>
      </c>
      <c r="L420" s="27" t="n">
        <f aca="false">IF(K420=1,COUNTIFS($K$5:$K$1252,1,$J$5:$J$1252,"&lt;"&amp;J420)/($N$3-1),"")</f>
        <v>0.91963545981773</v>
      </c>
      <c r="M420" s="27" t="n">
        <f aca="false">IF(K420=1,COUNTIFS($K$5:$K$1252,1,$E$5:$E$1252,"&lt;"&amp;E420)/($N$3-1),"")</f>
        <v>0.854183927091964</v>
      </c>
      <c r="N420" s="28" t="n">
        <f aca="false">IF(K420=1,L420-M420,"")</f>
        <v>0.0654515327257663</v>
      </c>
      <c r="O420" s="24" t="n">
        <f aca="false">IF(K420=1,E420,"")</f>
        <v>37.583779</v>
      </c>
      <c r="P420" s="26" t="n">
        <f aca="false">IF(K420=1,J420,"")</f>
        <v>6.965625</v>
      </c>
    </row>
    <row r="421" customFormat="false" ht="15" hidden="false" customHeight="false" outlineLevel="0" collapsed="false">
      <c r="A421" s="16" t="s">
        <v>713</v>
      </c>
      <c r="B421" s="16" t="s">
        <v>224</v>
      </c>
      <c r="C421" s="16" t="s">
        <v>300</v>
      </c>
      <c r="D421" s="16" t="n">
        <v>25</v>
      </c>
      <c r="E421" s="24" t="n">
        <v>12.462735</v>
      </c>
      <c r="F421" s="25" t="n">
        <v>1899</v>
      </c>
      <c r="G421" s="16" t="n">
        <v>32</v>
      </c>
      <c r="H421" s="16" t="n">
        <v>1</v>
      </c>
      <c r="I421" s="16" t="n">
        <v>3</v>
      </c>
      <c r="J421" s="26" t="n">
        <v>6.33125</v>
      </c>
      <c r="K421" s="16" t="n">
        <f aca="false">IF(F421&gt;=$N$1,1,0)</f>
        <v>1</v>
      </c>
      <c r="L421" s="27" t="n">
        <f aca="false">IF(K421=1,COUNTIFS($K$5:$K$1252,1,$J$5:$J$1252,"&lt;"&amp;J421)/($N$3-1),"")</f>
        <v>0.628003314001657</v>
      </c>
      <c r="M421" s="27" t="n">
        <f aca="false">IF(K421=1,COUNTIFS($K$5:$K$1252,1,$E$5:$E$1252,"&lt;"&amp;E421)/($N$3-1),"")</f>
        <v>0.562551781275891</v>
      </c>
      <c r="N421" s="28" t="n">
        <f aca="false">IF(K421=1,L421-M421,"")</f>
        <v>0.0654515327257663</v>
      </c>
      <c r="O421" s="24" t="n">
        <f aca="false">IF(K421=1,E421,"")</f>
        <v>12.462735</v>
      </c>
      <c r="P421" s="26" t="n">
        <f aca="false">IF(K421=1,J421,"")</f>
        <v>6.33125</v>
      </c>
    </row>
    <row r="422" customFormat="false" ht="15" hidden="false" customHeight="false" outlineLevel="0" collapsed="false">
      <c r="A422" s="16" t="s">
        <v>714</v>
      </c>
      <c r="B422" s="16" t="s">
        <v>268</v>
      </c>
      <c r="C422" s="16" t="s">
        <v>296</v>
      </c>
      <c r="D422" s="16" t="n">
        <v>27</v>
      </c>
      <c r="E422" s="24" t="n">
        <v>37.433741</v>
      </c>
      <c r="F422" s="25" t="n">
        <v>1382</v>
      </c>
      <c r="G422" s="16" t="n">
        <v>21</v>
      </c>
      <c r="H422" s="16" t="n">
        <v>8</v>
      </c>
      <c r="I422" s="16" t="n">
        <v>6</v>
      </c>
      <c r="J422" s="26" t="n">
        <v>6.96190476190476</v>
      </c>
      <c r="K422" s="16" t="n">
        <f aca="false">IF(F422&gt;=$N$1,1,0)</f>
        <v>1</v>
      </c>
      <c r="L422" s="27" t="n">
        <f aca="false">IF(K422=1,COUNTIFS($K$5:$K$1252,1,$J$5:$J$1252,"&lt;"&amp;J422)/($N$3-1),"")</f>
        <v>0.91797845898923</v>
      </c>
      <c r="M422" s="27" t="n">
        <f aca="false">IF(K422=1,COUNTIFS($K$5:$K$1252,1,$E$5:$E$1252,"&lt;"&amp;E422)/($N$3-1),"")</f>
        <v>0.853355426677713</v>
      </c>
      <c r="N422" s="28" t="n">
        <f aca="false">IF(K422=1,L422-M422,"")</f>
        <v>0.0646230323115161</v>
      </c>
      <c r="O422" s="24" t="n">
        <f aca="false">IF(K422=1,E422,"")</f>
        <v>37.433741</v>
      </c>
      <c r="P422" s="26" t="n">
        <f aca="false">IF(K422=1,J422,"")</f>
        <v>6.96190476190476</v>
      </c>
    </row>
    <row r="423" customFormat="false" ht="15" hidden="false" customHeight="false" outlineLevel="0" collapsed="false">
      <c r="A423" s="16" t="s">
        <v>715</v>
      </c>
      <c r="B423" s="16" t="s">
        <v>217</v>
      </c>
      <c r="C423" s="16" t="s">
        <v>300</v>
      </c>
      <c r="D423" s="16" t="n">
        <v>21</v>
      </c>
      <c r="E423" s="24" t="n">
        <v>4.298185</v>
      </c>
      <c r="F423" s="25" t="n">
        <v>1229</v>
      </c>
      <c r="G423" s="16" t="n">
        <v>21</v>
      </c>
      <c r="H423" s="16" t="n">
        <v>1</v>
      </c>
      <c r="I423" s="16" t="n">
        <v>2</v>
      </c>
      <c r="J423" s="26" t="n">
        <v>6.00952380952381</v>
      </c>
      <c r="K423" s="16" t="n">
        <f aca="false">IF(F423&gt;=$N$1,1,0)</f>
        <v>1</v>
      </c>
      <c r="L423" s="27" t="n">
        <f aca="false">IF(K423=1,COUNTIFS($K$5:$K$1252,1,$J$5:$J$1252,"&lt;"&amp;J423)/($N$3-1),"")</f>
        <v>0.304888152444076</v>
      </c>
      <c r="M423" s="27" t="n">
        <f aca="false">IF(K423=1,COUNTIFS($K$5:$K$1252,1,$E$5:$E$1252,"&lt;"&amp;E423)/($N$3-1),"")</f>
        <v>0.24026512013256</v>
      </c>
      <c r="N423" s="28" t="n">
        <f aca="false">IF(K423=1,L423-M423,"")</f>
        <v>0.0646230323115162</v>
      </c>
      <c r="O423" s="24" t="n">
        <f aca="false">IF(K423=1,E423,"")</f>
        <v>4.298185</v>
      </c>
      <c r="P423" s="26" t="n">
        <f aca="false">IF(K423=1,J423,"")</f>
        <v>6.00952380952381</v>
      </c>
    </row>
    <row r="424" customFormat="false" ht="15" hidden="false" customHeight="false" outlineLevel="0" collapsed="false">
      <c r="A424" s="16" t="s">
        <v>716</v>
      </c>
      <c r="B424" s="16" t="s">
        <v>260</v>
      </c>
      <c r="C424" s="16" t="s">
        <v>296</v>
      </c>
      <c r="D424" s="16" t="n">
        <v>21</v>
      </c>
      <c r="E424" s="24" t="n">
        <v>7.115418</v>
      </c>
      <c r="F424" s="25" t="n">
        <v>1259</v>
      </c>
      <c r="G424" s="16" t="n">
        <v>20</v>
      </c>
      <c r="H424" s="16" t="n">
        <v>5</v>
      </c>
      <c r="I424" s="16" t="n">
        <v>1</v>
      </c>
      <c r="J424" s="26" t="n">
        <v>6.15</v>
      </c>
      <c r="K424" s="16" t="n">
        <f aca="false">IF(F424&gt;=$N$1,1,0)</f>
        <v>1</v>
      </c>
      <c r="L424" s="27" t="n">
        <f aca="false">IF(K424=1,COUNTIFS($K$5:$K$1252,1,$J$5:$J$1252,"&lt;"&amp;J424)/($N$3-1),"")</f>
        <v>0.448218724109362</v>
      </c>
      <c r="M424" s="27" t="n">
        <f aca="false">IF(K424=1,COUNTIFS($K$5:$K$1252,1,$E$5:$E$1252,"&lt;"&amp;E424)/($N$3-1),"")</f>
        <v>0.384424192212096</v>
      </c>
      <c r="N424" s="28" t="n">
        <f aca="false">IF(K424=1,L424-M424,"")</f>
        <v>0.0637945318972659</v>
      </c>
      <c r="O424" s="24" t="n">
        <f aca="false">IF(K424=1,E424,"")</f>
        <v>7.115418</v>
      </c>
      <c r="P424" s="26" t="n">
        <f aca="false">IF(K424=1,J424,"")</f>
        <v>6.15</v>
      </c>
    </row>
    <row r="425" customFormat="false" ht="15" hidden="false" customHeight="false" outlineLevel="0" collapsed="false">
      <c r="A425" s="16" t="s">
        <v>717</v>
      </c>
      <c r="B425" s="16" t="s">
        <v>254</v>
      </c>
      <c r="C425" s="16" t="s">
        <v>294</v>
      </c>
      <c r="D425" s="16" t="n">
        <v>22</v>
      </c>
      <c r="E425" s="24" t="n">
        <v>2.85522</v>
      </c>
      <c r="F425" s="25" t="n">
        <v>1132</v>
      </c>
      <c r="G425" s="16" t="n">
        <v>17</v>
      </c>
      <c r="H425" s="16" t="n">
        <v>1</v>
      </c>
      <c r="I425" s="16" t="n">
        <v>1</v>
      </c>
      <c r="J425" s="26" t="n">
        <v>5.90588235294118</v>
      </c>
      <c r="K425" s="16" t="n">
        <f aca="false">IF(F425&gt;=$N$1,1,0)</f>
        <v>1</v>
      </c>
      <c r="L425" s="27" t="n">
        <f aca="false">IF(K425=1,COUNTIFS($K$5:$K$1252,1,$J$5:$J$1252,"&lt;"&amp;J425)/($N$3-1),"")</f>
        <v>0.177299088649544</v>
      </c>
      <c r="M425" s="27" t="n">
        <f aca="false">IF(K425=1,COUNTIFS($K$5:$K$1252,1,$E$5:$E$1252,"&lt;"&amp;E425)/($N$3-1),"")</f>
        <v>0.113504556752278</v>
      </c>
      <c r="N425" s="28" t="n">
        <f aca="false">IF(K425=1,L425-M425,"")</f>
        <v>0.063794531897266</v>
      </c>
      <c r="O425" s="24" t="n">
        <f aca="false">IF(K425=1,E425,"")</f>
        <v>2.85522</v>
      </c>
      <c r="P425" s="26" t="n">
        <f aca="false">IF(K425=1,J425,"")</f>
        <v>5.90588235294118</v>
      </c>
    </row>
    <row r="426" customFormat="false" ht="15" hidden="false" customHeight="false" outlineLevel="0" collapsed="false">
      <c r="A426" s="16" t="s">
        <v>718</v>
      </c>
      <c r="B426" s="16" t="s">
        <v>260</v>
      </c>
      <c r="C426" s="16" t="s">
        <v>300</v>
      </c>
      <c r="D426" s="16" t="n">
        <v>22</v>
      </c>
      <c r="E426" s="24" t="n">
        <v>3.207696</v>
      </c>
      <c r="F426" s="25" t="n">
        <v>1346</v>
      </c>
      <c r="G426" s="16" t="n">
        <v>22</v>
      </c>
      <c r="H426" s="16" t="n">
        <v>1</v>
      </c>
      <c r="I426" s="16" t="n">
        <v>1</v>
      </c>
      <c r="J426" s="26" t="n">
        <v>5.93636363636364</v>
      </c>
      <c r="K426" s="16" t="n">
        <f aca="false">IF(F426&gt;=$N$1,1,0)</f>
        <v>1</v>
      </c>
      <c r="L426" s="27" t="n">
        <f aca="false">IF(K426=1,COUNTIFS($K$5:$K$1252,1,$J$5:$J$1252,"&lt;"&amp;J426)/($N$3-1),"")</f>
        <v>0.217895608947804</v>
      </c>
      <c r="M426" s="27" t="n">
        <f aca="false">IF(K426=1,COUNTIFS($K$5:$K$1252,1,$E$5:$E$1252,"&lt;"&amp;E426)/($N$3-1),"")</f>
        <v>0.154101077050539</v>
      </c>
      <c r="N426" s="28" t="n">
        <f aca="false">IF(K426=1,L426-M426,"")</f>
        <v>0.0637945318972659</v>
      </c>
      <c r="O426" s="24" t="n">
        <f aca="false">IF(K426=1,E426,"")</f>
        <v>3.207696</v>
      </c>
      <c r="P426" s="26" t="n">
        <f aca="false">IF(K426=1,J426,"")</f>
        <v>5.93636363636364</v>
      </c>
    </row>
    <row r="427" customFormat="false" ht="15" hidden="false" customHeight="false" outlineLevel="0" collapsed="false">
      <c r="A427" s="16" t="s">
        <v>719</v>
      </c>
      <c r="B427" s="16" t="s">
        <v>245</v>
      </c>
      <c r="C427" s="16" t="s">
        <v>294</v>
      </c>
      <c r="D427" s="16" t="n">
        <v>31</v>
      </c>
      <c r="E427" s="24" t="n">
        <v>5.466016</v>
      </c>
      <c r="F427" s="25" t="n">
        <v>1522</v>
      </c>
      <c r="G427" s="16" t="n">
        <v>25</v>
      </c>
      <c r="H427" s="16" t="n">
        <v>0</v>
      </c>
      <c r="I427" s="16" t="n">
        <v>2</v>
      </c>
      <c r="J427" s="26" t="n">
        <v>6.056</v>
      </c>
      <c r="K427" s="16" t="n">
        <f aca="false">IF(F427&gt;=$N$1,1,0)</f>
        <v>1</v>
      </c>
      <c r="L427" s="27" t="n">
        <f aca="false">IF(K427=1,COUNTIFS($K$5:$K$1252,1,$J$5:$J$1252,"&lt;"&amp;J427)/($N$3-1),"")</f>
        <v>0.365368682684341</v>
      </c>
      <c r="M427" s="27" t="n">
        <f aca="false">IF(K427=1,COUNTIFS($K$5:$K$1252,1,$E$5:$E$1252,"&lt;"&amp;E427)/($N$3-1),"")</f>
        <v>0.301574150787075</v>
      </c>
      <c r="N427" s="28" t="n">
        <f aca="false">IF(K427=1,L427-M427,"")</f>
        <v>0.063794531897266</v>
      </c>
      <c r="O427" s="24" t="n">
        <f aca="false">IF(K427=1,E427,"")</f>
        <v>5.466016</v>
      </c>
      <c r="P427" s="26" t="n">
        <f aca="false">IF(K427=1,J427,"")</f>
        <v>6.056</v>
      </c>
    </row>
    <row r="428" customFormat="false" ht="15" hidden="false" customHeight="false" outlineLevel="0" collapsed="false">
      <c r="A428" s="16" t="s">
        <v>720</v>
      </c>
      <c r="B428" s="16" t="s">
        <v>226</v>
      </c>
      <c r="C428" s="16" t="s">
        <v>294</v>
      </c>
      <c r="D428" s="16" t="n">
        <v>24</v>
      </c>
      <c r="E428" s="24" t="n">
        <v>1.792743</v>
      </c>
      <c r="F428" s="25" t="n">
        <v>2197</v>
      </c>
      <c r="G428" s="16" t="n">
        <v>40</v>
      </c>
      <c r="H428" s="16" t="n">
        <v>2</v>
      </c>
      <c r="I428" s="16" t="n">
        <v>0</v>
      </c>
      <c r="J428" s="26" t="n">
        <v>5.8375</v>
      </c>
      <c r="K428" s="16" t="n">
        <f aca="false">IF(F428&gt;=$N$1,1,0)</f>
        <v>1</v>
      </c>
      <c r="L428" s="27" t="n">
        <f aca="false">IF(K428=1,COUNTIFS($K$5:$K$1252,1,$J$5:$J$1252,"&lt;"&amp;J428)/($N$3-1),"")</f>
        <v>0.101905550952775</v>
      </c>
      <c r="M428" s="27" t="n">
        <f aca="false">IF(K428=1,COUNTIFS($K$5:$K$1252,1,$E$5:$E$1252,"&lt;"&amp;E428)/($N$3-1),"")</f>
        <v>0.0397680198840099</v>
      </c>
      <c r="N428" s="28" t="n">
        <f aca="false">IF(K428=1,L428-M428,"")</f>
        <v>0.0621375310687655</v>
      </c>
      <c r="O428" s="24" t="n">
        <f aca="false">IF(K428=1,E428,"")</f>
        <v>1.792743</v>
      </c>
      <c r="P428" s="26" t="n">
        <f aca="false">IF(K428=1,J428,"")</f>
        <v>5.8375</v>
      </c>
    </row>
    <row r="429" customFormat="false" ht="15" hidden="false" customHeight="false" outlineLevel="0" collapsed="false">
      <c r="A429" s="16" t="s">
        <v>721</v>
      </c>
      <c r="B429" s="16" t="s">
        <v>238</v>
      </c>
      <c r="C429" s="16" t="s">
        <v>307</v>
      </c>
      <c r="D429" s="16" t="n">
        <v>25</v>
      </c>
      <c r="E429" s="24" t="n">
        <v>5.209601</v>
      </c>
      <c r="F429" s="25" t="n">
        <v>1072</v>
      </c>
      <c r="G429" s="16" t="n">
        <v>14</v>
      </c>
      <c r="H429" s="16" t="n">
        <v>0</v>
      </c>
      <c r="I429" s="16" t="n">
        <v>0</v>
      </c>
      <c r="J429" s="26" t="n">
        <v>6.04285714285714</v>
      </c>
      <c r="K429" s="16" t="n">
        <f aca="false">IF(F429&gt;=$N$1,1,0)</f>
        <v>1</v>
      </c>
      <c r="L429" s="27" t="n">
        <f aca="false">IF(K429=1,COUNTIFS($K$5:$K$1252,1,$J$5:$J$1252,"&lt;"&amp;J429)/($N$3-1),"")</f>
        <v>0.349627174813587</v>
      </c>
      <c r="M429" s="27" t="n">
        <f aca="false">IF(K429=1,COUNTIFS($K$5:$K$1252,1,$E$5:$E$1252,"&lt;"&amp;E429)/($N$3-1),"")</f>
        <v>0.287489643744822</v>
      </c>
      <c r="N429" s="28" t="n">
        <f aca="false">IF(K429=1,L429-M429,"")</f>
        <v>0.0621375310687655</v>
      </c>
      <c r="O429" s="24" t="n">
        <f aca="false">IF(K429=1,E429,"")</f>
        <v>5.209601</v>
      </c>
      <c r="P429" s="26" t="n">
        <f aca="false">IF(K429=1,J429,"")</f>
        <v>6.04285714285714</v>
      </c>
    </row>
    <row r="430" customFormat="false" ht="15" hidden="false" customHeight="false" outlineLevel="0" collapsed="false">
      <c r="A430" s="16" t="s">
        <v>722</v>
      </c>
      <c r="B430" s="16" t="s">
        <v>229</v>
      </c>
      <c r="C430" s="16" t="s">
        <v>296</v>
      </c>
      <c r="D430" s="16" t="n">
        <v>32</v>
      </c>
      <c r="E430" s="24" t="n">
        <v>46.910153</v>
      </c>
      <c r="F430" s="25" t="n">
        <v>1855</v>
      </c>
      <c r="G430" s="16" t="n">
        <v>28</v>
      </c>
      <c r="H430" s="16" t="n">
        <v>9</v>
      </c>
      <c r="I430" s="16" t="n">
        <v>1</v>
      </c>
      <c r="J430" s="26" t="n">
        <v>7.08571428571429</v>
      </c>
      <c r="K430" s="16" t="n">
        <f aca="false">IF(F430&gt;=$N$1,1,0)</f>
        <v>1</v>
      </c>
      <c r="L430" s="27" t="n">
        <f aca="false">IF(K430=1,COUNTIFS($K$5:$K$1252,1,$J$5:$J$1252,"&lt;"&amp;J430)/($N$3-1),"")</f>
        <v>0.946975973487987</v>
      </c>
      <c r="M430" s="27" t="n">
        <f aca="false">IF(K430=1,COUNTIFS($K$5:$K$1252,1,$E$5:$E$1252,"&lt;"&amp;E430)/($N$3-1),"")</f>
        <v>0.884838442419221</v>
      </c>
      <c r="N430" s="28" t="n">
        <f aca="false">IF(K430=1,L430-M430,"")</f>
        <v>0.0621375310687656</v>
      </c>
      <c r="O430" s="24" t="n">
        <f aca="false">IF(K430=1,E430,"")</f>
        <v>46.910153</v>
      </c>
      <c r="P430" s="26" t="n">
        <f aca="false">IF(K430=1,J430,"")</f>
        <v>7.08571428571429</v>
      </c>
    </row>
    <row r="431" customFormat="false" ht="15" hidden="false" customHeight="false" outlineLevel="0" collapsed="false">
      <c r="A431" s="16" t="s">
        <v>723</v>
      </c>
      <c r="B431" s="16" t="s">
        <v>229</v>
      </c>
      <c r="C431" s="16" t="s">
        <v>294</v>
      </c>
      <c r="D431" s="16" t="n">
        <v>28</v>
      </c>
      <c r="E431" s="24" t="n">
        <v>61.680994</v>
      </c>
      <c r="F431" s="25" t="n">
        <v>1617</v>
      </c>
      <c r="G431" s="16" t="n">
        <v>23</v>
      </c>
      <c r="H431" s="16" t="n">
        <v>1</v>
      </c>
      <c r="I431" s="16" t="n">
        <v>3</v>
      </c>
      <c r="J431" s="26" t="n">
        <v>7.38260869565217</v>
      </c>
      <c r="K431" s="16" t="n">
        <f aca="false">IF(F431&gt;=$N$1,1,0)</f>
        <v>1</v>
      </c>
      <c r="L431" s="27" t="n">
        <f aca="false">IF(K431=1,COUNTIFS($K$5:$K$1252,1,$J$5:$J$1252,"&lt;"&amp;J431)/($N$3-1),"")</f>
        <v>0.987572493786247</v>
      </c>
      <c r="M431" s="27" t="n">
        <f aca="false">IF(K431=1,COUNTIFS($K$5:$K$1252,1,$E$5:$E$1252,"&lt;"&amp;E431)/($N$3-1),"")</f>
        <v>0.926263463131732</v>
      </c>
      <c r="N431" s="28" t="n">
        <f aca="false">IF(K431=1,L431-M431,"")</f>
        <v>0.0613090306545153</v>
      </c>
      <c r="O431" s="24" t="n">
        <f aca="false">IF(K431=1,E431,"")</f>
        <v>61.680994</v>
      </c>
      <c r="P431" s="26" t="n">
        <f aca="false">IF(K431=1,J431,"")</f>
        <v>7.38260869565217</v>
      </c>
    </row>
    <row r="432" customFormat="false" ht="15" hidden="false" customHeight="false" outlineLevel="0" collapsed="false">
      <c r="A432" s="16" t="s">
        <v>724</v>
      </c>
      <c r="B432" s="16" t="s">
        <v>267</v>
      </c>
      <c r="C432" s="16" t="s">
        <v>296</v>
      </c>
      <c r="D432" s="16" t="n">
        <v>18</v>
      </c>
      <c r="E432" s="24" t="n">
        <v>71.687038</v>
      </c>
      <c r="F432" s="25" t="n">
        <v>1396</v>
      </c>
      <c r="G432" s="16" t="n">
        <v>23</v>
      </c>
      <c r="H432" s="16" t="n">
        <v>15</v>
      </c>
      <c r="I432" s="16" t="n">
        <v>10</v>
      </c>
      <c r="J432" s="26" t="n">
        <v>7.61304347826087</v>
      </c>
      <c r="K432" s="16" t="n">
        <f aca="false">IF(F432&gt;=$N$1,1,0)</f>
        <v>1</v>
      </c>
      <c r="L432" s="27" t="n">
        <f aca="false">IF(K432=1,COUNTIFS($K$5:$K$1252,1,$J$5:$J$1252,"&lt;"&amp;J432)/($N$3-1),"")</f>
        <v>1</v>
      </c>
      <c r="M432" s="27" t="n">
        <f aca="false">IF(K432=1,COUNTIFS($K$5:$K$1252,1,$E$5:$E$1252,"&lt;"&amp;E432)/($N$3-1),"")</f>
        <v>0.939519469759735</v>
      </c>
      <c r="N432" s="28" t="n">
        <f aca="false">IF(K432=1,L432-M432,"")</f>
        <v>0.0604805302402651</v>
      </c>
      <c r="O432" s="24" t="n">
        <f aca="false">IF(K432=1,E432,"")</f>
        <v>71.687038</v>
      </c>
      <c r="P432" s="26" t="n">
        <f aca="false">IF(K432=1,J432,"")</f>
        <v>7.61304347826087</v>
      </c>
    </row>
    <row r="433" customFormat="false" ht="15" hidden="false" customHeight="false" outlineLevel="0" collapsed="false">
      <c r="A433" s="16" t="s">
        <v>725</v>
      </c>
      <c r="B433" s="16" t="s">
        <v>234</v>
      </c>
      <c r="C433" s="16" t="s">
        <v>307</v>
      </c>
      <c r="D433" s="16" t="n">
        <v>23</v>
      </c>
      <c r="E433" s="24" t="n">
        <v>13.160802</v>
      </c>
      <c r="F433" s="25" t="n">
        <v>1322</v>
      </c>
      <c r="G433" s="16" t="n">
        <v>17</v>
      </c>
      <c r="H433" s="16" t="n">
        <v>0</v>
      </c>
      <c r="I433" s="16" t="n">
        <v>1</v>
      </c>
      <c r="J433" s="26" t="n">
        <v>6.34117647058824</v>
      </c>
      <c r="K433" s="16" t="n">
        <f aca="false">IF(F433&gt;=$N$1,1,0)</f>
        <v>1</v>
      </c>
      <c r="L433" s="27" t="n">
        <f aca="false">IF(K433=1,COUNTIFS($K$5:$K$1252,1,$J$5:$J$1252,"&lt;"&amp;J433)/($N$3-1),"")</f>
        <v>0.642087821043911</v>
      </c>
      <c r="M433" s="27" t="n">
        <f aca="false">IF(K433=1,COUNTIFS($K$5:$K$1252,1,$E$5:$E$1252,"&lt;"&amp;E433)/($N$3-1),"")</f>
        <v>0.581607290803645</v>
      </c>
      <c r="N433" s="28" t="n">
        <f aca="false">IF(K433=1,L433-M433,"")</f>
        <v>0.0604805302402651</v>
      </c>
      <c r="O433" s="24" t="n">
        <f aca="false">IF(K433=1,E433,"")</f>
        <v>13.160802</v>
      </c>
      <c r="P433" s="26" t="n">
        <f aca="false">IF(K433=1,J433,"")</f>
        <v>6.34117647058824</v>
      </c>
    </row>
    <row r="434" customFormat="false" ht="15" hidden="false" customHeight="false" outlineLevel="0" collapsed="false">
      <c r="A434" s="16" t="s">
        <v>726</v>
      </c>
      <c r="B434" s="16" t="s">
        <v>256</v>
      </c>
      <c r="C434" s="16" t="s">
        <v>294</v>
      </c>
      <c r="D434" s="16" t="n">
        <v>26</v>
      </c>
      <c r="E434" s="24" t="n">
        <v>3.768485</v>
      </c>
      <c r="F434" s="25" t="n">
        <v>2182</v>
      </c>
      <c r="G434" s="16" t="n">
        <v>33</v>
      </c>
      <c r="H434" s="16" t="n">
        <v>4</v>
      </c>
      <c r="I434" s="16" t="n">
        <v>0</v>
      </c>
      <c r="J434" s="26" t="n">
        <v>5.99090909090909</v>
      </c>
      <c r="K434" s="16" t="n">
        <f aca="false">IF(F434&gt;=$N$1,1,0)</f>
        <v>1</v>
      </c>
      <c r="L434" s="27" t="n">
        <f aca="false">IF(K434=1,COUNTIFS($K$5:$K$1252,1,$J$5:$J$1252,"&lt;"&amp;J434)/($N$3-1),"")</f>
        <v>0.275890637945319</v>
      </c>
      <c r="M434" s="27" t="n">
        <f aca="false">IF(K434=1,COUNTIFS($K$5:$K$1252,1,$E$5:$E$1252,"&lt;"&amp;E434)/($N$3-1),"")</f>
        <v>0.215410107705054</v>
      </c>
      <c r="N434" s="28" t="n">
        <f aca="false">IF(K434=1,L434-M434,"")</f>
        <v>0.0604805302402651</v>
      </c>
      <c r="O434" s="24" t="n">
        <f aca="false">IF(K434=1,E434,"")</f>
        <v>3.768485</v>
      </c>
      <c r="P434" s="26" t="n">
        <f aca="false">IF(K434=1,J434,"")</f>
        <v>5.99090909090909</v>
      </c>
    </row>
    <row r="435" customFormat="false" ht="15" hidden="false" customHeight="false" outlineLevel="0" collapsed="false">
      <c r="A435" s="16" t="s">
        <v>727</v>
      </c>
      <c r="B435" s="16" t="s">
        <v>247</v>
      </c>
      <c r="C435" s="16" t="s">
        <v>296</v>
      </c>
      <c r="D435" s="16" t="n">
        <v>17</v>
      </c>
      <c r="E435" s="24" t="n">
        <v>6.877224</v>
      </c>
      <c r="F435" s="25" t="n">
        <v>1844</v>
      </c>
      <c r="G435" s="16" t="n">
        <v>32</v>
      </c>
      <c r="H435" s="16" t="n">
        <v>5</v>
      </c>
      <c r="I435" s="16" t="n">
        <v>3</v>
      </c>
      <c r="J435" s="26" t="n">
        <v>6.134375</v>
      </c>
      <c r="K435" s="16" t="n">
        <f aca="false">IF(F435&gt;=$N$1,1,0)</f>
        <v>1</v>
      </c>
      <c r="L435" s="27" t="n">
        <f aca="false">IF(K435=1,COUNTIFS($K$5:$K$1252,1,$J$5:$J$1252,"&lt;"&amp;J435)/($N$3-1),"")</f>
        <v>0.435791217895609</v>
      </c>
      <c r="M435" s="27" t="n">
        <f aca="false">IF(K435=1,COUNTIFS($K$5:$K$1252,1,$E$5:$E$1252,"&lt;"&amp;E435)/($N$3-1),"")</f>
        <v>0.376139188069594</v>
      </c>
      <c r="N435" s="28" t="n">
        <f aca="false">IF(K435=1,L435-M435,"")</f>
        <v>0.0596520298260149</v>
      </c>
      <c r="O435" s="24" t="n">
        <f aca="false">IF(K435=1,E435,"")</f>
        <v>6.877224</v>
      </c>
      <c r="P435" s="26" t="n">
        <f aca="false">IF(K435=1,J435,"")</f>
        <v>6.134375</v>
      </c>
    </row>
    <row r="436" customFormat="false" ht="15" hidden="false" customHeight="false" outlineLevel="0" collapsed="false">
      <c r="A436" s="16" t="s">
        <v>728</v>
      </c>
      <c r="B436" s="16" t="s">
        <v>255</v>
      </c>
      <c r="C436" s="16" t="s">
        <v>300</v>
      </c>
      <c r="D436" s="16" t="n">
        <v>23</v>
      </c>
      <c r="E436" s="24" t="n">
        <v>3.362502</v>
      </c>
      <c r="F436" s="25" t="n">
        <v>1099</v>
      </c>
      <c r="G436" s="16" t="n">
        <v>20</v>
      </c>
      <c r="H436" s="16" t="n">
        <v>1</v>
      </c>
      <c r="I436" s="16" t="n">
        <v>1</v>
      </c>
      <c r="J436" s="26" t="n">
        <v>5.955</v>
      </c>
      <c r="K436" s="16" t="n">
        <f aca="false">IF(F436&gt;=$N$1,1,0)</f>
        <v>1</v>
      </c>
      <c r="L436" s="27" t="n">
        <f aca="false">IF(K436=1,COUNTIFS($K$5:$K$1252,1,$J$5:$J$1252,"&lt;"&amp;J436)/($N$3-1),"")</f>
        <v>0.235294117647059</v>
      </c>
      <c r="M436" s="27" t="n">
        <f aca="false">IF(K436=1,COUNTIFS($K$5:$K$1252,1,$E$5:$E$1252,"&lt;"&amp;E436)/($N$3-1),"")</f>
        <v>0.175642087821044</v>
      </c>
      <c r="N436" s="28" t="n">
        <f aca="false">IF(K436=1,L436-M436,"")</f>
        <v>0.0596520298260149</v>
      </c>
      <c r="O436" s="24" t="n">
        <f aca="false">IF(K436=1,E436,"")</f>
        <v>3.362502</v>
      </c>
      <c r="P436" s="26" t="n">
        <f aca="false">IF(K436=1,J436,"")</f>
        <v>5.955</v>
      </c>
    </row>
    <row r="437" customFormat="false" ht="15" hidden="false" customHeight="false" outlineLevel="0" collapsed="false">
      <c r="A437" s="16" t="s">
        <v>729</v>
      </c>
      <c r="B437" s="16" t="s">
        <v>239</v>
      </c>
      <c r="C437" s="16" t="s">
        <v>300</v>
      </c>
      <c r="D437" s="16" t="n">
        <v>25</v>
      </c>
      <c r="E437" s="24" t="n">
        <v>6.86282</v>
      </c>
      <c r="F437" s="25" t="n">
        <v>1701</v>
      </c>
      <c r="G437" s="16" t="n">
        <v>27</v>
      </c>
      <c r="H437" s="16" t="n">
        <v>2</v>
      </c>
      <c r="I437" s="16" t="n">
        <v>4</v>
      </c>
      <c r="J437" s="26" t="n">
        <v>6.12592592592593</v>
      </c>
      <c r="K437" s="16" t="n">
        <f aca="false">IF(F437&gt;=$N$1,1,0)</f>
        <v>1</v>
      </c>
      <c r="L437" s="27" t="n">
        <f aca="false">IF(K437=1,COUNTIFS($K$5:$K$1252,1,$J$5:$J$1252,"&lt;"&amp;J437)/($N$3-1),"")</f>
        <v>0.432477216238608</v>
      </c>
      <c r="M437" s="27" t="n">
        <f aca="false">IF(K437=1,COUNTIFS($K$5:$K$1252,1,$E$5:$E$1252,"&lt;"&amp;E437)/($N$3-1),"")</f>
        <v>0.373653686826843</v>
      </c>
      <c r="N437" s="28" t="n">
        <f aca="false">IF(K437=1,L437-M437,"")</f>
        <v>0.0588235294117647</v>
      </c>
      <c r="O437" s="24" t="n">
        <f aca="false">IF(K437=1,E437,"")</f>
        <v>6.86282</v>
      </c>
      <c r="P437" s="26" t="n">
        <f aca="false">IF(K437=1,J437,"")</f>
        <v>6.12592592592593</v>
      </c>
    </row>
    <row r="438" customFormat="false" ht="15" hidden="false" customHeight="false" outlineLevel="0" collapsed="false">
      <c r="A438" s="16" t="s">
        <v>730</v>
      </c>
      <c r="B438" s="16" t="s">
        <v>268</v>
      </c>
      <c r="C438" s="16" t="s">
        <v>300</v>
      </c>
      <c r="D438" s="16" t="n">
        <v>25</v>
      </c>
      <c r="E438" s="24" t="n">
        <v>30.125913</v>
      </c>
      <c r="F438" s="25" t="n">
        <v>1215</v>
      </c>
      <c r="G438" s="16" t="n">
        <v>20</v>
      </c>
      <c r="H438" s="16" t="n">
        <v>1</v>
      </c>
      <c r="I438" s="16" t="n">
        <v>4</v>
      </c>
      <c r="J438" s="26" t="n">
        <v>6.86</v>
      </c>
      <c r="K438" s="16" t="n">
        <f aca="false">IF(F438&gt;=$N$1,1,0)</f>
        <v>1</v>
      </c>
      <c r="L438" s="27" t="n">
        <f aca="false">IF(K438=1,COUNTIFS($K$5:$K$1252,1,$J$5:$J$1252,"&lt;"&amp;J438)/($N$3-1),"")</f>
        <v>0.873239436619718</v>
      </c>
      <c r="M438" s="27" t="n">
        <f aca="false">IF(K438=1,COUNTIFS($K$5:$K$1252,1,$E$5:$E$1252,"&lt;"&amp;E438)/($N$3-1),"")</f>
        <v>0.814415907207954</v>
      </c>
      <c r="N438" s="28" t="n">
        <f aca="false">IF(K438=1,L438-M438,"")</f>
        <v>0.0588235294117646</v>
      </c>
      <c r="O438" s="24" t="n">
        <f aca="false">IF(K438=1,E438,"")</f>
        <v>30.125913</v>
      </c>
      <c r="P438" s="26" t="n">
        <f aca="false">IF(K438=1,J438,"")</f>
        <v>6.86</v>
      </c>
    </row>
    <row r="439" customFormat="false" ht="15" hidden="false" customHeight="false" outlineLevel="0" collapsed="false">
      <c r="A439" s="16" t="s">
        <v>731</v>
      </c>
      <c r="B439" s="16" t="s">
        <v>255</v>
      </c>
      <c r="C439" s="16" t="s">
        <v>294</v>
      </c>
      <c r="D439" s="16" t="n">
        <v>28</v>
      </c>
      <c r="E439" s="24" t="n">
        <v>1.406618</v>
      </c>
      <c r="F439" s="25" t="n">
        <v>1267</v>
      </c>
      <c r="G439" s="16" t="n">
        <v>17</v>
      </c>
      <c r="H439" s="16" t="n">
        <v>0</v>
      </c>
      <c r="I439" s="16" t="n">
        <v>0</v>
      </c>
      <c r="J439" s="26" t="n">
        <v>5.81764705882353</v>
      </c>
      <c r="K439" s="16" t="n">
        <f aca="false">IF(F439&gt;=$N$1,1,0)</f>
        <v>1</v>
      </c>
      <c r="L439" s="27" t="n">
        <f aca="false">IF(K439=1,COUNTIFS($K$5:$K$1252,1,$J$5:$J$1252,"&lt;"&amp;J439)/($N$3-1),"")</f>
        <v>0.0787075393537697</v>
      </c>
      <c r="M439" s="27" t="n">
        <f aca="false">IF(K439=1,COUNTIFS($K$5:$K$1252,1,$E$5:$E$1252,"&lt;"&amp;E439)/($N$3-1),"")</f>
        <v>0.019884009942005</v>
      </c>
      <c r="N439" s="28" t="n">
        <f aca="false">IF(K439=1,L439-M439,"")</f>
        <v>0.0588235294117647</v>
      </c>
      <c r="O439" s="24" t="n">
        <f aca="false">IF(K439=1,E439,"")</f>
        <v>1.406618</v>
      </c>
      <c r="P439" s="26" t="n">
        <f aca="false">IF(K439=1,J439,"")</f>
        <v>5.81764705882353</v>
      </c>
    </row>
    <row r="440" customFormat="false" ht="15" hidden="false" customHeight="false" outlineLevel="0" collapsed="false">
      <c r="A440" s="16" t="s">
        <v>732</v>
      </c>
      <c r="B440" s="16" t="s">
        <v>242</v>
      </c>
      <c r="C440" s="16" t="s">
        <v>300</v>
      </c>
      <c r="D440" s="16" t="n">
        <v>19</v>
      </c>
      <c r="E440" s="24" t="n">
        <v>4.918927</v>
      </c>
      <c r="F440" s="25" t="n">
        <v>1480</v>
      </c>
      <c r="G440" s="16" t="n">
        <v>25</v>
      </c>
      <c r="H440" s="16" t="n">
        <v>3</v>
      </c>
      <c r="I440" s="16" t="n">
        <v>4</v>
      </c>
      <c r="J440" s="26" t="n">
        <v>6.028</v>
      </c>
      <c r="K440" s="16" t="n">
        <f aca="false">IF(F440&gt;=$N$1,1,0)</f>
        <v>1</v>
      </c>
      <c r="L440" s="27" t="n">
        <f aca="false">IF(K440=1,COUNTIFS($K$5:$K$1252,1,$J$5:$J$1252,"&lt;"&amp;J440)/($N$3-1),"")</f>
        <v>0.330571665285833</v>
      </c>
      <c r="M440" s="27" t="n">
        <f aca="false">IF(K440=1,COUNTIFS($K$5:$K$1252,1,$E$5:$E$1252,"&lt;"&amp;E440)/($N$3-1),"")</f>
        <v>0.271748135874068</v>
      </c>
      <c r="N440" s="28" t="n">
        <f aca="false">IF(K440=1,L440-M440,"")</f>
        <v>0.0588235294117647</v>
      </c>
      <c r="O440" s="24" t="n">
        <f aca="false">IF(K440=1,E440,"")</f>
        <v>4.918927</v>
      </c>
      <c r="P440" s="26" t="n">
        <f aca="false">IF(K440=1,J440,"")</f>
        <v>6.028</v>
      </c>
    </row>
    <row r="441" customFormat="false" ht="15" hidden="false" customHeight="false" outlineLevel="0" collapsed="false">
      <c r="A441" s="16" t="s">
        <v>733</v>
      </c>
      <c r="B441" s="16" t="s">
        <v>245</v>
      </c>
      <c r="C441" s="16" t="s">
        <v>294</v>
      </c>
      <c r="D441" s="16" t="n">
        <v>27</v>
      </c>
      <c r="E441" s="24" t="n">
        <v>3.545812</v>
      </c>
      <c r="F441" s="25" t="n">
        <v>2003</v>
      </c>
      <c r="G441" s="16" t="n">
        <v>30</v>
      </c>
      <c r="H441" s="16" t="n">
        <v>0</v>
      </c>
      <c r="I441" s="16" t="n">
        <v>0</v>
      </c>
      <c r="J441" s="26" t="n">
        <v>5.96666666666667</v>
      </c>
      <c r="K441" s="16" t="n">
        <f aca="false">IF(F441&gt;=$N$1,1,0)</f>
        <v>1</v>
      </c>
      <c r="L441" s="27" t="n">
        <f aca="false">IF(K441=1,COUNTIFS($K$5:$K$1252,1,$J$5:$J$1252,"&lt;"&amp;J441)/($N$3-1),"")</f>
        <v>0.252692626346313</v>
      </c>
      <c r="M441" s="27" t="n">
        <f aca="false">IF(K441=1,COUNTIFS($K$5:$K$1252,1,$E$5:$E$1252,"&lt;"&amp;E441)/($N$3-1),"")</f>
        <v>0.194697597348799</v>
      </c>
      <c r="N441" s="28" t="n">
        <f aca="false">IF(K441=1,L441-M441,"")</f>
        <v>0.0579950289975145</v>
      </c>
      <c r="O441" s="24" t="n">
        <f aca="false">IF(K441=1,E441,"")</f>
        <v>3.545812</v>
      </c>
      <c r="P441" s="26" t="n">
        <f aca="false">IF(K441=1,J441,"")</f>
        <v>5.96666666666667</v>
      </c>
    </row>
    <row r="442" customFormat="false" ht="15" hidden="false" customHeight="false" outlineLevel="0" collapsed="false">
      <c r="A442" s="16" t="s">
        <v>734</v>
      </c>
      <c r="B442" s="16" t="s">
        <v>232</v>
      </c>
      <c r="C442" s="16" t="s">
        <v>294</v>
      </c>
      <c r="D442" s="16" t="n">
        <v>18</v>
      </c>
      <c r="E442" s="24" t="n">
        <v>3.656412</v>
      </c>
      <c r="F442" s="25" t="n">
        <v>1733</v>
      </c>
      <c r="G442" s="16" t="n">
        <v>25</v>
      </c>
      <c r="H442" s="16" t="n">
        <v>1</v>
      </c>
      <c r="I442" s="16" t="n">
        <v>1</v>
      </c>
      <c r="J442" s="26" t="n">
        <v>5.984</v>
      </c>
      <c r="K442" s="16" t="n">
        <f aca="false">IF(F442&gt;=$N$1,1,0)</f>
        <v>1</v>
      </c>
      <c r="L442" s="27" t="n">
        <f aca="false">IF(K442=1,COUNTIFS($K$5:$K$1252,1,$J$5:$J$1252,"&lt;"&amp;J442)/($N$3-1),"")</f>
        <v>0.265948632974317</v>
      </c>
      <c r="M442" s="27" t="n">
        <f aca="false">IF(K442=1,COUNTIFS($K$5:$K$1252,1,$E$5:$E$1252,"&lt;"&amp;E442)/($N$3-1),"")</f>
        <v>0.207953603976802</v>
      </c>
      <c r="N442" s="28" t="n">
        <f aca="false">IF(K442=1,L442-M442,"")</f>
        <v>0.0579950289975145</v>
      </c>
      <c r="O442" s="24" t="n">
        <f aca="false">IF(K442=1,E442,"")</f>
        <v>3.656412</v>
      </c>
      <c r="P442" s="26" t="n">
        <f aca="false">IF(K442=1,J442,"")</f>
        <v>5.984</v>
      </c>
    </row>
    <row r="443" customFormat="false" ht="15" hidden="false" customHeight="false" outlineLevel="0" collapsed="false">
      <c r="A443" s="16" t="s">
        <v>735</v>
      </c>
      <c r="B443" s="16" t="s">
        <v>256</v>
      </c>
      <c r="C443" s="16" t="s">
        <v>294</v>
      </c>
      <c r="D443" s="16" t="n">
        <v>30</v>
      </c>
      <c r="E443" s="24" t="n">
        <v>26.691238</v>
      </c>
      <c r="F443" s="25" t="n">
        <v>1897</v>
      </c>
      <c r="G443" s="16" t="n">
        <v>31</v>
      </c>
      <c r="H443" s="16" t="n">
        <v>0</v>
      </c>
      <c r="I443" s="16" t="n">
        <v>1</v>
      </c>
      <c r="J443" s="26" t="n">
        <v>6.79677419354839</v>
      </c>
      <c r="K443" s="16" t="n">
        <f aca="false">IF(F443&gt;=$N$1,1,0)</f>
        <v>1</v>
      </c>
      <c r="L443" s="27" t="n">
        <f aca="false">IF(K443=1,COUNTIFS($K$5:$K$1252,1,$J$5:$J$1252,"&lt;"&amp;J443)/($N$3-1),"")</f>
        <v>0.842584921292461</v>
      </c>
      <c r="M443" s="27" t="n">
        <f aca="false">IF(K443=1,COUNTIFS($K$5:$K$1252,1,$E$5:$E$1252,"&lt;"&amp;E443)/($N$3-1),"")</f>
        <v>0.784589892294946</v>
      </c>
      <c r="N443" s="28" t="n">
        <f aca="false">IF(K443=1,L443-M443,"")</f>
        <v>0.0579950289975145</v>
      </c>
      <c r="O443" s="24" t="n">
        <f aca="false">IF(K443=1,E443,"")</f>
        <v>26.691238</v>
      </c>
      <c r="P443" s="26" t="n">
        <f aca="false">IF(K443=1,J443,"")</f>
        <v>6.79677419354839</v>
      </c>
    </row>
    <row r="444" customFormat="false" ht="15" hidden="false" customHeight="false" outlineLevel="0" collapsed="false">
      <c r="A444" s="16" t="s">
        <v>736</v>
      </c>
      <c r="B444" s="16" t="s">
        <v>234</v>
      </c>
      <c r="C444" s="16" t="s">
        <v>296</v>
      </c>
      <c r="D444" s="16" t="n">
        <v>31</v>
      </c>
      <c r="E444" s="24" t="n">
        <v>4.597115</v>
      </c>
      <c r="F444" s="25" t="n">
        <v>1619</v>
      </c>
      <c r="G444" s="16" t="n">
        <v>26</v>
      </c>
      <c r="H444" s="16" t="n">
        <v>2</v>
      </c>
      <c r="I444" s="16" t="n">
        <v>3</v>
      </c>
      <c r="J444" s="26" t="n">
        <v>6.01538461538462</v>
      </c>
      <c r="K444" s="16" t="n">
        <f aca="false">IF(F444&gt;=$N$1,1,0)</f>
        <v>1</v>
      </c>
      <c r="L444" s="27" t="n">
        <f aca="false">IF(K444=1,COUNTIFS($K$5:$K$1252,1,$J$5:$J$1252,"&lt;"&amp;J444)/($N$3-1),"")</f>
        <v>0.313173156586578</v>
      </c>
      <c r="M444" s="27" t="n">
        <f aca="false">IF(K444=1,COUNTIFS($K$5:$K$1252,1,$E$5:$E$1252,"&lt;"&amp;E444)/($N$3-1),"")</f>
        <v>0.256006628003314</v>
      </c>
      <c r="N444" s="28" t="n">
        <f aca="false">IF(K444=1,L444-M444,"")</f>
        <v>0.0571665285832643</v>
      </c>
      <c r="O444" s="24" t="n">
        <f aca="false">IF(K444=1,E444,"")</f>
        <v>4.597115</v>
      </c>
      <c r="P444" s="26" t="n">
        <f aca="false">IF(K444=1,J444,"")</f>
        <v>6.01538461538462</v>
      </c>
    </row>
    <row r="445" customFormat="false" ht="15" hidden="false" customHeight="false" outlineLevel="0" collapsed="false">
      <c r="A445" s="16" t="s">
        <v>737</v>
      </c>
      <c r="B445" s="16" t="s">
        <v>266</v>
      </c>
      <c r="C445" s="16" t="s">
        <v>300</v>
      </c>
      <c r="D445" s="16" t="n">
        <v>25</v>
      </c>
      <c r="E445" s="24" t="n">
        <v>3.313516</v>
      </c>
      <c r="F445" s="25" t="n">
        <v>1406</v>
      </c>
      <c r="G445" s="16" t="n">
        <v>22</v>
      </c>
      <c r="H445" s="16" t="n">
        <v>3</v>
      </c>
      <c r="I445" s="16" t="n">
        <v>2</v>
      </c>
      <c r="J445" s="26" t="n">
        <v>5.94090909090909</v>
      </c>
      <c r="K445" s="16" t="n">
        <f aca="false">IF(F445&gt;=$N$1,1,0)</f>
        <v>1</v>
      </c>
      <c r="L445" s="27" t="n">
        <f aca="false">IF(K445=1,COUNTIFS($K$5:$K$1252,1,$J$5:$J$1252,"&lt;"&amp;J445)/($N$3-1),"")</f>
        <v>0.223695111847556</v>
      </c>
      <c r="M445" s="27" t="n">
        <f aca="false">IF(K445=1,COUNTIFS($K$5:$K$1252,1,$E$5:$E$1252,"&lt;"&amp;E445)/($N$3-1),"")</f>
        <v>0.166528583264292</v>
      </c>
      <c r="N445" s="28" t="n">
        <f aca="false">IF(K445=1,L445-M445,"")</f>
        <v>0.0571665285832643</v>
      </c>
      <c r="O445" s="24" t="n">
        <f aca="false">IF(K445=1,E445,"")</f>
        <v>3.313516</v>
      </c>
      <c r="P445" s="26" t="n">
        <f aca="false">IF(K445=1,J445,"")</f>
        <v>5.94090909090909</v>
      </c>
    </row>
    <row r="446" customFormat="false" ht="15" hidden="false" customHeight="false" outlineLevel="0" collapsed="false">
      <c r="A446" s="16" t="s">
        <v>738</v>
      </c>
      <c r="B446" s="16" t="s">
        <v>267</v>
      </c>
      <c r="C446" s="16" t="s">
        <v>294</v>
      </c>
      <c r="D446" s="16" t="n">
        <v>29</v>
      </c>
      <c r="E446" s="24" t="n">
        <v>9.99373</v>
      </c>
      <c r="F446" s="25" t="n">
        <v>1397</v>
      </c>
      <c r="G446" s="16" t="n">
        <v>21</v>
      </c>
      <c r="H446" s="16" t="n">
        <v>3</v>
      </c>
      <c r="I446" s="16" t="n">
        <v>1</v>
      </c>
      <c r="J446" s="26" t="n">
        <v>6.24761904761905</v>
      </c>
      <c r="K446" s="16" t="n">
        <f aca="false">IF(F446&gt;=$N$1,1,0)</f>
        <v>1</v>
      </c>
      <c r="L446" s="27" t="n">
        <f aca="false">IF(K446=1,COUNTIFS($K$5:$K$1252,1,$J$5:$J$1252,"&lt;"&amp;J446)/($N$3-1),"")</f>
        <v>0.544324772162386</v>
      </c>
      <c r="M446" s="27" t="n">
        <f aca="false">IF(K446=1,COUNTIFS($K$5:$K$1252,1,$E$5:$E$1252,"&lt;"&amp;E446)/($N$3-1),"")</f>
        <v>0.487986743993372</v>
      </c>
      <c r="N446" s="28" t="n">
        <f aca="false">IF(K446=1,L446-M446,"")</f>
        <v>0.0563380281690141</v>
      </c>
      <c r="O446" s="24" t="n">
        <f aca="false">IF(K446=1,E446,"")</f>
        <v>9.99373</v>
      </c>
      <c r="P446" s="26" t="n">
        <f aca="false">IF(K446=1,J446,"")</f>
        <v>6.24761904761905</v>
      </c>
    </row>
    <row r="447" customFormat="false" ht="15" hidden="false" customHeight="false" outlineLevel="0" collapsed="false">
      <c r="A447" s="16" t="s">
        <v>739</v>
      </c>
      <c r="B447" s="16" t="s">
        <v>236</v>
      </c>
      <c r="C447" s="16" t="s">
        <v>300</v>
      </c>
      <c r="D447" s="16" t="n">
        <v>33</v>
      </c>
      <c r="E447" s="24" t="n">
        <v>2.233688</v>
      </c>
      <c r="F447" s="25" t="n">
        <v>1852</v>
      </c>
      <c r="G447" s="16" t="n">
        <v>30</v>
      </c>
      <c r="H447" s="16" t="n">
        <v>0</v>
      </c>
      <c r="I447" s="16" t="n">
        <v>3</v>
      </c>
      <c r="J447" s="26" t="n">
        <v>5.85666666666667</v>
      </c>
      <c r="K447" s="16" t="n">
        <f aca="false">IF(F447&gt;=$N$1,1,0)</f>
        <v>1</v>
      </c>
      <c r="L447" s="27" t="n">
        <f aca="false">IF(K447=1,COUNTIFS($K$5:$K$1252,1,$J$5:$J$1252,"&lt;"&amp;J447)/($N$3-1),"")</f>
        <v>0.125932062966032</v>
      </c>
      <c r="M447" s="27" t="n">
        <f aca="false">IF(K447=1,COUNTIFS($K$5:$K$1252,1,$E$5:$E$1252,"&lt;"&amp;E447)/($N$3-1),"")</f>
        <v>0.0695940347970174</v>
      </c>
      <c r="N447" s="28" t="n">
        <f aca="false">IF(K447=1,L447-M447,"")</f>
        <v>0.0563380281690141</v>
      </c>
      <c r="O447" s="24" t="n">
        <f aca="false">IF(K447=1,E447,"")</f>
        <v>2.233688</v>
      </c>
      <c r="P447" s="26" t="n">
        <f aca="false">IF(K447=1,J447,"")</f>
        <v>5.85666666666667</v>
      </c>
    </row>
    <row r="448" customFormat="false" ht="15" hidden="false" customHeight="false" outlineLevel="0" collapsed="false">
      <c r="A448" s="16" t="s">
        <v>740</v>
      </c>
      <c r="B448" s="16" t="s">
        <v>236</v>
      </c>
      <c r="C448" s="16" t="s">
        <v>294</v>
      </c>
      <c r="D448" s="16" t="n">
        <v>22</v>
      </c>
      <c r="E448" s="24" t="n">
        <v>7.568023</v>
      </c>
      <c r="F448" s="25" t="n">
        <v>2205</v>
      </c>
      <c r="G448" s="16" t="n">
        <v>32</v>
      </c>
      <c r="H448" s="16" t="n">
        <v>4</v>
      </c>
      <c r="I448" s="16" t="n">
        <v>1</v>
      </c>
      <c r="J448" s="26" t="n">
        <v>6.15625</v>
      </c>
      <c r="K448" s="16" t="n">
        <f aca="false">IF(F448&gt;=$N$1,1,0)</f>
        <v>1</v>
      </c>
      <c r="L448" s="27" t="n">
        <f aca="false">IF(K448=1,COUNTIFS($K$5:$K$1252,1,$J$5:$J$1252,"&lt;"&amp;J448)/($N$3-1),"")</f>
        <v>0.455675227837614</v>
      </c>
      <c r="M448" s="27" t="n">
        <f aca="false">IF(K448=1,COUNTIFS($K$5:$K$1252,1,$E$5:$E$1252,"&lt;"&amp;E448)/($N$3-1),"")</f>
        <v>0.40016570008285</v>
      </c>
      <c r="N448" s="28" t="n">
        <f aca="false">IF(K448=1,L448-M448,"")</f>
        <v>0.0555095277547639</v>
      </c>
      <c r="O448" s="24" t="n">
        <f aca="false">IF(K448=1,E448,"")</f>
        <v>7.568023</v>
      </c>
      <c r="P448" s="26" t="n">
        <f aca="false">IF(K448=1,J448,"")</f>
        <v>6.15625</v>
      </c>
    </row>
    <row r="449" customFormat="false" ht="15" hidden="false" customHeight="false" outlineLevel="0" collapsed="false">
      <c r="A449" s="16" t="s">
        <v>741</v>
      </c>
      <c r="B449" s="16" t="s">
        <v>221</v>
      </c>
      <c r="C449" s="16" t="s">
        <v>296</v>
      </c>
      <c r="D449" s="16" t="n">
        <v>23</v>
      </c>
      <c r="E449" s="24" t="n">
        <v>71.236832</v>
      </c>
      <c r="F449" s="25" t="n">
        <v>1767</v>
      </c>
      <c r="G449" s="16" t="n">
        <v>26</v>
      </c>
      <c r="H449" s="16" t="n">
        <v>15</v>
      </c>
      <c r="I449" s="16" t="n">
        <v>6</v>
      </c>
      <c r="J449" s="26" t="n">
        <v>7.44230769230769</v>
      </c>
      <c r="K449" s="16" t="n">
        <f aca="false">IF(F449&gt;=$N$1,1,0)</f>
        <v>1</v>
      </c>
      <c r="L449" s="27" t="n">
        <f aca="false">IF(K449=1,COUNTIFS($K$5:$K$1252,1,$J$5:$J$1252,"&lt;"&amp;J449)/($N$3-1),"")</f>
        <v>0.994200497100249</v>
      </c>
      <c r="M449" s="27" t="n">
        <f aca="false">IF(K449=1,COUNTIFS($K$5:$K$1252,1,$E$5:$E$1252,"&lt;"&amp;E449)/($N$3-1),"")</f>
        <v>0.938690969345485</v>
      </c>
      <c r="N449" s="28" t="n">
        <f aca="false">IF(K449=1,L449-M449,"")</f>
        <v>0.0555095277547639</v>
      </c>
      <c r="O449" s="24" t="n">
        <f aca="false">IF(K449=1,E449,"")</f>
        <v>71.236832</v>
      </c>
      <c r="P449" s="26" t="n">
        <f aca="false">IF(K449=1,J449,"")</f>
        <v>7.44230769230769</v>
      </c>
    </row>
    <row r="450" customFormat="false" ht="15" hidden="false" customHeight="false" outlineLevel="0" collapsed="false">
      <c r="A450" s="16" t="s">
        <v>742</v>
      </c>
      <c r="B450" s="16" t="s">
        <v>247</v>
      </c>
      <c r="C450" s="16" t="s">
        <v>294</v>
      </c>
      <c r="D450" s="16" t="n">
        <v>22</v>
      </c>
      <c r="E450" s="24" t="n">
        <v>5.076077</v>
      </c>
      <c r="F450" s="25" t="n">
        <v>2529</v>
      </c>
      <c r="G450" s="16" t="n">
        <v>42</v>
      </c>
      <c r="H450" s="16" t="n">
        <v>1</v>
      </c>
      <c r="I450" s="16" t="n">
        <v>2</v>
      </c>
      <c r="J450" s="26" t="n">
        <v>6.03333333333333</v>
      </c>
      <c r="K450" s="16" t="n">
        <f aca="false">IF(F450&gt;=$N$1,1,0)</f>
        <v>1</v>
      </c>
      <c r="L450" s="27" t="n">
        <f aca="false">IF(K450=1,COUNTIFS($K$5:$K$1252,1,$J$5:$J$1252,"&lt;"&amp;J450)/($N$3-1),"")</f>
        <v>0.333885666942833</v>
      </c>
      <c r="M450" s="27" t="n">
        <f aca="false">IF(K450=1,COUNTIFS($K$5:$K$1252,1,$E$5:$E$1252,"&lt;"&amp;E450)/($N$3-1),"")</f>
        <v>0.27920463960232</v>
      </c>
      <c r="N450" s="28" t="n">
        <f aca="false">IF(K450=1,L450-M450,"")</f>
        <v>0.0546810273405137</v>
      </c>
      <c r="O450" s="24" t="n">
        <f aca="false">IF(K450=1,E450,"")</f>
        <v>5.076077</v>
      </c>
      <c r="P450" s="26" t="n">
        <f aca="false">IF(K450=1,J450,"")</f>
        <v>6.03333333333333</v>
      </c>
    </row>
    <row r="451" customFormat="false" ht="15" hidden="false" customHeight="false" outlineLevel="0" collapsed="false">
      <c r="A451" s="16" t="s">
        <v>743</v>
      </c>
      <c r="B451" s="16" t="s">
        <v>244</v>
      </c>
      <c r="C451" s="16" t="s">
        <v>294</v>
      </c>
      <c r="D451" s="16" t="n">
        <v>28</v>
      </c>
      <c r="E451" s="24" t="n">
        <v>5.080142</v>
      </c>
      <c r="F451" s="25" t="n">
        <v>1369</v>
      </c>
      <c r="G451" s="16" t="n">
        <v>21</v>
      </c>
      <c r="H451" s="16" t="n">
        <v>2</v>
      </c>
      <c r="I451" s="16" t="n">
        <v>2</v>
      </c>
      <c r="J451" s="26" t="n">
        <v>6.03333333333333</v>
      </c>
      <c r="K451" s="16" t="n">
        <f aca="false">IF(F451&gt;=$N$1,1,0)</f>
        <v>1</v>
      </c>
      <c r="L451" s="27" t="n">
        <f aca="false">IF(K451=1,COUNTIFS($K$5:$K$1252,1,$J$5:$J$1252,"&lt;"&amp;J451)/($N$3-1),"")</f>
        <v>0.333885666942833</v>
      </c>
      <c r="M451" s="27" t="n">
        <f aca="false">IF(K451=1,COUNTIFS($K$5:$K$1252,1,$E$5:$E$1252,"&lt;"&amp;E451)/($N$3-1),"")</f>
        <v>0.28003314001657</v>
      </c>
      <c r="N451" s="28" t="n">
        <f aca="false">IF(K451=1,L451-M451,"")</f>
        <v>0.0538525269262635</v>
      </c>
      <c r="O451" s="24" t="n">
        <f aca="false">IF(K451=1,E451,"")</f>
        <v>5.080142</v>
      </c>
      <c r="P451" s="26" t="n">
        <f aca="false">IF(K451=1,J451,"")</f>
        <v>6.03333333333333</v>
      </c>
    </row>
    <row r="452" customFormat="false" ht="15" hidden="false" customHeight="false" outlineLevel="0" collapsed="false">
      <c r="A452" s="16" t="s">
        <v>744</v>
      </c>
      <c r="B452" s="16" t="s">
        <v>246</v>
      </c>
      <c r="C452" s="16" t="s">
        <v>296</v>
      </c>
      <c r="D452" s="16" t="n">
        <v>24</v>
      </c>
      <c r="E452" s="24" t="n">
        <v>45.509303</v>
      </c>
      <c r="F452" s="25" t="n">
        <v>1327</v>
      </c>
      <c r="G452" s="16" t="n">
        <v>20</v>
      </c>
      <c r="H452" s="16" t="n">
        <v>9</v>
      </c>
      <c r="I452" s="16" t="n">
        <v>8</v>
      </c>
      <c r="J452" s="26" t="n">
        <v>7</v>
      </c>
      <c r="K452" s="16" t="n">
        <f aca="false">IF(F452&gt;=$N$1,1,0)</f>
        <v>1</v>
      </c>
      <c r="L452" s="27" t="n">
        <f aca="false">IF(K452=1,COUNTIFS($K$5:$K$1252,1,$J$5:$J$1252,"&lt;"&amp;J452)/($N$3-1),"")</f>
        <v>0.931234465617233</v>
      </c>
      <c r="M452" s="27" t="n">
        <f aca="false">IF(K452=1,COUNTIFS($K$5:$K$1252,1,$E$5:$E$1252,"&lt;"&amp;E452)/($N$3-1),"")</f>
        <v>0.87986743993372</v>
      </c>
      <c r="N452" s="28" t="n">
        <f aca="false">IF(K452=1,L452-M452,"")</f>
        <v>0.0513670256835128</v>
      </c>
      <c r="O452" s="24" t="n">
        <f aca="false">IF(K452=1,E452,"")</f>
        <v>45.509303</v>
      </c>
      <c r="P452" s="26" t="n">
        <f aca="false">IF(K452=1,J452,"")</f>
        <v>7</v>
      </c>
    </row>
    <row r="453" customFormat="false" ht="15" hidden="false" customHeight="false" outlineLevel="0" collapsed="false">
      <c r="A453" s="16" t="s">
        <v>745</v>
      </c>
      <c r="B453" s="16" t="s">
        <v>252</v>
      </c>
      <c r="C453" s="16" t="s">
        <v>300</v>
      </c>
      <c r="D453" s="16" t="n">
        <v>30</v>
      </c>
      <c r="E453" s="24" t="n">
        <v>35.025737</v>
      </c>
      <c r="F453" s="25" t="n">
        <v>1744</v>
      </c>
      <c r="G453" s="16" t="n">
        <v>32</v>
      </c>
      <c r="H453" s="16" t="n">
        <v>5</v>
      </c>
      <c r="I453" s="16" t="n">
        <v>5</v>
      </c>
      <c r="J453" s="26" t="n">
        <v>6.8875</v>
      </c>
      <c r="K453" s="16" t="n">
        <f aca="false">IF(F453&gt;=$N$1,1,0)</f>
        <v>1</v>
      </c>
      <c r="L453" s="27" t="n">
        <f aca="false">IF(K453=1,COUNTIFS($K$5:$K$1252,1,$J$5:$J$1252,"&lt;"&amp;J453)/($N$3-1),"")</f>
        <v>0.888152444076222</v>
      </c>
      <c r="M453" s="27" t="n">
        <f aca="false">IF(K453=1,COUNTIFS($K$5:$K$1252,1,$E$5:$E$1252,"&lt;"&amp;E453)/($N$3-1),"")</f>
        <v>0.83844241922121</v>
      </c>
      <c r="N453" s="28" t="n">
        <f aca="false">IF(K453=1,L453-M453,"")</f>
        <v>0.0497100248550124</v>
      </c>
      <c r="O453" s="24" t="n">
        <f aca="false">IF(K453=1,E453,"")</f>
        <v>35.025737</v>
      </c>
      <c r="P453" s="26" t="n">
        <f aca="false">IF(K453=1,J453,"")</f>
        <v>6.8875</v>
      </c>
    </row>
    <row r="454" customFormat="false" ht="15" hidden="false" customHeight="false" outlineLevel="0" collapsed="false">
      <c r="A454" s="16" t="s">
        <v>746</v>
      </c>
      <c r="B454" s="16" t="s">
        <v>217</v>
      </c>
      <c r="C454" s="16" t="s">
        <v>300</v>
      </c>
      <c r="D454" s="16" t="n">
        <v>18</v>
      </c>
      <c r="E454" s="24" t="n">
        <v>21.422249</v>
      </c>
      <c r="F454" s="25" t="n">
        <v>1422</v>
      </c>
      <c r="G454" s="16" t="n">
        <v>25</v>
      </c>
      <c r="H454" s="16" t="n">
        <v>1</v>
      </c>
      <c r="I454" s="16" t="n">
        <v>7</v>
      </c>
      <c r="J454" s="26" t="n">
        <v>6.56</v>
      </c>
      <c r="K454" s="16" t="n">
        <f aca="false">IF(F454&gt;=$N$1,1,0)</f>
        <v>1</v>
      </c>
      <c r="L454" s="27" t="n">
        <f aca="false">IF(K454=1,COUNTIFS($K$5:$K$1252,1,$J$5:$J$1252,"&lt;"&amp;J454)/($N$3-1),"")</f>
        <v>0.779618889809445</v>
      </c>
      <c r="M454" s="27" t="n">
        <f aca="false">IF(K454=1,COUNTIFS($K$5:$K$1252,1,$E$5:$E$1252,"&lt;"&amp;E454)/($N$3-1),"")</f>
        <v>0.730737365368683</v>
      </c>
      <c r="N454" s="28" t="n">
        <f aca="false">IF(K454=1,L454-M454,"")</f>
        <v>0.0488815244407622</v>
      </c>
      <c r="O454" s="24" t="n">
        <f aca="false">IF(K454=1,E454,"")</f>
        <v>21.422249</v>
      </c>
      <c r="P454" s="26" t="n">
        <f aca="false">IF(K454=1,J454,"")</f>
        <v>6.56</v>
      </c>
    </row>
    <row r="455" customFormat="false" ht="15" hidden="false" customHeight="false" outlineLevel="0" collapsed="false">
      <c r="A455" s="16" t="s">
        <v>747</v>
      </c>
      <c r="B455" s="16" t="s">
        <v>232</v>
      </c>
      <c r="C455" s="16" t="s">
        <v>296</v>
      </c>
      <c r="D455" s="16" t="n">
        <v>34</v>
      </c>
      <c r="E455" s="24" t="n">
        <v>12.927808</v>
      </c>
      <c r="F455" s="25" t="n">
        <v>1631</v>
      </c>
      <c r="G455" s="16" t="n">
        <v>24</v>
      </c>
      <c r="H455" s="16" t="n">
        <v>3</v>
      </c>
      <c r="I455" s="16" t="n">
        <v>1</v>
      </c>
      <c r="J455" s="26" t="n">
        <v>6.325</v>
      </c>
      <c r="K455" s="16" t="n">
        <f aca="false">IF(F455&gt;=$N$1,1,0)</f>
        <v>1</v>
      </c>
      <c r="L455" s="27" t="n">
        <f aca="false">IF(K455=1,COUNTIFS($K$5:$K$1252,1,$J$5:$J$1252,"&lt;"&amp;J455)/($N$3-1),"")</f>
        <v>0.623032311516156</v>
      </c>
      <c r="M455" s="27" t="n">
        <f aca="false">IF(K455=1,COUNTIFS($K$5:$K$1252,1,$E$5:$E$1252,"&lt;"&amp;E455)/($N$3-1),"")</f>
        <v>0.574979287489644</v>
      </c>
      <c r="N455" s="28" t="n">
        <f aca="false">IF(K455=1,L455-M455,"")</f>
        <v>0.048053024026512</v>
      </c>
      <c r="O455" s="24" t="n">
        <f aca="false">IF(K455=1,E455,"")</f>
        <v>12.927808</v>
      </c>
      <c r="P455" s="26" t="n">
        <f aca="false">IF(K455=1,J455,"")</f>
        <v>6.325</v>
      </c>
    </row>
    <row r="456" customFormat="false" ht="15" hidden="false" customHeight="false" outlineLevel="0" collapsed="false">
      <c r="A456" s="16" t="s">
        <v>748</v>
      </c>
      <c r="B456" s="16" t="s">
        <v>234</v>
      </c>
      <c r="C456" s="16" t="s">
        <v>294</v>
      </c>
      <c r="D456" s="16" t="n">
        <v>25</v>
      </c>
      <c r="E456" s="24" t="n">
        <v>6.791168</v>
      </c>
      <c r="F456" s="25" t="n">
        <v>1478</v>
      </c>
      <c r="G456" s="16" t="n">
        <v>23</v>
      </c>
      <c r="H456" s="16" t="n">
        <v>2</v>
      </c>
      <c r="I456" s="16" t="n">
        <v>1</v>
      </c>
      <c r="J456" s="26" t="n">
        <v>6.1</v>
      </c>
      <c r="K456" s="16" t="n">
        <f aca="false">IF(F456&gt;=$N$1,1,0)</f>
        <v>1</v>
      </c>
      <c r="L456" s="27" t="n">
        <f aca="false">IF(K456=1,COUNTIFS($K$5:$K$1252,1,$J$5:$J$1252,"&lt;"&amp;J456)/($N$3-1),"")</f>
        <v>0.412593206296603</v>
      </c>
      <c r="M456" s="27" t="n">
        <f aca="false">IF(K456=1,COUNTIFS($K$5:$K$1252,1,$E$5:$E$1252,"&lt;"&amp;E456)/($N$3-1),"")</f>
        <v>0.367854183927092</v>
      </c>
      <c r="N456" s="28" t="n">
        <f aca="false">IF(K456=1,L456-M456,"")</f>
        <v>0.0447390223695112</v>
      </c>
      <c r="O456" s="24" t="n">
        <f aca="false">IF(K456=1,E456,"")</f>
        <v>6.791168</v>
      </c>
      <c r="P456" s="26" t="n">
        <f aca="false">IF(K456=1,J456,"")</f>
        <v>6.1</v>
      </c>
    </row>
    <row r="457" customFormat="false" ht="15" hidden="false" customHeight="false" outlineLevel="0" collapsed="false">
      <c r="A457" s="16" t="s">
        <v>749</v>
      </c>
      <c r="B457" s="16" t="s">
        <v>266</v>
      </c>
      <c r="C457" s="16" t="s">
        <v>294</v>
      </c>
      <c r="D457" s="16" t="n">
        <v>33</v>
      </c>
      <c r="E457" s="24" t="n">
        <v>65.166284</v>
      </c>
      <c r="F457" s="25" t="n">
        <v>1141</v>
      </c>
      <c r="G457" s="16" t="n">
        <v>16</v>
      </c>
      <c r="H457" s="16" t="n">
        <v>1</v>
      </c>
      <c r="I457" s="16" t="n">
        <v>2</v>
      </c>
      <c r="J457" s="26" t="n">
        <v>7.3</v>
      </c>
      <c r="K457" s="16" t="n">
        <f aca="false">IF(F457&gt;=$N$1,1,0)</f>
        <v>1</v>
      </c>
      <c r="L457" s="27" t="n">
        <f aca="false">IF(K457=1,COUNTIFS($K$5:$K$1252,1,$J$5:$J$1252,"&lt;"&amp;J457)/($N$3-1),"")</f>
        <v>0.979287489643745</v>
      </c>
      <c r="M457" s="27" t="n">
        <f aca="false">IF(K457=1,COUNTIFS($K$5:$K$1252,1,$E$5:$E$1252,"&lt;"&amp;E457)/($N$3-1),"")</f>
        <v>0.931234465617233</v>
      </c>
      <c r="N457" s="28" t="n">
        <f aca="false">IF(K457=1,L457-M457,"")</f>
        <v>0.048053024026512</v>
      </c>
      <c r="O457" s="24" t="n">
        <f aca="false">IF(K457=1,E457,"")</f>
        <v>65.166284</v>
      </c>
      <c r="P457" s="26" t="n">
        <f aca="false">IF(K457=1,J457,"")</f>
        <v>7.3</v>
      </c>
    </row>
    <row r="458" customFormat="false" ht="15" hidden="false" customHeight="false" outlineLevel="0" collapsed="false">
      <c r="A458" s="16" t="s">
        <v>750</v>
      </c>
      <c r="B458" s="16" t="s">
        <v>247</v>
      </c>
      <c r="C458" s="16" t="s">
        <v>300</v>
      </c>
      <c r="D458" s="16" t="n">
        <v>30</v>
      </c>
      <c r="E458" s="24" t="n">
        <v>5.416795</v>
      </c>
      <c r="F458" s="25" t="n">
        <v>2500</v>
      </c>
      <c r="G458" s="16" t="n">
        <v>39</v>
      </c>
      <c r="H458" s="16" t="n">
        <v>1</v>
      </c>
      <c r="I458" s="16" t="n">
        <v>6</v>
      </c>
      <c r="J458" s="26" t="n">
        <v>6.04102564102564</v>
      </c>
      <c r="K458" s="16" t="n">
        <f aca="false">IF(F458&gt;=$N$1,1,0)</f>
        <v>1</v>
      </c>
      <c r="L458" s="27" t="n">
        <f aca="false">IF(K458=1,COUNTIFS($K$5:$K$1252,1,$J$5:$J$1252,"&lt;"&amp;J458)/($N$3-1),"")</f>
        <v>0.347141673570837</v>
      </c>
      <c r="M458" s="27" t="n">
        <f aca="false">IF(K458=1,COUNTIFS($K$5:$K$1252,1,$E$5:$E$1252,"&lt;"&amp;E458)/($N$3-1),"")</f>
        <v>0.299917149958575</v>
      </c>
      <c r="N458" s="28" t="n">
        <f aca="false">IF(K458=1,L458-M458,"")</f>
        <v>0.0472245236122618</v>
      </c>
      <c r="O458" s="24" t="n">
        <f aca="false">IF(K458=1,E458,"")</f>
        <v>5.416795</v>
      </c>
      <c r="P458" s="26" t="n">
        <f aca="false">IF(K458=1,J458,"")</f>
        <v>6.04102564102564</v>
      </c>
    </row>
    <row r="459" customFormat="false" ht="15" hidden="false" customHeight="false" outlineLevel="0" collapsed="false">
      <c r="A459" s="16" t="s">
        <v>751</v>
      </c>
      <c r="B459" s="16" t="s">
        <v>243</v>
      </c>
      <c r="C459" s="16" t="s">
        <v>296</v>
      </c>
      <c r="D459" s="16" t="n">
        <v>22</v>
      </c>
      <c r="E459" s="24" t="n">
        <v>5.498972</v>
      </c>
      <c r="F459" s="25" t="n">
        <v>1591</v>
      </c>
      <c r="G459" s="16" t="n">
        <v>27</v>
      </c>
      <c r="H459" s="16" t="n">
        <v>2</v>
      </c>
      <c r="I459" s="16" t="n">
        <v>2</v>
      </c>
      <c r="J459" s="26" t="n">
        <v>6.04444444444444</v>
      </c>
      <c r="K459" s="16" t="n">
        <f aca="false">IF(F459&gt;=$N$1,1,0)</f>
        <v>1</v>
      </c>
      <c r="L459" s="27" t="n">
        <f aca="false">IF(K459=1,COUNTIFS($K$5:$K$1252,1,$J$5:$J$1252,"&lt;"&amp;J459)/($N$3-1),"")</f>
        <v>0.351284175642088</v>
      </c>
      <c r="M459" s="27" t="n">
        <f aca="false">IF(K459=1,COUNTIFS($K$5:$K$1252,1,$E$5:$E$1252,"&lt;"&amp;E459)/($N$3-1),"")</f>
        <v>0.304059652029826</v>
      </c>
      <c r="N459" s="28" t="n">
        <f aca="false">IF(K459=1,L459-M459,"")</f>
        <v>0.0472245236122618</v>
      </c>
      <c r="O459" s="24" t="n">
        <f aca="false">IF(K459=1,E459,"")</f>
        <v>5.498972</v>
      </c>
      <c r="P459" s="26" t="n">
        <f aca="false">IF(K459=1,J459,"")</f>
        <v>6.04444444444444</v>
      </c>
    </row>
    <row r="460" customFormat="false" ht="15" hidden="false" customHeight="false" outlineLevel="0" collapsed="false">
      <c r="A460" s="16" t="s">
        <v>752</v>
      </c>
      <c r="B460" s="16" t="s">
        <v>237</v>
      </c>
      <c r="C460" s="16" t="s">
        <v>294</v>
      </c>
      <c r="D460" s="16" t="n">
        <v>24</v>
      </c>
      <c r="E460" s="24" t="n">
        <v>13.417261</v>
      </c>
      <c r="F460" s="25" t="n">
        <v>1355</v>
      </c>
      <c r="G460" s="16" t="n">
        <v>25</v>
      </c>
      <c r="H460" s="16" t="n">
        <v>2</v>
      </c>
      <c r="I460" s="16" t="n">
        <v>0</v>
      </c>
      <c r="J460" s="26" t="n">
        <v>6.34</v>
      </c>
      <c r="K460" s="16" t="n">
        <f aca="false">IF(F460&gt;=$N$1,1,0)</f>
        <v>1</v>
      </c>
      <c r="L460" s="27" t="n">
        <f aca="false">IF(K460=1,COUNTIFS($K$5:$K$1252,1,$J$5:$J$1252,"&lt;"&amp;J460)/($N$3-1),"")</f>
        <v>0.63794531897266</v>
      </c>
      <c r="M460" s="27" t="n">
        <f aca="false">IF(K460=1,COUNTIFS($K$5:$K$1252,1,$E$5:$E$1252,"&lt;"&amp;E460)/($N$3-1),"")</f>
        <v>0.590720795360398</v>
      </c>
      <c r="N460" s="28" t="n">
        <f aca="false">IF(K460=1,L460-M460,"")</f>
        <v>0.0472245236122618</v>
      </c>
      <c r="O460" s="24" t="n">
        <f aca="false">IF(K460=1,E460,"")</f>
        <v>13.417261</v>
      </c>
      <c r="P460" s="26" t="n">
        <f aca="false">IF(K460=1,J460,"")</f>
        <v>6.34</v>
      </c>
    </row>
    <row r="461" customFormat="false" ht="15" hidden="false" customHeight="false" outlineLevel="0" collapsed="false">
      <c r="A461" s="16" t="s">
        <v>753</v>
      </c>
      <c r="B461" s="16" t="s">
        <v>217</v>
      </c>
      <c r="C461" s="16" t="s">
        <v>300</v>
      </c>
      <c r="D461" s="16" t="n">
        <v>25</v>
      </c>
      <c r="E461" s="24" t="n">
        <v>67.565642</v>
      </c>
      <c r="F461" s="25" t="n">
        <v>1575</v>
      </c>
      <c r="G461" s="16" t="n">
        <v>26</v>
      </c>
      <c r="H461" s="16" t="n">
        <v>0</v>
      </c>
      <c r="I461" s="16" t="n">
        <v>5</v>
      </c>
      <c r="J461" s="26" t="n">
        <v>7.32692307692308</v>
      </c>
      <c r="K461" s="16" t="n">
        <f aca="false">IF(F461&gt;=$N$1,1,0)</f>
        <v>1</v>
      </c>
      <c r="L461" s="27" t="n">
        <f aca="false">IF(K461=1,COUNTIFS($K$5:$K$1252,1,$J$5:$J$1252,"&lt;"&amp;J461)/($N$3-1),"")</f>
        <v>0.984258492129246</v>
      </c>
      <c r="M461" s="27" t="n">
        <f aca="false">IF(K461=1,COUNTIFS($K$5:$K$1252,1,$E$5:$E$1252,"&lt;"&amp;E461)/($N$3-1),"")</f>
        <v>0.937033968516984</v>
      </c>
      <c r="N461" s="28" t="n">
        <f aca="false">IF(K461=1,L461-M461,"")</f>
        <v>0.0472245236122618</v>
      </c>
      <c r="O461" s="24" t="n">
        <f aca="false">IF(K461=1,E461,"")</f>
        <v>67.565642</v>
      </c>
      <c r="P461" s="26" t="n">
        <f aca="false">IF(K461=1,J461,"")</f>
        <v>7.32692307692308</v>
      </c>
    </row>
    <row r="462" customFormat="false" ht="15" hidden="false" customHeight="false" outlineLevel="0" collapsed="false">
      <c r="A462" s="16" t="s">
        <v>754</v>
      </c>
      <c r="B462" s="16" t="s">
        <v>267</v>
      </c>
      <c r="C462" s="16" t="s">
        <v>294</v>
      </c>
      <c r="D462" s="16" t="n">
        <v>26</v>
      </c>
      <c r="E462" s="24" t="n">
        <v>53.746991</v>
      </c>
      <c r="F462" s="25" t="n">
        <v>1743</v>
      </c>
      <c r="G462" s="16" t="n">
        <v>25</v>
      </c>
      <c r="H462" s="16" t="n">
        <v>2</v>
      </c>
      <c r="I462" s="16" t="n">
        <v>1</v>
      </c>
      <c r="J462" s="26" t="n">
        <v>7.14</v>
      </c>
      <c r="K462" s="16" t="n">
        <f aca="false">IF(F462&gt;=$N$1,1,0)</f>
        <v>1</v>
      </c>
      <c r="L462" s="27" t="n">
        <f aca="false">IF(K462=1,COUNTIFS($K$5:$K$1252,1,$J$5:$J$1252,"&lt;"&amp;J462)/($N$3-1),"")</f>
        <v>0.954432477216239</v>
      </c>
      <c r="M462" s="27" t="n">
        <f aca="false">IF(K462=1,COUNTIFS($K$5:$K$1252,1,$E$5:$E$1252,"&lt;"&amp;E462)/($N$3-1),"")</f>
        <v>0.907207953603977</v>
      </c>
      <c r="N462" s="28" t="n">
        <f aca="false">IF(K462=1,L462-M462,"")</f>
        <v>0.0472245236122618</v>
      </c>
      <c r="O462" s="24" t="n">
        <f aca="false">IF(K462=1,E462,"")</f>
        <v>53.746991</v>
      </c>
      <c r="P462" s="26" t="n">
        <f aca="false">IF(K462=1,J462,"")</f>
        <v>7.14</v>
      </c>
    </row>
    <row r="463" customFormat="false" ht="15" hidden="false" customHeight="false" outlineLevel="0" collapsed="false">
      <c r="A463" s="16" t="s">
        <v>755</v>
      </c>
      <c r="B463" s="16" t="s">
        <v>228</v>
      </c>
      <c r="C463" s="16" t="s">
        <v>296</v>
      </c>
      <c r="D463" s="16" t="n">
        <v>23</v>
      </c>
      <c r="E463" s="24" t="n">
        <v>39.029914</v>
      </c>
      <c r="F463" s="25" t="n">
        <v>1363</v>
      </c>
      <c r="G463" s="16" t="n">
        <v>25</v>
      </c>
      <c r="H463" s="16" t="n">
        <v>8</v>
      </c>
      <c r="I463" s="16" t="n">
        <v>1</v>
      </c>
      <c r="J463" s="26" t="n">
        <v>6.932</v>
      </c>
      <c r="K463" s="16" t="n">
        <f aca="false">IF(F463&gt;=$N$1,1,0)</f>
        <v>1</v>
      </c>
      <c r="L463" s="27" t="n">
        <f aca="false">IF(K463=1,COUNTIFS($K$5:$K$1252,1,$J$5:$J$1252,"&lt;"&amp;J463)/($N$3-1),"")</f>
        <v>0.904722452361226</v>
      </c>
      <c r="M463" s="27" t="n">
        <f aca="false">IF(K463=1,COUNTIFS($K$5:$K$1252,1,$E$5:$E$1252,"&lt;"&amp;E463)/($N$3-1),"")</f>
        <v>0.858326429163215</v>
      </c>
      <c r="N463" s="28" t="n">
        <f aca="false">IF(K463=1,L463-M463,"")</f>
        <v>0.0463960231980116</v>
      </c>
      <c r="O463" s="24" t="n">
        <f aca="false">IF(K463=1,E463,"")</f>
        <v>39.029914</v>
      </c>
      <c r="P463" s="26" t="n">
        <f aca="false">IF(K463=1,J463,"")</f>
        <v>6.932</v>
      </c>
    </row>
    <row r="464" customFormat="false" ht="15" hidden="false" customHeight="false" outlineLevel="0" collapsed="false">
      <c r="A464" s="16" t="s">
        <v>756</v>
      </c>
      <c r="B464" s="16" t="s">
        <v>258</v>
      </c>
      <c r="C464" s="16" t="s">
        <v>294</v>
      </c>
      <c r="D464" s="16" t="n">
        <v>28</v>
      </c>
      <c r="E464" s="24" t="n">
        <v>36.791444</v>
      </c>
      <c r="F464" s="25" t="n">
        <v>1473</v>
      </c>
      <c r="G464" s="16" t="n">
        <v>25</v>
      </c>
      <c r="H464" s="16" t="n">
        <v>1</v>
      </c>
      <c r="I464" s="16" t="n">
        <v>1</v>
      </c>
      <c r="J464" s="26" t="n">
        <v>6.908</v>
      </c>
      <c r="K464" s="16" t="n">
        <f aca="false">IF(F464&gt;=$N$1,1,0)</f>
        <v>1</v>
      </c>
      <c r="L464" s="27" t="n">
        <f aca="false">IF(K464=1,COUNTIFS($K$5:$K$1252,1,$J$5:$J$1252,"&lt;"&amp;J464)/($N$3-1),"")</f>
        <v>0.896437448218724</v>
      </c>
      <c r="M464" s="27" t="n">
        <f aca="false">IF(K464=1,COUNTIFS($K$5:$K$1252,1,$E$5:$E$1252,"&lt;"&amp;E464)/($N$3-1),"")</f>
        <v>0.850041425020713</v>
      </c>
      <c r="N464" s="28" t="n">
        <f aca="false">IF(K464=1,L464-M464,"")</f>
        <v>0.0463960231980115</v>
      </c>
      <c r="O464" s="24" t="n">
        <f aca="false">IF(K464=1,E464,"")</f>
        <v>36.791444</v>
      </c>
      <c r="P464" s="26" t="n">
        <f aca="false">IF(K464=1,J464,"")</f>
        <v>6.908</v>
      </c>
    </row>
    <row r="465" customFormat="false" ht="15" hidden="false" customHeight="false" outlineLevel="0" collapsed="false">
      <c r="A465" s="16" t="s">
        <v>757</v>
      </c>
      <c r="B465" s="16" t="s">
        <v>238</v>
      </c>
      <c r="C465" s="16" t="s">
        <v>300</v>
      </c>
      <c r="D465" s="16" t="n">
        <v>28</v>
      </c>
      <c r="E465" s="24" t="n">
        <v>12.21538</v>
      </c>
      <c r="F465" s="25" t="n">
        <v>1453</v>
      </c>
      <c r="G465" s="16" t="n">
        <v>24</v>
      </c>
      <c r="H465" s="16" t="n">
        <v>6</v>
      </c>
      <c r="I465" s="16" t="n">
        <v>3</v>
      </c>
      <c r="J465" s="26" t="n">
        <v>6.30833333333333</v>
      </c>
      <c r="K465" s="16" t="n">
        <f aca="false">IF(F465&gt;=$N$1,1,0)</f>
        <v>1</v>
      </c>
      <c r="L465" s="27" t="n">
        <f aca="false">IF(K465=1,COUNTIFS($K$5:$K$1252,1,$J$5:$J$1252,"&lt;"&amp;J465)/($N$3-1),"")</f>
        <v>0.604805302402651</v>
      </c>
      <c r="M465" s="27" t="n">
        <f aca="false">IF(K465=1,COUNTIFS($K$5:$K$1252,1,$E$5:$E$1252,"&lt;"&amp;E465)/($N$3-1),"")</f>
        <v>0.55923777961889</v>
      </c>
      <c r="N465" s="28" t="n">
        <f aca="false">IF(K465=1,L465-M465,"")</f>
        <v>0.0455675227837614</v>
      </c>
      <c r="O465" s="24" t="n">
        <f aca="false">IF(K465=1,E465,"")</f>
        <v>12.21538</v>
      </c>
      <c r="P465" s="26" t="n">
        <f aca="false">IF(K465=1,J465,"")</f>
        <v>6.30833333333333</v>
      </c>
    </row>
    <row r="466" customFormat="false" ht="15" hidden="false" customHeight="false" outlineLevel="0" collapsed="false">
      <c r="A466" s="16" t="s">
        <v>758</v>
      </c>
      <c r="B466" s="16" t="s">
        <v>217</v>
      </c>
      <c r="C466" s="16" t="s">
        <v>294</v>
      </c>
      <c r="D466" s="16" t="n">
        <v>30</v>
      </c>
      <c r="E466" s="24" t="n">
        <v>3.837321</v>
      </c>
      <c r="F466" s="25" t="n">
        <v>1506</v>
      </c>
      <c r="G466" s="16" t="n">
        <v>27</v>
      </c>
      <c r="H466" s="16" t="n">
        <v>1</v>
      </c>
      <c r="I466" s="16" t="n">
        <v>4</v>
      </c>
      <c r="J466" s="26" t="n">
        <v>5.98518518518519</v>
      </c>
      <c r="K466" s="16" t="n">
        <f aca="false">IF(F466&gt;=$N$1,1,0)</f>
        <v>1</v>
      </c>
      <c r="L466" s="27" t="n">
        <f aca="false">IF(K466=1,COUNTIFS($K$5:$K$1252,1,$J$5:$J$1252,"&lt;"&amp;J466)/($N$3-1),"")</f>
        <v>0.266777133388567</v>
      </c>
      <c r="M466" s="27" t="n">
        <f aca="false">IF(K466=1,COUNTIFS($K$5:$K$1252,1,$E$5:$E$1252,"&lt;"&amp;E466)/($N$3-1),"")</f>
        <v>0.221209610604805</v>
      </c>
      <c r="N466" s="28" t="n">
        <f aca="false">IF(K466=1,L466-M466,"")</f>
        <v>0.0455675227837614</v>
      </c>
      <c r="O466" s="24" t="n">
        <f aca="false">IF(K466=1,E466,"")</f>
        <v>3.837321</v>
      </c>
      <c r="P466" s="26" t="n">
        <f aca="false">IF(K466=1,J466,"")</f>
        <v>5.98518518518519</v>
      </c>
    </row>
    <row r="467" customFormat="false" ht="15" hidden="false" customHeight="false" outlineLevel="0" collapsed="false">
      <c r="A467" s="16" t="s">
        <v>759</v>
      </c>
      <c r="B467" s="16" t="s">
        <v>238</v>
      </c>
      <c r="C467" s="16" t="s">
        <v>296</v>
      </c>
      <c r="D467" s="16" t="n">
        <v>25</v>
      </c>
      <c r="E467" s="24" t="n">
        <v>15.469796</v>
      </c>
      <c r="F467" s="25" t="n">
        <v>1899</v>
      </c>
      <c r="G467" s="16" t="n">
        <v>31</v>
      </c>
      <c r="H467" s="16" t="n">
        <v>9</v>
      </c>
      <c r="I467" s="16" t="n">
        <v>5</v>
      </c>
      <c r="J467" s="26" t="n">
        <v>6.39032258064516</v>
      </c>
      <c r="K467" s="16" t="n">
        <f aca="false">IF(F467&gt;=$N$1,1,0)</f>
        <v>1</v>
      </c>
      <c r="L467" s="27" t="n">
        <f aca="false">IF(K467=1,COUNTIFS($K$5:$K$1252,1,$J$5:$J$1252,"&lt;"&amp;J467)/($N$3-1),"")</f>
        <v>0.687655343827672</v>
      </c>
      <c r="M467" s="27" t="n">
        <f aca="false">IF(K467=1,COUNTIFS($K$5:$K$1252,1,$E$5:$E$1252,"&lt;"&amp;E467)/($N$3-1),"")</f>
        <v>0.642087821043911</v>
      </c>
      <c r="N467" s="28" t="n">
        <f aca="false">IF(K467=1,L467-M467,"")</f>
        <v>0.0455675227837614</v>
      </c>
      <c r="O467" s="24" t="n">
        <f aca="false">IF(K467=1,E467,"")</f>
        <v>15.469796</v>
      </c>
      <c r="P467" s="26" t="n">
        <f aca="false">IF(K467=1,J467,"")</f>
        <v>6.39032258064516</v>
      </c>
    </row>
    <row r="468" customFormat="false" ht="15" hidden="false" customHeight="false" outlineLevel="0" collapsed="false">
      <c r="A468" s="16" t="s">
        <v>760</v>
      </c>
      <c r="B468" s="16" t="s">
        <v>224</v>
      </c>
      <c r="C468" s="16" t="s">
        <v>296</v>
      </c>
      <c r="D468" s="16" t="n">
        <v>26</v>
      </c>
      <c r="E468" s="24" t="n">
        <v>39.061788</v>
      </c>
      <c r="F468" s="25" t="n">
        <v>1729</v>
      </c>
      <c r="G468" s="16" t="n">
        <v>33</v>
      </c>
      <c r="H468" s="16" t="n">
        <v>10</v>
      </c>
      <c r="I468" s="16" t="n">
        <v>1</v>
      </c>
      <c r="J468" s="26" t="n">
        <v>6.92727272727273</v>
      </c>
      <c r="K468" s="16" t="n">
        <f aca="false">IF(F468&gt;=$N$1,1,0)</f>
        <v>1</v>
      </c>
      <c r="L468" s="27" t="n">
        <f aca="false">IF(K468=1,COUNTIFS($K$5:$K$1252,1,$J$5:$J$1252,"&lt;"&amp;J468)/($N$3-1),"")</f>
        <v>0.903893951946976</v>
      </c>
      <c r="M468" s="27" t="n">
        <f aca="false">IF(K468=1,COUNTIFS($K$5:$K$1252,1,$E$5:$E$1252,"&lt;"&amp;E468)/($N$3-1),"")</f>
        <v>0.859154929577465</v>
      </c>
      <c r="N468" s="28" t="n">
        <f aca="false">IF(K468=1,L468-M468,"")</f>
        <v>0.0447390223695112</v>
      </c>
      <c r="O468" s="24" t="n">
        <f aca="false">IF(K468=1,E468,"")</f>
        <v>39.061788</v>
      </c>
      <c r="P468" s="26" t="n">
        <f aca="false">IF(K468=1,J468,"")</f>
        <v>6.92727272727273</v>
      </c>
    </row>
    <row r="469" customFormat="false" ht="15" hidden="false" customHeight="false" outlineLevel="0" collapsed="false">
      <c r="A469" s="16" t="s">
        <v>761</v>
      </c>
      <c r="B469" s="16" t="s">
        <v>231</v>
      </c>
      <c r="C469" s="16" t="s">
        <v>300</v>
      </c>
      <c r="D469" s="16" t="n">
        <v>21</v>
      </c>
      <c r="E469" s="24" t="n">
        <v>16.376317</v>
      </c>
      <c r="F469" s="25" t="n">
        <v>1776</v>
      </c>
      <c r="G469" s="16" t="n">
        <v>30</v>
      </c>
      <c r="H469" s="16" t="n">
        <v>1</v>
      </c>
      <c r="I469" s="16" t="n">
        <v>1</v>
      </c>
      <c r="J469" s="26" t="n">
        <v>6.40333333333333</v>
      </c>
      <c r="K469" s="16" t="n">
        <f aca="false">IF(F469&gt;=$N$1,1,0)</f>
        <v>1</v>
      </c>
      <c r="L469" s="27" t="n">
        <f aca="false">IF(K469=1,COUNTIFS($K$5:$K$1252,1,$J$5:$J$1252,"&lt;"&amp;J469)/($N$3-1),"")</f>
        <v>0.704225352112676</v>
      </c>
      <c r="M469" s="27" t="n">
        <f aca="false">IF(K469=1,COUNTIFS($K$5:$K$1252,1,$E$5:$E$1252,"&lt;"&amp;E469)/($N$3-1),"")</f>
        <v>0.659486329743165</v>
      </c>
      <c r="N469" s="28" t="n">
        <f aca="false">IF(K469=1,L469-M469,"")</f>
        <v>0.0447390223695111</v>
      </c>
      <c r="O469" s="24" t="n">
        <f aca="false">IF(K469=1,E469,"")</f>
        <v>16.376317</v>
      </c>
      <c r="P469" s="26" t="n">
        <f aca="false">IF(K469=1,J469,"")</f>
        <v>6.40333333333333</v>
      </c>
    </row>
    <row r="470" customFormat="false" ht="15" hidden="false" customHeight="false" outlineLevel="0" collapsed="false">
      <c r="A470" s="16" t="s">
        <v>762</v>
      </c>
      <c r="B470" s="16" t="s">
        <v>236</v>
      </c>
      <c r="C470" s="16" t="s">
        <v>294</v>
      </c>
      <c r="D470" s="16" t="n">
        <v>33</v>
      </c>
      <c r="E470" s="24" t="n">
        <v>25.538402</v>
      </c>
      <c r="F470" s="25" t="n">
        <v>1813</v>
      </c>
      <c r="G470" s="16" t="n">
        <v>27</v>
      </c>
      <c r="H470" s="16" t="n">
        <v>2</v>
      </c>
      <c r="I470" s="16" t="n">
        <v>1</v>
      </c>
      <c r="J470" s="26" t="n">
        <v>6.73703703703704</v>
      </c>
      <c r="K470" s="16" t="n">
        <f aca="false">IF(F470&gt;=$N$1,1,0)</f>
        <v>1</v>
      </c>
      <c r="L470" s="27" t="n">
        <f aca="false">IF(K470=1,COUNTIFS($K$5:$K$1252,1,$J$5:$J$1252,"&lt;"&amp;J470)/($N$3-1),"")</f>
        <v>0.822700911350456</v>
      </c>
      <c r="M470" s="27" t="n">
        <f aca="false">IF(K470=1,COUNTIFS($K$5:$K$1252,1,$E$5:$E$1252,"&lt;"&amp;E470)/($N$3-1),"")</f>
        <v>0.777961888980945</v>
      </c>
      <c r="N470" s="28" t="n">
        <f aca="false">IF(K470=1,L470-M470,"")</f>
        <v>0.0447390223695111</v>
      </c>
      <c r="O470" s="24" t="n">
        <f aca="false">IF(K470=1,E470,"")</f>
        <v>25.538402</v>
      </c>
      <c r="P470" s="26" t="n">
        <f aca="false">IF(K470=1,J470,"")</f>
        <v>6.73703703703704</v>
      </c>
    </row>
    <row r="471" customFormat="false" ht="15" hidden="false" customHeight="false" outlineLevel="0" collapsed="false">
      <c r="A471" s="16" t="s">
        <v>763</v>
      </c>
      <c r="B471" s="16" t="s">
        <v>222</v>
      </c>
      <c r="C471" s="16" t="s">
        <v>300</v>
      </c>
      <c r="D471" s="16" t="n">
        <v>21</v>
      </c>
      <c r="E471" s="24" t="n">
        <v>7.821685</v>
      </c>
      <c r="F471" s="25" t="n">
        <v>2017</v>
      </c>
      <c r="G471" s="16" t="n">
        <v>31</v>
      </c>
      <c r="H471" s="16" t="n">
        <v>2</v>
      </c>
      <c r="I471" s="16" t="n">
        <v>2</v>
      </c>
      <c r="J471" s="26" t="n">
        <v>6.15483870967742</v>
      </c>
      <c r="K471" s="16" t="n">
        <f aca="false">IF(F471&gt;=$N$1,1,0)</f>
        <v>1</v>
      </c>
      <c r="L471" s="27" t="n">
        <f aca="false">IF(K471=1,COUNTIFS($K$5:$K$1252,1,$J$5:$J$1252,"&lt;"&amp;J471)/($N$3-1),"")</f>
        <v>0.454846727423364</v>
      </c>
      <c r="M471" s="27" t="n">
        <f aca="false">IF(K471=1,COUNTIFS($K$5:$K$1252,1,$E$5:$E$1252,"&lt;"&amp;E471)/($N$3-1),"")</f>
        <v>0.410107705053853</v>
      </c>
      <c r="N471" s="28" t="n">
        <f aca="false">IF(K471=1,L471-M471,"")</f>
        <v>0.0447390223695112</v>
      </c>
      <c r="O471" s="24" t="n">
        <f aca="false">IF(K471=1,E471,"")</f>
        <v>7.821685</v>
      </c>
      <c r="P471" s="26" t="n">
        <f aca="false">IF(K471=1,J471,"")</f>
        <v>6.15483870967742</v>
      </c>
    </row>
    <row r="472" customFormat="false" ht="15" hidden="false" customHeight="false" outlineLevel="0" collapsed="false">
      <c r="A472" s="16" t="s">
        <v>764</v>
      </c>
      <c r="B472" s="16" t="s">
        <v>228</v>
      </c>
      <c r="C472" s="16" t="s">
        <v>294</v>
      </c>
      <c r="D472" s="16" t="n">
        <v>27</v>
      </c>
      <c r="E472" s="24" t="n">
        <v>43.960854</v>
      </c>
      <c r="F472" s="25" t="n">
        <v>2125</v>
      </c>
      <c r="G472" s="16" t="n">
        <v>35</v>
      </c>
      <c r="H472" s="16" t="n">
        <v>1</v>
      </c>
      <c r="I472" s="16" t="n">
        <v>3</v>
      </c>
      <c r="J472" s="26" t="n">
        <v>6.96285714285714</v>
      </c>
      <c r="K472" s="16" t="n">
        <f aca="false">IF(F472&gt;=$N$1,1,0)</f>
        <v>1</v>
      </c>
      <c r="L472" s="27" t="n">
        <f aca="false">IF(K472=1,COUNTIFS($K$5:$K$1252,1,$J$5:$J$1252,"&lt;"&amp;J472)/($N$3-1),"")</f>
        <v>0.91880695940348</v>
      </c>
      <c r="M472" s="27" t="n">
        <f aca="false">IF(K472=1,COUNTIFS($K$5:$K$1252,1,$E$5:$E$1252,"&lt;"&amp;E472)/($N$3-1),"")</f>
        <v>0.874896437448219</v>
      </c>
      <c r="N472" s="28" t="n">
        <f aca="false">IF(K472=1,L472-M472,"")</f>
        <v>0.0439105219552609</v>
      </c>
      <c r="O472" s="24" t="n">
        <f aca="false">IF(K472=1,E472,"")</f>
        <v>43.960854</v>
      </c>
      <c r="P472" s="26" t="n">
        <f aca="false">IF(K472=1,J472,"")</f>
        <v>6.96285714285714</v>
      </c>
    </row>
    <row r="473" customFormat="false" ht="15" hidden="false" customHeight="false" outlineLevel="0" collapsed="false">
      <c r="A473" s="16" t="s">
        <v>765</v>
      </c>
      <c r="B473" s="16" t="s">
        <v>268</v>
      </c>
      <c r="C473" s="16" t="s">
        <v>300</v>
      </c>
      <c r="D473" s="16" t="n">
        <v>23</v>
      </c>
      <c r="E473" s="24" t="n">
        <v>62.184343</v>
      </c>
      <c r="F473" s="25" t="n">
        <v>1254</v>
      </c>
      <c r="G473" s="16" t="n">
        <v>22</v>
      </c>
      <c r="H473" s="16" t="n">
        <v>2</v>
      </c>
      <c r="I473" s="16" t="n">
        <v>2</v>
      </c>
      <c r="J473" s="26" t="n">
        <v>7.24545454545455</v>
      </c>
      <c r="K473" s="16" t="n">
        <f aca="false">IF(F473&gt;=$N$1,1,0)</f>
        <v>1</v>
      </c>
      <c r="L473" s="27" t="n">
        <f aca="false">IF(K473=1,COUNTIFS($K$5:$K$1252,1,$J$5:$J$1252,"&lt;"&amp;J473)/($N$3-1),"")</f>
        <v>0.971830985915493</v>
      </c>
      <c r="M473" s="27" t="n">
        <f aca="false">IF(K473=1,COUNTIFS($K$5:$K$1252,1,$E$5:$E$1252,"&lt;"&amp;E473)/($N$3-1),"")</f>
        <v>0.927920463960232</v>
      </c>
      <c r="N473" s="28" t="n">
        <f aca="false">IF(K473=1,L473-M473,"")</f>
        <v>0.043910521955261</v>
      </c>
      <c r="O473" s="24" t="n">
        <f aca="false">IF(K473=1,E473,"")</f>
        <v>62.184343</v>
      </c>
      <c r="P473" s="26" t="n">
        <f aca="false">IF(K473=1,J473,"")</f>
        <v>7.24545454545455</v>
      </c>
    </row>
    <row r="474" customFormat="false" ht="15" hidden="false" customHeight="false" outlineLevel="0" collapsed="false">
      <c r="A474" s="16" t="s">
        <v>766</v>
      </c>
      <c r="B474" s="16" t="s">
        <v>226</v>
      </c>
      <c r="C474" s="16" t="s">
        <v>296</v>
      </c>
      <c r="D474" s="16" t="n">
        <v>21</v>
      </c>
      <c r="E474" s="24" t="n">
        <v>47.74786</v>
      </c>
      <c r="F474" s="25" t="n">
        <v>2091</v>
      </c>
      <c r="G474" s="16" t="n">
        <v>32</v>
      </c>
      <c r="H474" s="16" t="n">
        <v>16</v>
      </c>
      <c r="I474" s="16" t="n">
        <v>9</v>
      </c>
      <c r="J474" s="26" t="n">
        <v>7.00625</v>
      </c>
      <c r="K474" s="16" t="n">
        <f aca="false">IF(F474&gt;=$N$1,1,0)</f>
        <v>1</v>
      </c>
      <c r="L474" s="27" t="n">
        <f aca="false">IF(K474=1,COUNTIFS($K$5:$K$1252,1,$J$5:$J$1252,"&lt;"&amp;J474)/($N$3-1),"")</f>
        <v>0.932891466445733</v>
      </c>
      <c r="M474" s="27" t="n">
        <f aca="false">IF(K474=1,COUNTIFS($K$5:$K$1252,1,$E$5:$E$1252,"&lt;"&amp;E474)/($N$3-1),"")</f>
        <v>0.888980944490472</v>
      </c>
      <c r="N474" s="28" t="n">
        <f aca="false">IF(K474=1,L474-M474,"")</f>
        <v>0.0439105219552609</v>
      </c>
      <c r="O474" s="24" t="n">
        <f aca="false">IF(K474=1,E474,"")</f>
        <v>47.74786</v>
      </c>
      <c r="P474" s="26" t="n">
        <f aca="false">IF(K474=1,J474,"")</f>
        <v>7.00625</v>
      </c>
    </row>
    <row r="475" customFormat="false" ht="15" hidden="false" customHeight="false" outlineLevel="0" collapsed="false">
      <c r="A475" s="16" t="s">
        <v>767</v>
      </c>
      <c r="B475" s="16" t="s">
        <v>267</v>
      </c>
      <c r="C475" s="16" t="s">
        <v>296</v>
      </c>
      <c r="D475" s="16" t="n">
        <v>26</v>
      </c>
      <c r="E475" s="24" t="n">
        <v>17.633458</v>
      </c>
      <c r="F475" s="25" t="n">
        <v>1728</v>
      </c>
      <c r="G475" s="16" t="n">
        <v>25</v>
      </c>
      <c r="H475" s="16" t="n">
        <v>4</v>
      </c>
      <c r="I475" s="16" t="n">
        <v>4</v>
      </c>
      <c r="J475" s="26" t="n">
        <v>6.448</v>
      </c>
      <c r="K475" s="16" t="n">
        <f aca="false">IF(F475&gt;=$N$1,1,0)</f>
        <v>1</v>
      </c>
      <c r="L475" s="27" t="n">
        <f aca="false">IF(K475=1,COUNTIFS($K$5:$K$1252,1,$J$5:$J$1252,"&lt;"&amp;J475)/($N$3-1),"")</f>
        <v>0.730737365368683</v>
      </c>
      <c r="M475" s="27" t="n">
        <f aca="false">IF(K475=1,COUNTIFS($K$5:$K$1252,1,$E$5:$E$1252,"&lt;"&amp;E475)/($N$3-1),"")</f>
        <v>0.686826843413422</v>
      </c>
      <c r="N475" s="28" t="n">
        <f aca="false">IF(K475=1,L475-M475,"")</f>
        <v>0.043910521955261</v>
      </c>
      <c r="O475" s="24" t="n">
        <f aca="false">IF(K475=1,E475,"")</f>
        <v>17.633458</v>
      </c>
      <c r="P475" s="26" t="n">
        <f aca="false">IF(K475=1,J475,"")</f>
        <v>6.448</v>
      </c>
    </row>
    <row r="476" customFormat="false" ht="15" hidden="false" customHeight="false" outlineLevel="0" collapsed="false">
      <c r="A476" s="16" t="s">
        <v>768</v>
      </c>
      <c r="B476" s="16" t="s">
        <v>245</v>
      </c>
      <c r="C476" s="16" t="s">
        <v>300</v>
      </c>
      <c r="D476" s="16" t="n">
        <v>20</v>
      </c>
      <c r="E476" s="24" t="n">
        <v>57.64698</v>
      </c>
      <c r="F476" s="25" t="n">
        <v>2139</v>
      </c>
      <c r="G476" s="16" t="n">
        <v>29</v>
      </c>
      <c r="H476" s="16" t="n">
        <v>9</v>
      </c>
      <c r="I476" s="16" t="n">
        <v>7</v>
      </c>
      <c r="J476" s="26" t="n">
        <v>7.2</v>
      </c>
      <c r="K476" s="16" t="n">
        <f aca="false">IF(F476&gt;=$N$1,1,0)</f>
        <v>1</v>
      </c>
      <c r="L476" s="27" t="n">
        <f aca="false">IF(K476=1,COUNTIFS($K$5:$K$1252,1,$J$5:$J$1252,"&lt;"&amp;J476)/($N$3-1),"")</f>
        <v>0.962717481358741</v>
      </c>
      <c r="M476" s="27" t="n">
        <f aca="false">IF(K476=1,COUNTIFS($K$5:$K$1252,1,$E$5:$E$1252,"&lt;"&amp;E476)/($N$3-1),"")</f>
        <v>0.91880695940348</v>
      </c>
      <c r="N476" s="28" t="n">
        <f aca="false">IF(K476=1,L476-M476,"")</f>
        <v>0.043910521955261</v>
      </c>
      <c r="O476" s="24" t="n">
        <f aca="false">IF(K476=1,E476,"")</f>
        <v>57.64698</v>
      </c>
      <c r="P476" s="26" t="n">
        <f aca="false">IF(K476=1,J476,"")</f>
        <v>7.2</v>
      </c>
    </row>
    <row r="477" customFormat="false" ht="15" hidden="false" customHeight="false" outlineLevel="0" collapsed="false">
      <c r="A477" s="16" t="s">
        <v>769</v>
      </c>
      <c r="B477" s="16" t="s">
        <v>252</v>
      </c>
      <c r="C477" s="16" t="s">
        <v>294</v>
      </c>
      <c r="D477" s="16" t="n">
        <v>28</v>
      </c>
      <c r="E477" s="24" t="n">
        <v>3.689239</v>
      </c>
      <c r="F477" s="25" t="n">
        <v>1983</v>
      </c>
      <c r="G477" s="16" t="n">
        <v>35</v>
      </c>
      <c r="H477" s="16" t="n">
        <v>0</v>
      </c>
      <c r="I477" s="16" t="n">
        <v>1</v>
      </c>
      <c r="J477" s="26" t="n">
        <v>5.96571428571429</v>
      </c>
      <c r="K477" s="16" t="n">
        <f aca="false">IF(F477&gt;=$N$1,1,0)</f>
        <v>1</v>
      </c>
      <c r="L477" s="27" t="n">
        <f aca="false">IF(K477=1,COUNTIFS($K$5:$K$1252,1,$J$5:$J$1252,"&lt;"&amp;J477)/($N$3-1),"")</f>
        <v>0.251864125932063</v>
      </c>
      <c r="M477" s="27" t="n">
        <f aca="false">IF(K477=1,COUNTIFS($K$5:$K$1252,1,$E$5:$E$1252,"&lt;"&amp;E477)/($N$3-1),"")</f>
        <v>0.208782104391052</v>
      </c>
      <c r="N477" s="28" t="n">
        <f aca="false">IF(K477=1,L477-M477,"")</f>
        <v>0.0430820215410108</v>
      </c>
      <c r="O477" s="24" t="n">
        <f aca="false">IF(K477=1,E477,"")</f>
        <v>3.689239</v>
      </c>
      <c r="P477" s="26" t="n">
        <f aca="false">IF(K477=1,J477,"")</f>
        <v>5.96571428571429</v>
      </c>
    </row>
    <row r="478" customFormat="false" ht="15" hidden="false" customHeight="false" outlineLevel="0" collapsed="false">
      <c r="A478" s="16" t="s">
        <v>770</v>
      </c>
      <c r="B478" s="16" t="s">
        <v>225</v>
      </c>
      <c r="C478" s="16" t="s">
        <v>300</v>
      </c>
      <c r="D478" s="16" t="n">
        <v>21</v>
      </c>
      <c r="E478" s="24" t="n">
        <v>16.623778</v>
      </c>
      <c r="F478" s="25" t="n">
        <v>1819</v>
      </c>
      <c r="G478" s="16" t="n">
        <v>30</v>
      </c>
      <c r="H478" s="16" t="n">
        <v>2</v>
      </c>
      <c r="I478" s="16" t="n">
        <v>1</v>
      </c>
      <c r="J478" s="26" t="n">
        <v>6.41333333333333</v>
      </c>
      <c r="K478" s="16" t="n">
        <f aca="false">IF(F478&gt;=$N$1,1,0)</f>
        <v>1</v>
      </c>
      <c r="L478" s="27" t="n">
        <f aca="false">IF(K478=1,COUNTIFS($K$5:$K$1252,1,$J$5:$J$1252,"&lt;"&amp;J478)/($N$3-1),"")</f>
        <v>0.712510356255178</v>
      </c>
      <c r="M478" s="27" t="n">
        <f aca="false">IF(K478=1,COUNTIFS($K$5:$K$1252,1,$E$5:$E$1252,"&lt;"&amp;E478)/($N$3-1),"")</f>
        <v>0.669428334714167</v>
      </c>
      <c r="N478" s="28" t="n">
        <f aca="false">IF(K478=1,L478-M478,"")</f>
        <v>0.0430820215410107</v>
      </c>
      <c r="O478" s="24" t="n">
        <f aca="false">IF(K478=1,E478,"")</f>
        <v>16.623778</v>
      </c>
      <c r="P478" s="26" t="n">
        <f aca="false">IF(K478=1,J478,"")</f>
        <v>6.41333333333333</v>
      </c>
    </row>
    <row r="479" customFormat="false" ht="15" hidden="false" customHeight="false" outlineLevel="0" collapsed="false">
      <c r="A479" s="16" t="s">
        <v>771</v>
      </c>
      <c r="B479" s="16" t="s">
        <v>267</v>
      </c>
      <c r="C479" s="16" t="s">
        <v>300</v>
      </c>
      <c r="D479" s="16" t="n">
        <v>28</v>
      </c>
      <c r="E479" s="24" t="n">
        <v>25.276368</v>
      </c>
      <c r="F479" s="25" t="n">
        <v>1058</v>
      </c>
      <c r="G479" s="16" t="n">
        <v>20</v>
      </c>
      <c r="H479" s="16" t="n">
        <v>1</v>
      </c>
      <c r="I479" s="16" t="n">
        <v>3</v>
      </c>
      <c r="J479" s="26" t="n">
        <v>6.695</v>
      </c>
      <c r="K479" s="16" t="n">
        <f aca="false">IF(F479&gt;=$N$1,1,0)</f>
        <v>1</v>
      </c>
      <c r="L479" s="27" t="n">
        <f aca="false">IF(K479=1,COUNTIFS($K$5:$K$1252,1,$J$5:$J$1252,"&lt;"&amp;J479)/($N$3-1),"")</f>
        <v>0.812758906379453</v>
      </c>
      <c r="M479" s="27" t="n">
        <f aca="false">IF(K479=1,COUNTIFS($K$5:$K$1252,1,$E$5:$E$1252,"&lt;"&amp;E479)/($N$3-1),"")</f>
        <v>0.770505385252693</v>
      </c>
      <c r="N479" s="28" t="n">
        <f aca="false">IF(K479=1,L479-M479,"")</f>
        <v>0.0422535211267605</v>
      </c>
      <c r="O479" s="24" t="n">
        <f aca="false">IF(K479=1,E479,"")</f>
        <v>25.276368</v>
      </c>
      <c r="P479" s="26" t="n">
        <f aca="false">IF(K479=1,J479,"")</f>
        <v>6.695</v>
      </c>
    </row>
    <row r="480" customFormat="false" ht="15" hidden="false" customHeight="false" outlineLevel="0" collapsed="false">
      <c r="A480" s="16" t="s">
        <v>772</v>
      </c>
      <c r="B480" s="16" t="s">
        <v>252</v>
      </c>
      <c r="C480" s="16" t="s">
        <v>307</v>
      </c>
      <c r="D480" s="16" t="n">
        <v>23</v>
      </c>
      <c r="E480" s="24" t="n">
        <v>28.351276</v>
      </c>
      <c r="F480" s="25" t="n">
        <v>1306</v>
      </c>
      <c r="G480" s="16" t="n">
        <v>17</v>
      </c>
      <c r="H480" s="16" t="n">
        <v>0</v>
      </c>
      <c r="I480" s="16" t="n">
        <v>0</v>
      </c>
      <c r="J480" s="26" t="n">
        <v>6.79411764705882</v>
      </c>
      <c r="K480" s="16" t="n">
        <f aca="false">IF(F480&gt;=$N$1,1,0)</f>
        <v>1</v>
      </c>
      <c r="L480" s="27" t="n">
        <f aca="false">IF(K480=1,COUNTIFS($K$5:$K$1252,1,$J$5:$J$1252,"&lt;"&amp;J480)/($N$3-1),"")</f>
        <v>0.841756420878211</v>
      </c>
      <c r="M480" s="27" t="n">
        <f aca="false">IF(K480=1,COUNTIFS($K$5:$K$1252,1,$E$5:$E$1252,"&lt;"&amp;E480)/($N$3-1),"")</f>
        <v>0.79950289975145</v>
      </c>
      <c r="N480" s="28" t="n">
        <f aca="false">IF(K480=1,L480-M480,"")</f>
        <v>0.0422535211267606</v>
      </c>
      <c r="O480" s="24" t="n">
        <f aca="false">IF(K480=1,E480,"")</f>
        <v>28.351276</v>
      </c>
      <c r="P480" s="26" t="n">
        <f aca="false">IF(K480=1,J480,"")</f>
        <v>6.79411764705882</v>
      </c>
    </row>
    <row r="481" customFormat="false" ht="15" hidden="false" customHeight="false" outlineLevel="0" collapsed="false">
      <c r="A481" s="16" t="s">
        <v>773</v>
      </c>
      <c r="B481" s="16" t="s">
        <v>265</v>
      </c>
      <c r="C481" s="16" t="s">
        <v>300</v>
      </c>
      <c r="D481" s="16" t="n">
        <v>30</v>
      </c>
      <c r="E481" s="24" t="n">
        <v>6.919469</v>
      </c>
      <c r="F481" s="25" t="n">
        <v>2051</v>
      </c>
      <c r="G481" s="16" t="n">
        <v>30</v>
      </c>
      <c r="H481" s="16" t="n">
        <v>5</v>
      </c>
      <c r="I481" s="16" t="n">
        <v>6</v>
      </c>
      <c r="J481" s="26" t="n">
        <v>6.10666666666667</v>
      </c>
      <c r="K481" s="16" t="n">
        <f aca="false">IF(F481&gt;=$N$1,1,0)</f>
        <v>1</v>
      </c>
      <c r="L481" s="27" t="n">
        <f aca="false">IF(K481=1,COUNTIFS($K$5:$K$1252,1,$J$5:$J$1252,"&lt;"&amp;J481)/($N$3-1),"")</f>
        <v>0.419221209610605</v>
      </c>
      <c r="M481" s="27" t="n">
        <f aca="false">IF(K481=1,COUNTIFS($K$5:$K$1252,1,$E$5:$E$1252,"&lt;"&amp;E481)/($N$3-1),"")</f>
        <v>0.377796188898094</v>
      </c>
      <c r="N481" s="28" t="n">
        <f aca="false">IF(K481=1,L481-M481,"")</f>
        <v>0.0414250207125104</v>
      </c>
      <c r="O481" s="24" t="n">
        <f aca="false">IF(K481=1,E481,"")</f>
        <v>6.919469</v>
      </c>
      <c r="P481" s="26" t="n">
        <f aca="false">IF(K481=1,J481,"")</f>
        <v>6.10666666666667</v>
      </c>
    </row>
    <row r="482" customFormat="false" ht="15" hidden="false" customHeight="false" outlineLevel="0" collapsed="false">
      <c r="A482" s="16" t="s">
        <v>774</v>
      </c>
      <c r="B482" s="16" t="s">
        <v>253</v>
      </c>
      <c r="C482" s="16" t="s">
        <v>300</v>
      </c>
      <c r="D482" s="16" t="n">
        <v>26</v>
      </c>
      <c r="E482" s="24" t="n">
        <v>80.331857</v>
      </c>
      <c r="F482" s="25" t="n">
        <v>1425</v>
      </c>
      <c r="G482" s="16" t="n">
        <v>24</v>
      </c>
      <c r="H482" s="16" t="n">
        <v>3</v>
      </c>
      <c r="I482" s="16" t="n">
        <v>9</v>
      </c>
      <c r="J482" s="26" t="n">
        <v>7.45</v>
      </c>
      <c r="K482" s="16" t="n">
        <f aca="false">IF(F482&gt;=$N$1,1,0)</f>
        <v>1</v>
      </c>
      <c r="L482" s="27" t="n">
        <f aca="false">IF(K482=1,COUNTIFS($K$5:$K$1252,1,$J$5:$J$1252,"&lt;"&amp;J482)/($N$3-1),"")</f>
        <v>0.995857497928749</v>
      </c>
      <c r="M482" s="27" t="n">
        <f aca="false">IF(K482=1,COUNTIFS($K$5:$K$1252,1,$E$5:$E$1252,"&lt;"&amp;E482)/($N$3-1),"")</f>
        <v>0.954432477216239</v>
      </c>
      <c r="N482" s="28" t="n">
        <f aca="false">IF(K482=1,L482-M482,"")</f>
        <v>0.0414250207125104</v>
      </c>
      <c r="O482" s="24" t="n">
        <f aca="false">IF(K482=1,E482,"")</f>
        <v>80.331857</v>
      </c>
      <c r="P482" s="26" t="n">
        <f aca="false">IF(K482=1,J482,"")</f>
        <v>7.45</v>
      </c>
    </row>
    <row r="483" customFormat="false" ht="15" hidden="false" customHeight="false" outlineLevel="0" collapsed="false">
      <c r="A483" s="16" t="s">
        <v>775</v>
      </c>
      <c r="B483" s="16" t="s">
        <v>267</v>
      </c>
      <c r="C483" s="16" t="s">
        <v>300</v>
      </c>
      <c r="D483" s="16" t="n">
        <v>29</v>
      </c>
      <c r="E483" s="24" t="n">
        <v>30.647464</v>
      </c>
      <c r="F483" s="25" t="n">
        <v>1564</v>
      </c>
      <c r="G483" s="16" t="n">
        <v>27</v>
      </c>
      <c r="H483" s="16" t="n">
        <v>2</v>
      </c>
      <c r="I483" s="16" t="n">
        <v>3</v>
      </c>
      <c r="J483" s="26" t="n">
        <v>6.82592592592593</v>
      </c>
      <c r="K483" s="16" t="n">
        <f aca="false">IF(F483&gt;=$N$1,1,0)</f>
        <v>1</v>
      </c>
      <c r="L483" s="27" t="n">
        <f aca="false">IF(K483=1,COUNTIFS($K$5:$K$1252,1,$J$5:$J$1252,"&lt;"&amp;J483)/($N$3-1),"")</f>
        <v>0.858326429163215</v>
      </c>
      <c r="M483" s="27" t="n">
        <f aca="false">IF(K483=1,COUNTIFS($K$5:$K$1252,1,$E$5:$E$1252,"&lt;"&amp;E483)/($N$3-1),"")</f>
        <v>0.816901408450704</v>
      </c>
      <c r="N483" s="28" t="n">
        <f aca="false">IF(K483=1,L483-M483,"")</f>
        <v>0.0414250207125103</v>
      </c>
      <c r="O483" s="24" t="n">
        <f aca="false">IF(K483=1,E483,"")</f>
        <v>30.647464</v>
      </c>
      <c r="P483" s="26" t="n">
        <f aca="false">IF(K483=1,J483,"")</f>
        <v>6.82592592592593</v>
      </c>
    </row>
    <row r="484" customFormat="false" ht="15" hidden="false" customHeight="false" outlineLevel="0" collapsed="false">
      <c r="A484" s="16" t="s">
        <v>776</v>
      </c>
      <c r="B484" s="16" t="s">
        <v>251</v>
      </c>
      <c r="C484" s="16" t="s">
        <v>300</v>
      </c>
      <c r="D484" s="16" t="n">
        <v>24</v>
      </c>
      <c r="E484" s="24" t="n">
        <v>17.41704</v>
      </c>
      <c r="F484" s="25" t="n">
        <v>1703</v>
      </c>
      <c r="G484" s="16" t="n">
        <v>28</v>
      </c>
      <c r="H484" s="16" t="n">
        <v>3</v>
      </c>
      <c r="I484" s="16" t="n">
        <v>6</v>
      </c>
      <c r="J484" s="26" t="n">
        <v>6.43214285714286</v>
      </c>
      <c r="K484" s="16" t="n">
        <f aca="false">IF(F484&gt;=$N$1,1,0)</f>
        <v>1</v>
      </c>
      <c r="L484" s="27" t="n">
        <f aca="false">IF(K484=1,COUNTIFS($K$5:$K$1252,1,$J$5:$J$1252,"&lt;"&amp;J484)/($N$3-1),"")</f>
        <v>0.724109362054681</v>
      </c>
      <c r="M484" s="27" t="n">
        <f aca="false">IF(K484=1,COUNTIFS($K$5:$K$1252,1,$E$5:$E$1252,"&lt;"&amp;E484)/($N$3-1),"")</f>
        <v>0.682684341342171</v>
      </c>
      <c r="N484" s="28" t="n">
        <f aca="false">IF(K484=1,L484-M484,"")</f>
        <v>0.0414250207125103</v>
      </c>
      <c r="O484" s="24" t="n">
        <f aca="false">IF(K484=1,E484,"")</f>
        <v>17.41704</v>
      </c>
      <c r="P484" s="26" t="n">
        <f aca="false">IF(K484=1,J484,"")</f>
        <v>6.43214285714286</v>
      </c>
    </row>
    <row r="485" customFormat="false" ht="15" hidden="false" customHeight="false" outlineLevel="0" collapsed="false">
      <c r="A485" s="16" t="s">
        <v>777</v>
      </c>
      <c r="B485" s="16" t="s">
        <v>244</v>
      </c>
      <c r="C485" s="16" t="s">
        <v>294</v>
      </c>
      <c r="D485" s="16" t="n">
        <v>33</v>
      </c>
      <c r="E485" s="24" t="n">
        <v>14.987372</v>
      </c>
      <c r="F485" s="25" t="n">
        <v>1631</v>
      </c>
      <c r="G485" s="16" t="n">
        <v>27</v>
      </c>
      <c r="H485" s="16" t="n">
        <v>0</v>
      </c>
      <c r="I485" s="16" t="n">
        <v>1</v>
      </c>
      <c r="J485" s="26" t="n">
        <v>6.37407407407407</v>
      </c>
      <c r="K485" s="16" t="n">
        <f aca="false">IF(F485&gt;=$N$1,1,0)</f>
        <v>1</v>
      </c>
      <c r="L485" s="27" t="n">
        <f aca="false">IF(K485=1,COUNTIFS($K$5:$K$1252,1,$J$5:$J$1252,"&lt;"&amp;J485)/($N$3-1),"")</f>
        <v>0.672742336371168</v>
      </c>
      <c r="M485" s="27" t="n">
        <f aca="false">IF(K485=1,COUNTIFS($K$5:$K$1252,1,$E$5:$E$1252,"&lt;"&amp;E485)/($N$3-1),"")</f>
        <v>0.631317315658658</v>
      </c>
      <c r="N485" s="28" t="n">
        <f aca="false">IF(K485=1,L485-M485,"")</f>
        <v>0.0414250207125104</v>
      </c>
      <c r="O485" s="24" t="n">
        <f aca="false">IF(K485=1,E485,"")</f>
        <v>14.987372</v>
      </c>
      <c r="P485" s="26" t="n">
        <f aca="false">IF(K485=1,J485,"")</f>
        <v>6.37407407407407</v>
      </c>
    </row>
    <row r="486" customFormat="false" ht="15" hidden="false" customHeight="false" outlineLevel="0" collapsed="false">
      <c r="A486" s="16" t="s">
        <v>778</v>
      </c>
      <c r="B486" s="16" t="s">
        <v>237</v>
      </c>
      <c r="C486" s="16" t="s">
        <v>294</v>
      </c>
      <c r="D486" s="16" t="n">
        <v>28</v>
      </c>
      <c r="E486" s="24" t="n">
        <v>13.105101</v>
      </c>
      <c r="F486" s="25" t="n">
        <v>1983</v>
      </c>
      <c r="G486" s="16" t="n">
        <v>30</v>
      </c>
      <c r="H486" s="16" t="n">
        <v>0</v>
      </c>
      <c r="I486" s="16" t="n">
        <v>1</v>
      </c>
      <c r="J486" s="26" t="n">
        <v>6.32</v>
      </c>
      <c r="K486" s="16" t="n">
        <f aca="false">IF(F486&gt;=$N$1,1,0)</f>
        <v>1</v>
      </c>
      <c r="L486" s="27" t="n">
        <f aca="false">IF(K486=1,COUNTIFS($K$5:$K$1252,1,$J$5:$J$1252,"&lt;"&amp;J486)/($N$3-1),"")</f>
        <v>0.620546810273405</v>
      </c>
      <c r="M486" s="27" t="n">
        <f aca="false">IF(K486=1,COUNTIFS($K$5:$K$1252,1,$E$5:$E$1252,"&lt;"&amp;E486)/($N$3-1),"")</f>
        <v>0.579950289975145</v>
      </c>
      <c r="N486" s="28" t="n">
        <f aca="false">IF(K486=1,L486-M486,"")</f>
        <v>0.0405965202982602</v>
      </c>
      <c r="O486" s="24" t="n">
        <f aca="false">IF(K486=1,E486,"")</f>
        <v>13.105101</v>
      </c>
      <c r="P486" s="26" t="n">
        <f aca="false">IF(K486=1,J486,"")</f>
        <v>6.32</v>
      </c>
    </row>
    <row r="487" customFormat="false" ht="15" hidden="false" customHeight="false" outlineLevel="0" collapsed="false">
      <c r="A487" s="16" t="s">
        <v>779</v>
      </c>
      <c r="B487" s="16" t="s">
        <v>258</v>
      </c>
      <c r="C487" s="16" t="s">
        <v>300</v>
      </c>
      <c r="D487" s="16" t="n">
        <v>29</v>
      </c>
      <c r="E487" s="24" t="n">
        <v>8.417685</v>
      </c>
      <c r="F487" s="25" t="n">
        <v>1630</v>
      </c>
      <c r="G487" s="16" t="n">
        <v>24</v>
      </c>
      <c r="H487" s="16" t="n">
        <v>4</v>
      </c>
      <c r="I487" s="16" t="n">
        <v>5</v>
      </c>
      <c r="J487" s="26" t="n">
        <v>6.18333333333333</v>
      </c>
      <c r="K487" s="16" t="n">
        <f aca="false">IF(F487&gt;=$N$1,1,0)</f>
        <v>1</v>
      </c>
      <c r="L487" s="27" t="n">
        <f aca="false">IF(K487=1,COUNTIFS($K$5:$K$1252,1,$J$5:$J$1252,"&lt;"&amp;J487)/($N$3-1),"")</f>
        <v>0.476387738193869</v>
      </c>
      <c r="M487" s="27" t="n">
        <f aca="false">IF(K487=1,COUNTIFS($K$5:$K$1252,1,$E$5:$E$1252,"&lt;"&amp;E487)/($N$3-1),"")</f>
        <v>0.435791217895609</v>
      </c>
      <c r="N487" s="28" t="n">
        <f aca="false">IF(K487=1,L487-M487,"")</f>
        <v>0.0405965202982602</v>
      </c>
      <c r="O487" s="24" t="n">
        <f aca="false">IF(K487=1,E487,"")</f>
        <v>8.417685</v>
      </c>
      <c r="P487" s="26" t="n">
        <f aca="false">IF(K487=1,J487,"")</f>
        <v>6.18333333333333</v>
      </c>
    </row>
    <row r="488" customFormat="false" ht="15" hidden="false" customHeight="false" outlineLevel="0" collapsed="false">
      <c r="A488" s="16" t="s">
        <v>780</v>
      </c>
      <c r="B488" s="16" t="s">
        <v>261</v>
      </c>
      <c r="C488" s="16" t="s">
        <v>294</v>
      </c>
      <c r="D488" s="16" t="n">
        <v>25</v>
      </c>
      <c r="E488" s="24" t="n">
        <v>12.635953</v>
      </c>
      <c r="F488" s="25" t="n">
        <v>1513</v>
      </c>
      <c r="G488" s="16" t="n">
        <v>25</v>
      </c>
      <c r="H488" s="16" t="n">
        <v>0</v>
      </c>
      <c r="I488" s="16" t="n">
        <v>2</v>
      </c>
      <c r="J488" s="26" t="n">
        <v>6.312</v>
      </c>
      <c r="K488" s="16" t="n">
        <f aca="false">IF(F488&gt;=$N$1,1,0)</f>
        <v>1</v>
      </c>
      <c r="L488" s="27" t="n">
        <f aca="false">IF(K488=1,COUNTIFS($K$5:$K$1252,1,$J$5:$J$1252,"&lt;"&amp;J488)/($N$3-1),"")</f>
        <v>0.609776304888153</v>
      </c>
      <c r="M488" s="27" t="n">
        <f aca="false">IF(K488=1,COUNTIFS($K$5:$K$1252,1,$E$5:$E$1252,"&lt;"&amp;E488)/($N$3-1),"")</f>
        <v>0.569179784589892</v>
      </c>
      <c r="N488" s="28" t="n">
        <f aca="false">IF(K488=1,L488-M488,"")</f>
        <v>0.0405965202982602</v>
      </c>
      <c r="O488" s="24" t="n">
        <f aca="false">IF(K488=1,E488,"")</f>
        <v>12.635953</v>
      </c>
      <c r="P488" s="26" t="n">
        <f aca="false">IF(K488=1,J488,"")</f>
        <v>6.312</v>
      </c>
    </row>
    <row r="489" customFormat="false" ht="15" hidden="false" customHeight="false" outlineLevel="0" collapsed="false">
      <c r="A489" s="16" t="s">
        <v>781</v>
      </c>
      <c r="B489" s="16" t="s">
        <v>257</v>
      </c>
      <c r="C489" s="16" t="s">
        <v>294</v>
      </c>
      <c r="D489" s="16" t="n">
        <v>28</v>
      </c>
      <c r="E489" s="24" t="n">
        <v>27.397336</v>
      </c>
      <c r="F489" s="25" t="n">
        <v>2424</v>
      </c>
      <c r="G489" s="16" t="n">
        <v>34</v>
      </c>
      <c r="H489" s="16" t="n">
        <v>0</v>
      </c>
      <c r="I489" s="16" t="n">
        <v>1</v>
      </c>
      <c r="J489" s="26" t="n">
        <v>6.77352941176471</v>
      </c>
      <c r="K489" s="16" t="n">
        <f aca="false">IF(F489&gt;=$N$1,1,0)</f>
        <v>1</v>
      </c>
      <c r="L489" s="27" t="n">
        <f aca="false">IF(K489=1,COUNTIFS($K$5:$K$1252,1,$J$5:$J$1252,"&lt;"&amp;J489)/($N$3-1),"")</f>
        <v>0.831814415907208</v>
      </c>
      <c r="M489" s="27" t="n">
        <f aca="false">IF(K489=1,COUNTIFS($K$5:$K$1252,1,$E$5:$E$1252,"&lt;"&amp;E489)/($N$3-1),"")</f>
        <v>0.792874896437448</v>
      </c>
      <c r="N489" s="28" t="n">
        <f aca="false">IF(K489=1,L489-M489,"")</f>
        <v>0.0389395194697597</v>
      </c>
      <c r="O489" s="24" t="n">
        <f aca="false">IF(K489=1,E489,"")</f>
        <v>27.397336</v>
      </c>
      <c r="P489" s="26" t="n">
        <f aca="false">IF(K489=1,J489,"")</f>
        <v>6.77352941176471</v>
      </c>
    </row>
    <row r="490" customFormat="false" ht="15" hidden="false" customHeight="false" outlineLevel="0" collapsed="false">
      <c r="A490" s="16" t="s">
        <v>782</v>
      </c>
      <c r="B490" s="16" t="s">
        <v>242</v>
      </c>
      <c r="C490" s="16" t="s">
        <v>307</v>
      </c>
      <c r="D490" s="16" t="n">
        <v>27</v>
      </c>
      <c r="E490" s="24" t="n">
        <v>1.484206</v>
      </c>
      <c r="F490" s="25" t="n">
        <v>1290</v>
      </c>
      <c r="G490" s="16" t="n">
        <v>17</v>
      </c>
      <c r="H490" s="16" t="n">
        <v>0</v>
      </c>
      <c r="I490" s="16" t="n">
        <v>1</v>
      </c>
      <c r="J490" s="26" t="n">
        <v>5.8</v>
      </c>
      <c r="K490" s="16" t="n">
        <f aca="false">IF(F490&gt;=$N$1,1,0)</f>
        <v>1</v>
      </c>
      <c r="L490" s="27" t="n">
        <f aca="false">IF(K490=1,COUNTIFS($K$5:$K$1252,1,$J$5:$J$1252,"&lt;"&amp;J490)/($N$3-1),"")</f>
        <v>0.0629660314830157</v>
      </c>
      <c r="M490" s="27" t="n">
        <f aca="false">IF(K490=1,COUNTIFS($K$5:$K$1252,1,$E$5:$E$1252,"&lt;"&amp;E490)/($N$3-1),"")</f>
        <v>0.024026512013256</v>
      </c>
      <c r="N490" s="28" t="n">
        <f aca="false">IF(K490=1,L490-M490,"")</f>
        <v>0.0389395194697597</v>
      </c>
      <c r="O490" s="24" t="n">
        <f aca="false">IF(K490=1,E490,"")</f>
        <v>1.484206</v>
      </c>
      <c r="P490" s="26" t="n">
        <f aca="false">IF(K490=1,J490,"")</f>
        <v>5.8</v>
      </c>
    </row>
    <row r="491" customFormat="false" ht="15" hidden="false" customHeight="false" outlineLevel="0" collapsed="false">
      <c r="A491" s="16" t="s">
        <v>783</v>
      </c>
      <c r="B491" s="16" t="s">
        <v>258</v>
      </c>
      <c r="C491" s="16" t="s">
        <v>296</v>
      </c>
      <c r="D491" s="16" t="n">
        <v>23</v>
      </c>
      <c r="E491" s="24" t="n">
        <v>10.120177</v>
      </c>
      <c r="F491" s="25" t="n">
        <v>1670</v>
      </c>
      <c r="G491" s="16" t="n">
        <v>25</v>
      </c>
      <c r="H491" s="16" t="n">
        <v>8</v>
      </c>
      <c r="I491" s="16" t="n">
        <v>2</v>
      </c>
      <c r="J491" s="26" t="n">
        <v>6.24</v>
      </c>
      <c r="K491" s="16" t="n">
        <f aca="false">IF(F491&gt;=$N$1,1,0)</f>
        <v>1</v>
      </c>
      <c r="L491" s="27" t="n">
        <f aca="false">IF(K491=1,COUNTIFS($K$5:$K$1252,1,$J$5:$J$1252,"&lt;"&amp;J491)/($N$3-1),"")</f>
        <v>0.532725766362883</v>
      </c>
      <c r="M491" s="27" t="n">
        <f aca="false">IF(K491=1,COUNTIFS($K$5:$K$1252,1,$E$5:$E$1252,"&lt;"&amp;E491)/($N$3-1),"")</f>
        <v>0.493786246893123</v>
      </c>
      <c r="N491" s="28" t="n">
        <f aca="false">IF(K491=1,L491-M491,"")</f>
        <v>0.0389395194697597</v>
      </c>
      <c r="O491" s="24" t="n">
        <f aca="false">IF(K491=1,E491,"")</f>
        <v>10.120177</v>
      </c>
      <c r="P491" s="26" t="n">
        <f aca="false">IF(K491=1,J491,"")</f>
        <v>6.24</v>
      </c>
    </row>
    <row r="492" customFormat="false" ht="15" hidden="false" customHeight="false" outlineLevel="0" collapsed="false">
      <c r="A492" s="16" t="s">
        <v>784</v>
      </c>
      <c r="B492" s="16" t="s">
        <v>264</v>
      </c>
      <c r="C492" s="16" t="s">
        <v>307</v>
      </c>
      <c r="D492" s="16" t="n">
        <v>20</v>
      </c>
      <c r="E492" s="24" t="n">
        <v>74.193816</v>
      </c>
      <c r="F492" s="25" t="n">
        <v>1717</v>
      </c>
      <c r="G492" s="16" t="n">
        <v>23</v>
      </c>
      <c r="H492" s="16" t="n">
        <v>0</v>
      </c>
      <c r="I492" s="16" t="n">
        <v>2</v>
      </c>
      <c r="J492" s="26" t="n">
        <v>7.32608695652174</v>
      </c>
      <c r="K492" s="16" t="n">
        <f aca="false">IF(F492&gt;=$N$1,1,0)</f>
        <v>1</v>
      </c>
      <c r="L492" s="27" t="n">
        <f aca="false">IF(K492=1,COUNTIFS($K$5:$K$1252,1,$J$5:$J$1252,"&lt;"&amp;J492)/($N$3-1),"")</f>
        <v>0.983429991714996</v>
      </c>
      <c r="M492" s="27" t="n">
        <f aca="false">IF(K492=1,COUNTIFS($K$5:$K$1252,1,$E$5:$E$1252,"&lt;"&amp;E492)/($N$3-1),"")</f>
        <v>0.944490472245236</v>
      </c>
      <c r="N492" s="28" t="n">
        <f aca="false">IF(K492=1,L492-M492,"")</f>
        <v>0.0389395194697598</v>
      </c>
      <c r="O492" s="24" t="n">
        <f aca="false">IF(K492=1,E492,"")</f>
        <v>74.193816</v>
      </c>
      <c r="P492" s="26" t="n">
        <f aca="false">IF(K492=1,J492,"")</f>
        <v>7.32608695652174</v>
      </c>
    </row>
    <row r="493" customFormat="false" ht="15" hidden="false" customHeight="false" outlineLevel="0" collapsed="false">
      <c r="A493" s="16" t="s">
        <v>785</v>
      </c>
      <c r="B493" s="16" t="s">
        <v>254</v>
      </c>
      <c r="C493" s="16" t="s">
        <v>294</v>
      </c>
      <c r="D493" s="16" t="n">
        <v>30</v>
      </c>
      <c r="E493" s="24" t="n">
        <v>2.156079</v>
      </c>
      <c r="F493" s="25" t="n">
        <v>1462</v>
      </c>
      <c r="G493" s="16" t="n">
        <v>22</v>
      </c>
      <c r="H493" s="16" t="n">
        <v>2</v>
      </c>
      <c r="I493" s="16" t="n">
        <v>0</v>
      </c>
      <c r="J493" s="26" t="n">
        <v>5.83636363636364</v>
      </c>
      <c r="K493" s="16" t="n">
        <f aca="false">IF(F493&gt;=$N$1,1,0)</f>
        <v>1</v>
      </c>
      <c r="L493" s="27" t="n">
        <f aca="false">IF(K493=1,COUNTIFS($K$5:$K$1252,1,$J$5:$J$1252,"&lt;"&amp;J493)/($N$3-1),"")</f>
        <v>0.0994200497100249</v>
      </c>
      <c r="M493" s="27" t="n">
        <f aca="false">IF(K493=1,COUNTIFS($K$5:$K$1252,1,$E$5:$E$1252,"&lt;"&amp;E493)/($N$3-1),"")</f>
        <v>0.0613090306545153</v>
      </c>
      <c r="N493" s="28" t="n">
        <f aca="false">IF(K493=1,L493-M493,"")</f>
        <v>0.0381110190555095</v>
      </c>
      <c r="O493" s="24" t="n">
        <f aca="false">IF(K493=1,E493,"")</f>
        <v>2.156079</v>
      </c>
      <c r="P493" s="26" t="n">
        <f aca="false">IF(K493=1,J493,"")</f>
        <v>5.83636363636364</v>
      </c>
    </row>
    <row r="494" customFormat="false" ht="15" hidden="false" customHeight="false" outlineLevel="0" collapsed="false">
      <c r="A494" s="16" t="s">
        <v>786</v>
      </c>
      <c r="B494" s="16" t="s">
        <v>259</v>
      </c>
      <c r="C494" s="16" t="s">
        <v>307</v>
      </c>
      <c r="D494" s="16" t="n">
        <v>38</v>
      </c>
      <c r="E494" s="24" t="n">
        <v>3.518278</v>
      </c>
      <c r="F494" s="25" t="n">
        <v>923</v>
      </c>
      <c r="G494" s="16" t="n">
        <v>12</v>
      </c>
      <c r="H494" s="16" t="n">
        <v>0</v>
      </c>
      <c r="I494" s="16" t="n">
        <v>0</v>
      </c>
      <c r="J494" s="26" t="n">
        <v>5.95</v>
      </c>
      <c r="K494" s="16" t="n">
        <f aca="false">IF(F494&gt;=$N$1,1,0)</f>
        <v>1</v>
      </c>
      <c r="L494" s="27" t="n">
        <f aca="false">IF(K494=1,COUNTIFS($K$5:$K$1252,1,$J$5:$J$1252,"&lt;"&amp;J494)/($N$3-1),"")</f>
        <v>0.228666114333057</v>
      </c>
      <c r="M494" s="27" t="n">
        <f aca="false">IF(K494=1,COUNTIFS($K$5:$K$1252,1,$E$5:$E$1252,"&lt;"&amp;E494)/($N$3-1),"")</f>
        <v>0.192212096106048</v>
      </c>
      <c r="N494" s="28" t="n">
        <f aca="false">IF(K494=1,L494-M494,"")</f>
        <v>0.0364540182270091</v>
      </c>
      <c r="O494" s="24" t="n">
        <f aca="false">IF(K494=1,E494,"")</f>
        <v>3.518278</v>
      </c>
      <c r="P494" s="26" t="n">
        <f aca="false">IF(K494=1,J494,"")</f>
        <v>5.95</v>
      </c>
    </row>
    <row r="495" customFormat="false" ht="15" hidden="false" customHeight="false" outlineLevel="0" collapsed="false">
      <c r="A495" s="16" t="s">
        <v>787</v>
      </c>
      <c r="B495" s="16" t="s">
        <v>262</v>
      </c>
      <c r="C495" s="16" t="s">
        <v>296</v>
      </c>
      <c r="D495" s="16" t="n">
        <v>28</v>
      </c>
      <c r="E495" s="24" t="n">
        <v>19.914626</v>
      </c>
      <c r="F495" s="25" t="n">
        <v>1809</v>
      </c>
      <c r="G495" s="16" t="n">
        <v>27</v>
      </c>
      <c r="H495" s="16" t="n">
        <v>6</v>
      </c>
      <c r="I495" s="16" t="n">
        <v>4</v>
      </c>
      <c r="J495" s="26" t="n">
        <v>6.48888888888889</v>
      </c>
      <c r="K495" s="16" t="n">
        <f aca="false">IF(F495&gt;=$N$1,1,0)</f>
        <v>1</v>
      </c>
      <c r="L495" s="27" t="n">
        <f aca="false">IF(K495=1,COUNTIFS($K$5:$K$1252,1,$J$5:$J$1252,"&lt;"&amp;J495)/($N$3-1),"")</f>
        <v>0.755592377796189</v>
      </c>
      <c r="M495" s="27" t="n">
        <f aca="false">IF(K495=1,COUNTIFS($K$5:$K$1252,1,$E$5:$E$1252,"&lt;"&amp;E495)/($N$3-1),"")</f>
        <v>0.717481358740679</v>
      </c>
      <c r="N495" s="28" t="n">
        <f aca="false">IF(K495=1,L495-M495,"")</f>
        <v>0.0381110190555095</v>
      </c>
      <c r="O495" s="24" t="n">
        <f aca="false">IF(K495=1,E495,"")</f>
        <v>19.914626</v>
      </c>
      <c r="P495" s="26" t="n">
        <f aca="false">IF(K495=1,J495,"")</f>
        <v>6.48888888888889</v>
      </c>
    </row>
    <row r="496" customFormat="false" ht="15" hidden="false" customHeight="false" outlineLevel="0" collapsed="false">
      <c r="A496" s="16" t="s">
        <v>788</v>
      </c>
      <c r="B496" s="16" t="s">
        <v>248</v>
      </c>
      <c r="C496" s="16" t="s">
        <v>294</v>
      </c>
      <c r="D496" s="16" t="n">
        <v>25</v>
      </c>
      <c r="E496" s="24" t="n">
        <v>21.875188</v>
      </c>
      <c r="F496" s="25" t="n">
        <v>1173</v>
      </c>
      <c r="G496" s="16" t="n">
        <v>18</v>
      </c>
      <c r="H496" s="16" t="n">
        <v>1</v>
      </c>
      <c r="I496" s="16" t="n">
        <v>1</v>
      </c>
      <c r="J496" s="26" t="n">
        <v>6.53888888888889</v>
      </c>
      <c r="K496" s="16" t="n">
        <f aca="false">IF(F496&gt;=$N$1,1,0)</f>
        <v>1</v>
      </c>
      <c r="L496" s="27" t="n">
        <f aca="false">IF(K496=1,COUNTIFS($K$5:$K$1252,1,$J$5:$J$1252,"&lt;"&amp;J496)/($N$3-1),"")</f>
        <v>0.772162386081193</v>
      </c>
      <c r="M496" s="27" t="n">
        <f aca="false">IF(K496=1,COUNTIFS($K$5:$K$1252,1,$E$5:$E$1252,"&lt;"&amp;E496)/($N$3-1),"")</f>
        <v>0.734051367025684</v>
      </c>
      <c r="N496" s="28" t="n">
        <f aca="false">IF(K496=1,L496-M496,"")</f>
        <v>0.0381110190555095</v>
      </c>
      <c r="O496" s="24" t="n">
        <f aca="false">IF(K496=1,E496,"")</f>
        <v>21.875188</v>
      </c>
      <c r="P496" s="26" t="n">
        <f aca="false">IF(K496=1,J496,"")</f>
        <v>6.53888888888889</v>
      </c>
    </row>
    <row r="497" customFormat="false" ht="15" hidden="false" customHeight="false" outlineLevel="0" collapsed="false">
      <c r="A497" s="16" t="s">
        <v>789</v>
      </c>
      <c r="B497" s="16" t="s">
        <v>224</v>
      </c>
      <c r="C497" s="16" t="s">
        <v>296</v>
      </c>
      <c r="D497" s="16" t="n">
        <v>32</v>
      </c>
      <c r="E497" s="24" t="n">
        <v>68.271723</v>
      </c>
      <c r="F497" s="25" t="n">
        <v>2076</v>
      </c>
      <c r="G497" s="16" t="n">
        <v>31</v>
      </c>
      <c r="H497" s="16" t="n">
        <v>10</v>
      </c>
      <c r="I497" s="16" t="n">
        <v>4</v>
      </c>
      <c r="J497" s="26" t="n">
        <v>7.26774193548387</v>
      </c>
      <c r="K497" s="16" t="n">
        <f aca="false">IF(F497&gt;=$N$1,1,0)</f>
        <v>1</v>
      </c>
      <c r="L497" s="27" t="n">
        <f aca="false">IF(K497=1,COUNTIFS($K$5:$K$1252,1,$J$5:$J$1252,"&lt;"&amp;J497)/($N$3-1),"")</f>
        <v>0.975144987572494</v>
      </c>
      <c r="M497" s="27" t="n">
        <f aca="false">IF(K497=1,COUNTIFS($K$5:$K$1252,1,$E$5:$E$1252,"&lt;"&amp;E497)/($N$3-1),"")</f>
        <v>0.937862468931235</v>
      </c>
      <c r="N497" s="28" t="n">
        <f aca="false">IF(K497=1,L497-M497,"")</f>
        <v>0.0372825186412593</v>
      </c>
      <c r="O497" s="24" t="n">
        <f aca="false">IF(K497=1,E497,"")</f>
        <v>68.271723</v>
      </c>
      <c r="P497" s="26" t="n">
        <f aca="false">IF(K497=1,J497,"")</f>
        <v>7.26774193548387</v>
      </c>
    </row>
    <row r="498" customFormat="false" ht="15" hidden="false" customHeight="false" outlineLevel="0" collapsed="false">
      <c r="A498" s="16" t="s">
        <v>790</v>
      </c>
      <c r="B498" s="16" t="s">
        <v>248</v>
      </c>
      <c r="C498" s="16" t="s">
        <v>296</v>
      </c>
      <c r="D498" s="16" t="n">
        <v>26</v>
      </c>
      <c r="E498" s="24" t="n">
        <v>7.661606</v>
      </c>
      <c r="F498" s="25" t="n">
        <v>1307</v>
      </c>
      <c r="G498" s="16" t="n">
        <v>21</v>
      </c>
      <c r="H498" s="16" t="n">
        <v>3</v>
      </c>
      <c r="I498" s="16" t="n">
        <v>3</v>
      </c>
      <c r="J498" s="26" t="n">
        <v>6.14285714285714</v>
      </c>
      <c r="K498" s="16" t="n">
        <f aca="false">IF(F498&gt;=$N$1,1,0)</f>
        <v>1</v>
      </c>
      <c r="L498" s="27" t="n">
        <f aca="false">IF(K498=1,COUNTIFS($K$5:$K$1252,1,$J$5:$J$1252,"&lt;"&amp;J498)/($N$3-1),"")</f>
        <v>0.443247721623861</v>
      </c>
      <c r="M498" s="27" t="n">
        <f aca="false">IF(K498=1,COUNTIFS($K$5:$K$1252,1,$E$5:$E$1252,"&lt;"&amp;E498)/($N$3-1),"")</f>
        <v>0.405965202982601</v>
      </c>
      <c r="N498" s="28" t="n">
        <f aca="false">IF(K498=1,L498-M498,"")</f>
        <v>0.0372825186412594</v>
      </c>
      <c r="O498" s="24" t="n">
        <f aca="false">IF(K498=1,E498,"")</f>
        <v>7.661606</v>
      </c>
      <c r="P498" s="26" t="n">
        <f aca="false">IF(K498=1,J498,"")</f>
        <v>6.14285714285714</v>
      </c>
    </row>
    <row r="499" customFormat="false" ht="15" hidden="false" customHeight="false" outlineLevel="0" collapsed="false">
      <c r="A499" s="16" t="s">
        <v>791</v>
      </c>
      <c r="B499" s="16" t="s">
        <v>225</v>
      </c>
      <c r="C499" s="16" t="s">
        <v>294</v>
      </c>
      <c r="D499" s="16" t="n">
        <v>36</v>
      </c>
      <c r="E499" s="24" t="n">
        <v>9.696289</v>
      </c>
      <c r="F499" s="25" t="n">
        <v>1552</v>
      </c>
      <c r="G499" s="16" t="n">
        <v>24</v>
      </c>
      <c r="H499" s="16" t="n">
        <v>0</v>
      </c>
      <c r="I499" s="16" t="n">
        <v>1</v>
      </c>
      <c r="J499" s="26" t="n">
        <v>6.22083333333333</v>
      </c>
      <c r="K499" s="16" t="n">
        <f aca="false">IF(F499&gt;=$N$1,1,0)</f>
        <v>1</v>
      </c>
      <c r="L499" s="27" t="n">
        <f aca="false">IF(K499=1,COUNTIFS($K$5:$K$1252,1,$J$5:$J$1252,"&lt;"&amp;J499)/($N$3-1),"")</f>
        <v>0.516984258492129</v>
      </c>
      <c r="M499" s="27" t="n">
        <f aca="false">IF(K499=1,COUNTIFS($K$5:$K$1252,1,$E$5:$E$1252,"&lt;"&amp;E499)/($N$3-1),"")</f>
        <v>0.47970173985087</v>
      </c>
      <c r="N499" s="28" t="n">
        <f aca="false">IF(K499=1,L499-M499,"")</f>
        <v>0.0372825186412593</v>
      </c>
      <c r="O499" s="24" t="n">
        <f aca="false">IF(K499=1,E499,"")</f>
        <v>9.696289</v>
      </c>
      <c r="P499" s="26" t="n">
        <f aca="false">IF(K499=1,J499,"")</f>
        <v>6.22083333333333</v>
      </c>
    </row>
    <row r="500" customFormat="false" ht="15" hidden="false" customHeight="false" outlineLevel="0" collapsed="false">
      <c r="A500" s="16" t="s">
        <v>792</v>
      </c>
      <c r="B500" s="16" t="s">
        <v>217</v>
      </c>
      <c r="C500" s="16" t="s">
        <v>296</v>
      </c>
      <c r="D500" s="16" t="n">
        <v>29</v>
      </c>
      <c r="E500" s="24" t="n">
        <v>4.469531</v>
      </c>
      <c r="F500" s="25" t="n">
        <v>1990</v>
      </c>
      <c r="G500" s="16" t="n">
        <v>30</v>
      </c>
      <c r="H500" s="16" t="n">
        <v>5</v>
      </c>
      <c r="I500" s="16" t="n">
        <v>2</v>
      </c>
      <c r="J500" s="26" t="n">
        <v>5.99666666666667</v>
      </c>
      <c r="K500" s="16" t="n">
        <f aca="false">IF(F500&gt;=$N$1,1,0)</f>
        <v>1</v>
      </c>
      <c r="L500" s="27" t="n">
        <f aca="false">IF(K500=1,COUNTIFS($K$5:$K$1252,1,$J$5:$J$1252,"&lt;"&amp;J500)/($N$3-1),"")</f>
        <v>0.286661143330572</v>
      </c>
      <c r="M500" s="27" t="n">
        <f aca="false">IF(K500=1,COUNTIFS($K$5:$K$1252,1,$E$5:$E$1252,"&lt;"&amp;E500)/($N$3-1),"")</f>
        <v>0.250207125103563</v>
      </c>
      <c r="N500" s="28" t="n">
        <f aca="false">IF(K500=1,L500-M500,"")</f>
        <v>0.0364540182270091</v>
      </c>
      <c r="O500" s="24" t="n">
        <f aca="false">IF(K500=1,E500,"")</f>
        <v>4.469531</v>
      </c>
      <c r="P500" s="26" t="n">
        <f aca="false">IF(K500=1,J500,"")</f>
        <v>5.99666666666667</v>
      </c>
    </row>
    <row r="501" customFormat="false" ht="15" hidden="false" customHeight="false" outlineLevel="0" collapsed="false">
      <c r="A501" s="16" t="s">
        <v>793</v>
      </c>
      <c r="B501" s="16" t="s">
        <v>244</v>
      </c>
      <c r="C501" s="16" t="s">
        <v>294</v>
      </c>
      <c r="D501" s="16" t="n">
        <v>28</v>
      </c>
      <c r="E501" s="24" t="n">
        <v>4.02206</v>
      </c>
      <c r="F501" s="25" t="n">
        <v>1194</v>
      </c>
      <c r="G501" s="16" t="n">
        <v>22</v>
      </c>
      <c r="H501" s="16" t="n">
        <v>1</v>
      </c>
      <c r="I501" s="16" t="n">
        <v>1</v>
      </c>
      <c r="J501" s="26" t="n">
        <v>5.98181818181818</v>
      </c>
      <c r="K501" s="16" t="n">
        <f aca="false">IF(F501&gt;=$N$1,1,0)</f>
        <v>1</v>
      </c>
      <c r="L501" s="27" t="n">
        <f aca="false">IF(K501=1,COUNTIFS($K$5:$K$1252,1,$J$5:$J$1252,"&lt;"&amp;J501)/($N$3-1),"")</f>
        <v>0.264291632145816</v>
      </c>
      <c r="M501" s="27" t="n">
        <f aca="false">IF(K501=1,COUNTIFS($K$5:$K$1252,1,$E$5:$E$1252,"&lt;"&amp;E501)/($N$3-1),"")</f>
        <v>0.227837613918807</v>
      </c>
      <c r="N501" s="28" t="n">
        <f aca="false">IF(K501=1,L501-M501,"")</f>
        <v>0.0364540182270091</v>
      </c>
      <c r="O501" s="24" t="n">
        <f aca="false">IF(K501=1,E501,"")</f>
        <v>4.02206</v>
      </c>
      <c r="P501" s="26" t="n">
        <f aca="false">IF(K501=1,J501,"")</f>
        <v>5.98181818181818</v>
      </c>
    </row>
    <row r="502" customFormat="false" ht="15" hidden="false" customHeight="false" outlineLevel="0" collapsed="false">
      <c r="A502" s="16" t="s">
        <v>794</v>
      </c>
      <c r="B502" s="16" t="s">
        <v>266</v>
      </c>
      <c r="C502" s="16" t="s">
        <v>294</v>
      </c>
      <c r="D502" s="16" t="n">
        <v>29</v>
      </c>
      <c r="E502" s="24" t="n">
        <v>23.381618</v>
      </c>
      <c r="F502" s="25" t="n">
        <v>1159</v>
      </c>
      <c r="G502" s="16" t="n">
        <v>20</v>
      </c>
      <c r="H502" s="16" t="n">
        <v>2</v>
      </c>
      <c r="I502" s="16" t="n">
        <v>2</v>
      </c>
      <c r="J502" s="26" t="n">
        <v>6.6</v>
      </c>
      <c r="K502" s="16" t="n">
        <f aca="false">IF(F502&gt;=$N$1,1,0)</f>
        <v>1</v>
      </c>
      <c r="L502" s="27" t="n">
        <f aca="false">IF(K502=1,COUNTIFS($K$5:$K$1252,1,$J$5:$J$1252,"&lt;"&amp;J502)/($N$3-1),"")</f>
        <v>0.786246893123447</v>
      </c>
      <c r="M502" s="27" t="n">
        <f aca="false">IF(K502=1,COUNTIFS($K$5:$K$1252,1,$E$5:$E$1252,"&lt;"&amp;E502)/($N$3-1),"")</f>
        <v>0.749792874896437</v>
      </c>
      <c r="N502" s="28" t="n">
        <f aca="false">IF(K502=1,L502-M502,"")</f>
        <v>0.0364540182270091</v>
      </c>
      <c r="O502" s="24" t="n">
        <f aca="false">IF(K502=1,E502,"")</f>
        <v>23.381618</v>
      </c>
      <c r="P502" s="26" t="n">
        <f aca="false">IF(K502=1,J502,"")</f>
        <v>6.6</v>
      </c>
    </row>
    <row r="503" customFormat="false" ht="15" hidden="false" customHeight="false" outlineLevel="0" collapsed="false">
      <c r="A503" s="16" t="s">
        <v>795</v>
      </c>
      <c r="B503" s="16" t="s">
        <v>219</v>
      </c>
      <c r="C503" s="16" t="s">
        <v>294</v>
      </c>
      <c r="D503" s="16" t="n">
        <v>21</v>
      </c>
      <c r="E503" s="24" t="n">
        <v>25.815367</v>
      </c>
      <c r="F503" s="25" t="n">
        <v>1915</v>
      </c>
      <c r="G503" s="16" t="n">
        <v>27</v>
      </c>
      <c r="H503" s="16" t="n">
        <v>1</v>
      </c>
      <c r="I503" s="16" t="n">
        <v>3</v>
      </c>
      <c r="J503" s="26" t="n">
        <v>6.7037037037037</v>
      </c>
      <c r="K503" s="16" t="n">
        <f aca="false">IF(F503&gt;=$N$1,1,0)</f>
        <v>1</v>
      </c>
      <c r="L503" s="27" t="n">
        <f aca="false">IF(K503=1,COUNTIFS($K$5:$K$1252,1,$J$5:$J$1252,"&lt;"&amp;J503)/($N$3-1),"")</f>
        <v>0.816901408450704</v>
      </c>
      <c r="M503" s="27" t="n">
        <f aca="false">IF(K503=1,COUNTIFS($K$5:$K$1252,1,$E$5:$E$1252,"&lt;"&amp;E503)/($N$3-1),"")</f>
        <v>0.780447390223695</v>
      </c>
      <c r="N503" s="28" t="n">
        <f aca="false">IF(K503=1,L503-M503,"")</f>
        <v>0.0364540182270091</v>
      </c>
      <c r="O503" s="24" t="n">
        <f aca="false">IF(K503=1,E503,"")</f>
        <v>25.815367</v>
      </c>
      <c r="P503" s="26" t="n">
        <f aca="false">IF(K503=1,J503,"")</f>
        <v>6.7037037037037</v>
      </c>
    </row>
    <row r="504" customFormat="false" ht="15" hidden="false" customHeight="false" outlineLevel="0" collapsed="false">
      <c r="A504" s="16" t="s">
        <v>796</v>
      </c>
      <c r="B504" s="16" t="s">
        <v>241</v>
      </c>
      <c r="C504" s="16" t="s">
        <v>294</v>
      </c>
      <c r="D504" s="16" t="n">
        <v>25</v>
      </c>
      <c r="E504" s="24" t="n">
        <v>2.301959</v>
      </c>
      <c r="F504" s="25" t="n">
        <v>2130</v>
      </c>
      <c r="G504" s="16" t="n">
        <v>36</v>
      </c>
      <c r="H504" s="16" t="n">
        <v>0</v>
      </c>
      <c r="I504" s="16" t="n">
        <v>0</v>
      </c>
      <c r="J504" s="26" t="n">
        <v>5.84444444444445</v>
      </c>
      <c r="K504" s="16" t="n">
        <f aca="false">IF(F504&gt;=$N$1,1,0)</f>
        <v>1</v>
      </c>
      <c r="L504" s="27" t="n">
        <f aca="false">IF(K504=1,COUNTIFS($K$5:$K$1252,1,$J$5:$J$1252,"&lt;"&amp;J504)/($N$3-1),"")</f>
        <v>0.112676056338028</v>
      </c>
      <c r="M504" s="27" t="n">
        <f aca="false">IF(K504=1,COUNTIFS($K$5:$K$1252,1,$E$5:$E$1252,"&lt;"&amp;E504)/($N$3-1),"")</f>
        <v>0.0762220381110191</v>
      </c>
      <c r="N504" s="28" t="n">
        <f aca="false">IF(K504=1,L504-M504,"")</f>
        <v>0.0364540182270091</v>
      </c>
      <c r="O504" s="24" t="n">
        <f aca="false">IF(K504=1,E504,"")</f>
        <v>2.301959</v>
      </c>
      <c r="P504" s="26" t="n">
        <f aca="false">IF(K504=1,J504,"")</f>
        <v>5.84444444444445</v>
      </c>
    </row>
    <row r="505" customFormat="false" ht="15" hidden="false" customHeight="false" outlineLevel="0" collapsed="false">
      <c r="A505" s="16" t="s">
        <v>797</v>
      </c>
      <c r="B505" s="16" t="s">
        <v>250</v>
      </c>
      <c r="C505" s="16" t="s">
        <v>296</v>
      </c>
      <c r="D505" s="16" t="n">
        <v>26</v>
      </c>
      <c r="E505" s="24" t="n">
        <v>54.663861</v>
      </c>
      <c r="F505" s="25" t="n">
        <v>1634</v>
      </c>
      <c r="G505" s="16" t="n">
        <v>25</v>
      </c>
      <c r="H505" s="16" t="n">
        <v>13</v>
      </c>
      <c r="I505" s="16" t="n">
        <v>4</v>
      </c>
      <c r="J505" s="26" t="n">
        <v>7.084</v>
      </c>
      <c r="K505" s="16" t="n">
        <f aca="false">IF(F505&gt;=$N$1,1,0)</f>
        <v>1</v>
      </c>
      <c r="L505" s="27" t="n">
        <f aca="false">IF(K505=1,COUNTIFS($K$5:$K$1252,1,$J$5:$J$1252,"&lt;"&amp;J505)/($N$3-1),"")</f>
        <v>0.946147473073737</v>
      </c>
      <c r="M505" s="27" t="n">
        <f aca="false">IF(K505=1,COUNTIFS($K$5:$K$1252,1,$E$5:$E$1252,"&lt;"&amp;E505)/($N$3-1),"")</f>
        <v>0.910521955260978</v>
      </c>
      <c r="N505" s="28" t="n">
        <f aca="false">IF(K505=1,L505-M505,"")</f>
        <v>0.0356255178127589</v>
      </c>
      <c r="O505" s="24" t="n">
        <f aca="false">IF(K505=1,E505,"")</f>
        <v>54.663861</v>
      </c>
      <c r="P505" s="26" t="n">
        <f aca="false">IF(K505=1,J505,"")</f>
        <v>7.084</v>
      </c>
    </row>
    <row r="506" customFormat="false" ht="15" hidden="false" customHeight="false" outlineLevel="0" collapsed="false">
      <c r="A506" s="16" t="s">
        <v>798</v>
      </c>
      <c r="B506" s="16" t="s">
        <v>224</v>
      </c>
      <c r="C506" s="16" t="s">
        <v>296</v>
      </c>
      <c r="D506" s="16" t="n">
        <v>26</v>
      </c>
      <c r="E506" s="24" t="n">
        <v>18.402631</v>
      </c>
      <c r="F506" s="25" t="n">
        <v>1785</v>
      </c>
      <c r="G506" s="16" t="n">
        <v>31</v>
      </c>
      <c r="H506" s="16" t="n">
        <v>7</v>
      </c>
      <c r="I506" s="16" t="n">
        <v>7</v>
      </c>
      <c r="J506" s="26" t="n">
        <v>6.45483870967742</v>
      </c>
      <c r="K506" s="16" t="n">
        <f aca="false">IF(F506&gt;=$N$1,1,0)</f>
        <v>1</v>
      </c>
      <c r="L506" s="27" t="n">
        <f aca="false">IF(K506=1,COUNTIFS($K$5:$K$1252,1,$J$5:$J$1252,"&lt;"&amp;J506)/($N$3-1),"")</f>
        <v>0.735708367854184</v>
      </c>
      <c r="M506" s="27" t="n">
        <f aca="false">IF(K506=1,COUNTIFS($K$5:$K$1252,1,$E$5:$E$1252,"&lt;"&amp;E506)/($N$3-1),"")</f>
        <v>0.700082850041425</v>
      </c>
      <c r="N506" s="28" t="n">
        <f aca="false">IF(K506=1,L506-M506,"")</f>
        <v>0.0356255178127589</v>
      </c>
      <c r="O506" s="24" t="n">
        <f aca="false">IF(K506=1,E506,"")</f>
        <v>18.402631</v>
      </c>
      <c r="P506" s="26" t="n">
        <f aca="false">IF(K506=1,J506,"")</f>
        <v>6.45483870967742</v>
      </c>
    </row>
    <row r="507" customFormat="false" ht="15" hidden="false" customHeight="false" outlineLevel="0" collapsed="false">
      <c r="A507" s="16" t="s">
        <v>799</v>
      </c>
      <c r="B507" s="16" t="s">
        <v>258</v>
      </c>
      <c r="C507" s="16" t="s">
        <v>307</v>
      </c>
      <c r="D507" s="16" t="n">
        <v>27</v>
      </c>
      <c r="E507" s="24" t="n">
        <v>7.683864</v>
      </c>
      <c r="F507" s="25" t="n">
        <v>940</v>
      </c>
      <c r="G507" s="16" t="n">
        <v>12</v>
      </c>
      <c r="H507" s="16" t="n">
        <v>0</v>
      </c>
      <c r="I507" s="16" t="n">
        <v>1</v>
      </c>
      <c r="J507" s="26" t="n">
        <v>6.14166666666667</v>
      </c>
      <c r="K507" s="16" t="n">
        <f aca="false">IF(F507&gt;=$N$1,1,0)</f>
        <v>1</v>
      </c>
      <c r="L507" s="27" t="n">
        <f aca="false">IF(K507=1,COUNTIFS($K$5:$K$1252,1,$J$5:$J$1252,"&lt;"&amp;J507)/($N$3-1),"")</f>
        <v>0.44159072079536</v>
      </c>
      <c r="M507" s="27" t="n">
        <f aca="false">IF(K507=1,COUNTIFS($K$5:$K$1252,1,$E$5:$E$1252,"&lt;"&amp;E507)/($N$3-1),"")</f>
        <v>0.406793703396852</v>
      </c>
      <c r="N507" s="28" t="n">
        <f aca="false">IF(K507=1,L507-M507,"")</f>
        <v>0.0347970173985087</v>
      </c>
      <c r="O507" s="24" t="n">
        <f aca="false">IF(K507=1,E507,"")</f>
        <v>7.683864</v>
      </c>
      <c r="P507" s="26" t="n">
        <f aca="false">IF(K507=1,J507,"")</f>
        <v>6.14166666666667</v>
      </c>
    </row>
    <row r="508" customFormat="false" ht="15" hidden="false" customHeight="false" outlineLevel="0" collapsed="false">
      <c r="A508" s="16" t="s">
        <v>800</v>
      </c>
      <c r="B508" s="16" t="s">
        <v>242</v>
      </c>
      <c r="C508" s="16" t="s">
        <v>307</v>
      </c>
      <c r="D508" s="16" t="n">
        <v>26</v>
      </c>
      <c r="E508" s="24" t="n">
        <v>4.384884</v>
      </c>
      <c r="F508" s="25" t="n">
        <v>1278</v>
      </c>
      <c r="G508" s="16" t="n">
        <v>17</v>
      </c>
      <c r="H508" s="16" t="n">
        <v>0</v>
      </c>
      <c r="I508" s="16" t="n">
        <v>0</v>
      </c>
      <c r="J508" s="26" t="n">
        <v>5.99411764705882</v>
      </c>
      <c r="K508" s="16" t="n">
        <f aca="false">IF(F508&gt;=$N$1,1,0)</f>
        <v>1</v>
      </c>
      <c r="L508" s="27" t="n">
        <f aca="false">IF(K508=1,COUNTIFS($K$5:$K$1252,1,$J$5:$J$1252,"&lt;"&amp;J508)/($N$3-1),"")</f>
        <v>0.28003314001657</v>
      </c>
      <c r="M508" s="27" t="n">
        <f aca="false">IF(K508=1,COUNTIFS($K$5:$K$1252,1,$E$5:$E$1252,"&lt;"&amp;E508)/($N$3-1),"")</f>
        <v>0.245236122618061</v>
      </c>
      <c r="N508" s="28" t="n">
        <f aca="false">IF(K508=1,L508-M508,"")</f>
        <v>0.0347970173985087</v>
      </c>
      <c r="O508" s="24" t="n">
        <f aca="false">IF(K508=1,E508,"")</f>
        <v>4.384884</v>
      </c>
      <c r="P508" s="26" t="n">
        <f aca="false">IF(K508=1,J508,"")</f>
        <v>5.99411764705882</v>
      </c>
    </row>
    <row r="509" customFormat="false" ht="15" hidden="false" customHeight="false" outlineLevel="0" collapsed="false">
      <c r="A509" s="16" t="s">
        <v>801</v>
      </c>
      <c r="B509" s="16" t="s">
        <v>237</v>
      </c>
      <c r="C509" s="16" t="s">
        <v>300</v>
      </c>
      <c r="D509" s="16" t="n">
        <v>28</v>
      </c>
      <c r="E509" s="24" t="n">
        <v>27.335926</v>
      </c>
      <c r="F509" s="25" t="n">
        <v>1863</v>
      </c>
      <c r="G509" s="16" t="n">
        <v>28</v>
      </c>
      <c r="H509" s="16" t="n">
        <v>3</v>
      </c>
      <c r="I509" s="16" t="n">
        <v>9</v>
      </c>
      <c r="J509" s="26" t="n">
        <v>6.74285714285714</v>
      </c>
      <c r="K509" s="16" t="n">
        <f aca="false">IF(F509&gt;=$N$1,1,0)</f>
        <v>1</v>
      </c>
      <c r="L509" s="27" t="n">
        <f aca="false">IF(K509=1,COUNTIFS($K$5:$K$1252,1,$J$5:$J$1252,"&lt;"&amp;J509)/($N$3-1),"")</f>
        <v>0.825186412593206</v>
      </c>
      <c r="M509" s="27" t="n">
        <f aca="false">IF(K509=1,COUNTIFS($K$5:$K$1252,1,$E$5:$E$1252,"&lt;"&amp;E509)/($N$3-1),"")</f>
        <v>0.791217895608948</v>
      </c>
      <c r="N509" s="28" t="n">
        <f aca="false">IF(K509=1,L509-M509,"")</f>
        <v>0.0339685169842584</v>
      </c>
      <c r="O509" s="24" t="n">
        <f aca="false">IF(K509=1,E509,"")</f>
        <v>27.335926</v>
      </c>
      <c r="P509" s="26" t="n">
        <f aca="false">IF(K509=1,J509,"")</f>
        <v>6.74285714285714</v>
      </c>
    </row>
    <row r="510" customFormat="false" ht="15" hidden="false" customHeight="false" outlineLevel="0" collapsed="false">
      <c r="A510" s="16" t="s">
        <v>802</v>
      </c>
      <c r="B510" s="16" t="s">
        <v>232</v>
      </c>
      <c r="C510" s="16" t="s">
        <v>307</v>
      </c>
      <c r="D510" s="16" t="n">
        <v>27</v>
      </c>
      <c r="E510" s="24" t="n">
        <v>5.858673</v>
      </c>
      <c r="F510" s="25" t="n">
        <v>1405</v>
      </c>
      <c r="G510" s="16" t="n">
        <v>18</v>
      </c>
      <c r="H510" s="16" t="n">
        <v>0</v>
      </c>
      <c r="I510" s="16" t="n">
        <v>1</v>
      </c>
      <c r="J510" s="26" t="n">
        <v>6.05555555555556</v>
      </c>
      <c r="K510" s="16" t="n">
        <f aca="false">IF(F510&gt;=$N$1,1,0)</f>
        <v>1</v>
      </c>
      <c r="L510" s="27" t="n">
        <f aca="false">IF(K510=1,COUNTIFS($K$5:$K$1252,1,$J$5:$J$1252,"&lt;"&amp;J510)/($N$3-1),"")</f>
        <v>0.363711681855841</v>
      </c>
      <c r="M510" s="27" t="n">
        <f aca="false">IF(K510=1,COUNTIFS($K$5:$K$1252,1,$E$5:$E$1252,"&lt;"&amp;E510)/($N$3-1),"")</f>
        <v>0.329743164871582</v>
      </c>
      <c r="N510" s="28" t="n">
        <f aca="false">IF(K510=1,L510-M510,"")</f>
        <v>0.0339685169842585</v>
      </c>
      <c r="O510" s="24" t="n">
        <f aca="false">IF(K510=1,E510,"")</f>
        <v>5.858673</v>
      </c>
      <c r="P510" s="26" t="n">
        <f aca="false">IF(K510=1,J510,"")</f>
        <v>6.05555555555556</v>
      </c>
    </row>
    <row r="511" customFormat="false" ht="15" hidden="false" customHeight="false" outlineLevel="0" collapsed="false">
      <c r="A511" s="16" t="s">
        <v>803</v>
      </c>
      <c r="B511" s="16" t="s">
        <v>226</v>
      </c>
      <c r="C511" s="16" t="s">
        <v>300</v>
      </c>
      <c r="D511" s="16" t="n">
        <v>30</v>
      </c>
      <c r="E511" s="24" t="n">
        <v>2.656619</v>
      </c>
      <c r="F511" s="25" t="n">
        <v>3035</v>
      </c>
      <c r="G511" s="16" t="n">
        <v>48</v>
      </c>
      <c r="H511" s="16" t="n">
        <v>2</v>
      </c>
      <c r="I511" s="16" t="n">
        <v>1</v>
      </c>
      <c r="J511" s="26" t="n">
        <v>5.8625</v>
      </c>
      <c r="K511" s="16" t="n">
        <f aca="false">IF(F511&gt;=$N$1,1,0)</f>
        <v>1</v>
      </c>
      <c r="L511" s="27" t="n">
        <f aca="false">IF(K511=1,COUNTIFS($K$5:$K$1252,1,$J$5:$J$1252,"&lt;"&amp;J511)/($N$3-1),"")</f>
        <v>0.129246064623032</v>
      </c>
      <c r="M511" s="27" t="n">
        <f aca="false">IF(K511=1,COUNTIFS($K$5:$K$1252,1,$E$5:$E$1252,"&lt;"&amp;E511)/($N$3-1),"")</f>
        <v>0.0952775476387738</v>
      </c>
      <c r="N511" s="28" t="n">
        <f aca="false">IF(K511=1,L511-M511,"")</f>
        <v>0.0339685169842585</v>
      </c>
      <c r="O511" s="24" t="n">
        <f aca="false">IF(K511=1,E511,"")</f>
        <v>2.656619</v>
      </c>
      <c r="P511" s="26" t="n">
        <f aca="false">IF(K511=1,J511,"")</f>
        <v>5.8625</v>
      </c>
    </row>
    <row r="512" customFormat="false" ht="15" hidden="false" customHeight="false" outlineLevel="0" collapsed="false">
      <c r="A512" s="16" t="s">
        <v>804</v>
      </c>
      <c r="B512" s="16" t="s">
        <v>221</v>
      </c>
      <c r="C512" s="16" t="s">
        <v>307</v>
      </c>
      <c r="D512" s="16" t="n">
        <v>34</v>
      </c>
      <c r="E512" s="24" t="n">
        <v>1.736891</v>
      </c>
      <c r="F512" s="25" t="n">
        <v>1403</v>
      </c>
      <c r="G512" s="16" t="n">
        <v>18</v>
      </c>
      <c r="H512" s="16" t="n">
        <v>0</v>
      </c>
      <c r="I512" s="16" t="n">
        <v>0</v>
      </c>
      <c r="J512" s="26" t="n">
        <v>5.8</v>
      </c>
      <c r="K512" s="16" t="n">
        <f aca="false">IF(F512&gt;=$N$1,1,0)</f>
        <v>1</v>
      </c>
      <c r="L512" s="27" t="n">
        <f aca="false">IF(K512=1,COUNTIFS($K$5:$K$1252,1,$J$5:$J$1252,"&lt;"&amp;J512)/($N$3-1),"")</f>
        <v>0.0629660314830157</v>
      </c>
      <c r="M512" s="27" t="n">
        <f aca="false">IF(K512=1,COUNTIFS($K$5:$K$1252,1,$E$5:$E$1252,"&lt;"&amp;E512)/($N$3-1),"")</f>
        <v>0.0323115161557581</v>
      </c>
      <c r="N512" s="28" t="n">
        <f aca="false">IF(K512=1,L512-M512,"")</f>
        <v>0.0306545153272577</v>
      </c>
      <c r="O512" s="24" t="n">
        <f aca="false">IF(K512=1,E512,"")</f>
        <v>1.736891</v>
      </c>
      <c r="P512" s="26" t="n">
        <f aca="false">IF(K512=1,J512,"")</f>
        <v>5.8</v>
      </c>
    </row>
    <row r="513" customFormat="false" ht="15" hidden="false" customHeight="false" outlineLevel="0" collapsed="false">
      <c r="A513" s="16" t="s">
        <v>805</v>
      </c>
      <c r="B513" s="16" t="s">
        <v>250</v>
      </c>
      <c r="C513" s="16" t="s">
        <v>307</v>
      </c>
      <c r="D513" s="16" t="n">
        <v>26</v>
      </c>
      <c r="E513" s="24" t="n">
        <v>74.850274</v>
      </c>
      <c r="F513" s="25" t="n">
        <v>975</v>
      </c>
      <c r="G513" s="16" t="n">
        <v>13</v>
      </c>
      <c r="H513" s="16" t="n">
        <v>0</v>
      </c>
      <c r="I513" s="16" t="n">
        <v>1</v>
      </c>
      <c r="J513" s="26" t="n">
        <v>7.30769230769231</v>
      </c>
      <c r="K513" s="16" t="n">
        <f aca="false">IF(F513&gt;=$N$1,1,0)</f>
        <v>1</v>
      </c>
      <c r="L513" s="27" t="n">
        <f aca="false">IF(K513=1,COUNTIFS($K$5:$K$1252,1,$J$5:$J$1252,"&lt;"&amp;J513)/($N$3-1),"")</f>
        <v>0.980944490472245</v>
      </c>
      <c r="M513" s="27" t="n">
        <f aca="false">IF(K513=1,COUNTIFS($K$5:$K$1252,1,$E$5:$E$1252,"&lt;"&amp;E513)/($N$3-1),"")</f>
        <v>0.947804473902237</v>
      </c>
      <c r="N513" s="28" t="n">
        <f aca="false">IF(K513=1,L513-M513,"")</f>
        <v>0.0331400165700082</v>
      </c>
      <c r="O513" s="24" t="n">
        <f aca="false">IF(K513=1,E513,"")</f>
        <v>74.850274</v>
      </c>
      <c r="P513" s="26" t="n">
        <f aca="false">IF(K513=1,J513,"")</f>
        <v>7.30769230769231</v>
      </c>
    </row>
    <row r="514" customFormat="false" ht="15" hidden="false" customHeight="false" outlineLevel="0" collapsed="false">
      <c r="A514" s="16" t="s">
        <v>806</v>
      </c>
      <c r="B514" s="16" t="s">
        <v>234</v>
      </c>
      <c r="C514" s="16" t="s">
        <v>300</v>
      </c>
      <c r="D514" s="16" t="n">
        <v>26</v>
      </c>
      <c r="E514" s="24" t="n">
        <v>78.507696</v>
      </c>
      <c r="F514" s="25" t="n">
        <v>1915</v>
      </c>
      <c r="G514" s="16" t="n">
        <v>30</v>
      </c>
      <c r="H514" s="16" t="n">
        <v>4</v>
      </c>
      <c r="I514" s="16" t="n">
        <v>10</v>
      </c>
      <c r="J514" s="26" t="n">
        <v>7.33333333333333</v>
      </c>
      <c r="K514" s="16" t="n">
        <f aca="false">IF(F514&gt;=$N$1,1,0)</f>
        <v>1</v>
      </c>
      <c r="L514" s="27" t="n">
        <f aca="false">IF(K514=1,COUNTIFS($K$5:$K$1252,1,$J$5:$J$1252,"&lt;"&amp;J514)/($N$3-1),"")</f>
        <v>0.985086992543496</v>
      </c>
      <c r="M514" s="27" t="n">
        <f aca="false">IF(K514=1,COUNTIFS($K$5:$K$1252,1,$E$5:$E$1252,"&lt;"&amp;E514)/($N$3-1),"")</f>
        <v>0.951946975973488</v>
      </c>
      <c r="N514" s="28" t="n">
        <f aca="false">IF(K514=1,L514-M514,"")</f>
        <v>0.0331400165700083</v>
      </c>
      <c r="O514" s="24" t="n">
        <f aca="false">IF(K514=1,E514,"")</f>
        <v>78.507696</v>
      </c>
      <c r="P514" s="26" t="n">
        <f aca="false">IF(K514=1,J514,"")</f>
        <v>7.33333333333333</v>
      </c>
    </row>
    <row r="515" customFormat="false" ht="15" hidden="false" customHeight="false" outlineLevel="0" collapsed="false">
      <c r="A515" s="16" t="s">
        <v>807</v>
      </c>
      <c r="B515" s="16" t="s">
        <v>261</v>
      </c>
      <c r="C515" s="16" t="s">
        <v>300</v>
      </c>
      <c r="D515" s="16" t="n">
        <v>28</v>
      </c>
      <c r="E515" s="24" t="n">
        <v>65.029453</v>
      </c>
      <c r="F515" s="25" t="n">
        <v>1674</v>
      </c>
      <c r="G515" s="16" t="n">
        <v>28</v>
      </c>
      <c r="H515" s="16" t="n">
        <v>5</v>
      </c>
      <c r="I515" s="16" t="n">
        <v>7</v>
      </c>
      <c r="J515" s="26" t="n">
        <v>7.20357142857143</v>
      </c>
      <c r="K515" s="16" t="n">
        <f aca="false">IF(F515&gt;=$N$1,1,0)</f>
        <v>1</v>
      </c>
      <c r="L515" s="27" t="n">
        <f aca="false">IF(K515=1,COUNTIFS($K$5:$K$1252,1,$J$5:$J$1252,"&lt;"&amp;J515)/($N$3-1),"")</f>
        <v>0.963545981772991</v>
      </c>
      <c r="M515" s="27" t="n">
        <f aca="false">IF(K515=1,COUNTIFS($K$5:$K$1252,1,$E$5:$E$1252,"&lt;"&amp;E515)/($N$3-1),"")</f>
        <v>0.930405965202983</v>
      </c>
      <c r="N515" s="28" t="n">
        <f aca="false">IF(K515=1,L515-M515,"")</f>
        <v>0.0331400165700083</v>
      </c>
      <c r="O515" s="24" t="n">
        <f aca="false">IF(K515=1,E515,"")</f>
        <v>65.029453</v>
      </c>
      <c r="P515" s="26" t="n">
        <f aca="false">IF(K515=1,J515,"")</f>
        <v>7.20357142857143</v>
      </c>
    </row>
    <row r="516" customFormat="false" ht="15" hidden="false" customHeight="false" outlineLevel="0" collapsed="false">
      <c r="A516" s="16" t="s">
        <v>808</v>
      </c>
      <c r="B516" s="16" t="s">
        <v>245</v>
      </c>
      <c r="C516" s="16" t="s">
        <v>300</v>
      </c>
      <c r="D516" s="16" t="n">
        <v>33</v>
      </c>
      <c r="E516" s="24" t="n">
        <v>6.573781</v>
      </c>
      <c r="F516" s="25" t="n">
        <v>1541</v>
      </c>
      <c r="G516" s="16" t="n">
        <v>26</v>
      </c>
      <c r="H516" s="16" t="n">
        <v>0</v>
      </c>
      <c r="I516" s="16" t="n">
        <v>4</v>
      </c>
      <c r="J516" s="26" t="n">
        <v>6.07692307692308</v>
      </c>
      <c r="K516" s="16" t="n">
        <f aca="false">IF(F516&gt;=$N$1,1,0)</f>
        <v>1</v>
      </c>
      <c r="L516" s="27" t="n">
        <f aca="false">IF(K516=1,COUNTIFS($K$5:$K$1252,1,$J$5:$J$1252,"&lt;"&amp;J516)/($N$3-1),"")</f>
        <v>0.386909693454847</v>
      </c>
      <c r="M516" s="27" t="n">
        <f aca="false">IF(K516=1,COUNTIFS($K$5:$K$1252,1,$E$5:$E$1252,"&lt;"&amp;E516)/($N$3-1),"")</f>
        <v>0.353769676884838</v>
      </c>
      <c r="N516" s="28" t="n">
        <f aca="false">IF(K516=1,L516-M516,"")</f>
        <v>0.0331400165700083</v>
      </c>
      <c r="O516" s="24" t="n">
        <f aca="false">IF(K516=1,E516,"")</f>
        <v>6.573781</v>
      </c>
      <c r="P516" s="26" t="n">
        <f aca="false">IF(K516=1,J516,"")</f>
        <v>6.07692307692308</v>
      </c>
    </row>
    <row r="517" customFormat="false" ht="15" hidden="false" customHeight="false" outlineLevel="0" collapsed="false">
      <c r="A517" s="16" t="s">
        <v>809</v>
      </c>
      <c r="B517" s="16" t="s">
        <v>231</v>
      </c>
      <c r="C517" s="16" t="s">
        <v>300</v>
      </c>
      <c r="D517" s="16" t="n">
        <v>24</v>
      </c>
      <c r="E517" s="24" t="n">
        <v>20.874115</v>
      </c>
      <c r="F517" s="25" t="n">
        <v>2038</v>
      </c>
      <c r="G517" s="16" t="n">
        <v>34</v>
      </c>
      <c r="H517" s="16" t="n">
        <v>2</v>
      </c>
      <c r="I517" s="16" t="n">
        <v>8</v>
      </c>
      <c r="J517" s="26" t="n">
        <v>6.5</v>
      </c>
      <c r="K517" s="16" t="n">
        <f aca="false">IF(F517&gt;=$N$1,1,0)</f>
        <v>1</v>
      </c>
      <c r="L517" s="27" t="n">
        <f aca="false">IF(K517=1,COUNTIFS($K$5:$K$1252,1,$J$5:$J$1252,"&lt;"&amp;J517)/($N$3-1),"")</f>
        <v>0.75807787903894</v>
      </c>
      <c r="M517" s="27" t="n">
        <f aca="false">IF(K517=1,COUNTIFS($K$5:$K$1252,1,$E$5:$E$1252,"&lt;"&amp;E517)/($N$3-1),"")</f>
        <v>0.725766362883181</v>
      </c>
      <c r="N517" s="28" t="n">
        <f aca="false">IF(K517=1,L517-M517,"")</f>
        <v>0.0323115161557581</v>
      </c>
      <c r="O517" s="24" t="n">
        <f aca="false">IF(K517=1,E517,"")</f>
        <v>20.874115</v>
      </c>
      <c r="P517" s="26" t="n">
        <f aca="false">IF(K517=1,J517,"")</f>
        <v>6.5</v>
      </c>
    </row>
    <row r="518" customFormat="false" ht="15" hidden="false" customHeight="false" outlineLevel="0" collapsed="false">
      <c r="A518" s="16" t="s">
        <v>810</v>
      </c>
      <c r="B518" s="16" t="s">
        <v>269</v>
      </c>
      <c r="C518" s="16" t="s">
        <v>300</v>
      </c>
      <c r="D518" s="16" t="n">
        <v>21</v>
      </c>
      <c r="E518" s="24" t="n">
        <v>1.772808</v>
      </c>
      <c r="F518" s="25" t="n">
        <v>1429</v>
      </c>
      <c r="G518" s="16" t="n">
        <v>23</v>
      </c>
      <c r="H518" s="16" t="n">
        <v>0</v>
      </c>
      <c r="I518" s="16" t="n">
        <v>1</v>
      </c>
      <c r="J518" s="26" t="n">
        <v>5.80869565217391</v>
      </c>
      <c r="K518" s="16" t="n">
        <f aca="false">IF(F518&gt;=$N$1,1,0)</f>
        <v>1</v>
      </c>
      <c r="L518" s="27" t="n">
        <f aca="false">IF(K518=1,COUNTIFS($K$5:$K$1252,1,$J$5:$J$1252,"&lt;"&amp;J518)/($N$3-1),"")</f>
        <v>0.0712510356255178</v>
      </c>
      <c r="M518" s="27" t="n">
        <f aca="false">IF(K518=1,COUNTIFS($K$5:$K$1252,1,$E$5:$E$1252,"&lt;"&amp;E518)/($N$3-1),"")</f>
        <v>0.0389395194697597</v>
      </c>
      <c r="N518" s="28" t="n">
        <f aca="false">IF(K518=1,L518-M518,"")</f>
        <v>0.0323115161557581</v>
      </c>
      <c r="O518" s="24" t="n">
        <f aca="false">IF(K518=1,E518,"")</f>
        <v>1.772808</v>
      </c>
      <c r="P518" s="26" t="n">
        <f aca="false">IF(K518=1,J518,"")</f>
        <v>5.80869565217391</v>
      </c>
    </row>
    <row r="519" customFormat="false" ht="15" hidden="false" customHeight="false" outlineLevel="0" collapsed="false">
      <c r="A519" s="16" t="s">
        <v>811</v>
      </c>
      <c r="B519" s="16" t="s">
        <v>250</v>
      </c>
      <c r="C519" s="16" t="s">
        <v>296</v>
      </c>
      <c r="D519" s="16" t="n">
        <v>25</v>
      </c>
      <c r="E519" s="24" t="n">
        <v>74.339222</v>
      </c>
      <c r="F519" s="25" t="n">
        <v>1262</v>
      </c>
      <c r="G519" s="16" t="n">
        <v>24</v>
      </c>
      <c r="H519" s="16" t="n">
        <v>6</v>
      </c>
      <c r="I519" s="16" t="n">
        <v>5</v>
      </c>
      <c r="J519" s="26" t="n">
        <v>7.29583333333333</v>
      </c>
      <c r="K519" s="16" t="n">
        <f aca="false">IF(F519&gt;=$N$1,1,0)</f>
        <v>1</v>
      </c>
      <c r="L519" s="27" t="n">
        <f aca="false">IF(K519=1,COUNTIFS($K$5:$K$1252,1,$J$5:$J$1252,"&lt;"&amp;J519)/($N$3-1),"")</f>
        <v>0.977630488815244</v>
      </c>
      <c r="M519" s="27" t="n">
        <f aca="false">IF(K519=1,COUNTIFS($K$5:$K$1252,1,$E$5:$E$1252,"&lt;"&amp;E519)/($N$3-1),"")</f>
        <v>0.945318972659486</v>
      </c>
      <c r="N519" s="28" t="n">
        <f aca="false">IF(K519=1,L519-M519,"")</f>
        <v>0.0323115161557581</v>
      </c>
      <c r="O519" s="24" t="n">
        <f aca="false">IF(K519=1,E519,"")</f>
        <v>74.339222</v>
      </c>
      <c r="P519" s="26" t="n">
        <f aca="false">IF(K519=1,J519,"")</f>
        <v>7.29583333333333</v>
      </c>
    </row>
    <row r="520" customFormat="false" ht="15" hidden="false" customHeight="false" outlineLevel="0" collapsed="false">
      <c r="A520" s="16" t="s">
        <v>812</v>
      </c>
      <c r="B520" s="16" t="s">
        <v>225</v>
      </c>
      <c r="C520" s="16" t="s">
        <v>300</v>
      </c>
      <c r="D520" s="16" t="n">
        <v>21</v>
      </c>
      <c r="E520" s="24" t="n">
        <v>7.191033</v>
      </c>
      <c r="F520" s="25" t="n">
        <v>1410</v>
      </c>
      <c r="G520" s="16" t="n">
        <v>25</v>
      </c>
      <c r="H520" s="16" t="n">
        <v>0</v>
      </c>
      <c r="I520" s="16" t="n">
        <v>1</v>
      </c>
      <c r="J520" s="26" t="n">
        <v>6.108</v>
      </c>
      <c r="K520" s="16" t="n">
        <f aca="false">IF(F520&gt;=$N$1,1,0)</f>
        <v>1</v>
      </c>
      <c r="L520" s="27" t="n">
        <f aca="false">IF(K520=1,COUNTIFS($K$5:$K$1252,1,$J$5:$J$1252,"&lt;"&amp;J520)/($N$3-1),"")</f>
        <v>0.420049710024855</v>
      </c>
      <c r="M520" s="27" t="n">
        <f aca="false">IF(K520=1,COUNTIFS($K$5:$K$1252,1,$E$5:$E$1252,"&lt;"&amp;E520)/($N$3-1),"")</f>
        <v>0.387738193869097</v>
      </c>
      <c r="N520" s="28" t="n">
        <f aca="false">IF(K520=1,L520-M520,"")</f>
        <v>0.0323115161557581</v>
      </c>
      <c r="O520" s="24" t="n">
        <f aca="false">IF(K520=1,E520,"")</f>
        <v>7.191033</v>
      </c>
      <c r="P520" s="26" t="n">
        <f aca="false">IF(K520=1,J520,"")</f>
        <v>6.108</v>
      </c>
    </row>
    <row r="521" customFormat="false" ht="15" hidden="false" customHeight="false" outlineLevel="0" collapsed="false">
      <c r="A521" s="16" t="s">
        <v>813</v>
      </c>
      <c r="B521" s="16" t="s">
        <v>267</v>
      </c>
      <c r="C521" s="16" t="s">
        <v>300</v>
      </c>
      <c r="D521" s="16" t="n">
        <v>20</v>
      </c>
      <c r="E521" s="24" t="n">
        <v>18.303109</v>
      </c>
      <c r="F521" s="25" t="n">
        <v>1123</v>
      </c>
      <c r="G521" s="16" t="n">
        <v>19</v>
      </c>
      <c r="H521" s="16" t="n">
        <v>3</v>
      </c>
      <c r="I521" s="16" t="n">
        <v>5</v>
      </c>
      <c r="J521" s="26" t="n">
        <v>6.44736842105263</v>
      </c>
      <c r="K521" s="16" t="n">
        <f aca="false">IF(F521&gt;=$N$1,1,0)</f>
        <v>1</v>
      </c>
      <c r="L521" s="27" t="n">
        <f aca="false">IF(K521=1,COUNTIFS($K$5:$K$1252,1,$J$5:$J$1252,"&lt;"&amp;J521)/($N$3-1),"")</f>
        <v>0.729908864954433</v>
      </c>
      <c r="M521" s="27" t="n">
        <f aca="false">IF(K521=1,COUNTIFS($K$5:$K$1252,1,$E$5:$E$1252,"&lt;"&amp;E521)/($N$3-1),"")</f>
        <v>0.697597348798674</v>
      </c>
      <c r="N521" s="28" t="n">
        <f aca="false">IF(K521=1,L521-M521,"")</f>
        <v>0.0323115161557581</v>
      </c>
      <c r="O521" s="24" t="n">
        <f aca="false">IF(K521=1,E521,"")</f>
        <v>18.303109</v>
      </c>
      <c r="P521" s="26" t="n">
        <f aca="false">IF(K521=1,J521,"")</f>
        <v>6.44736842105263</v>
      </c>
    </row>
    <row r="522" customFormat="false" ht="15" hidden="false" customHeight="false" outlineLevel="0" collapsed="false">
      <c r="A522" s="16" t="s">
        <v>814</v>
      </c>
      <c r="B522" s="16" t="s">
        <v>244</v>
      </c>
      <c r="C522" s="16" t="s">
        <v>300</v>
      </c>
      <c r="D522" s="16" t="n">
        <v>18</v>
      </c>
      <c r="E522" s="24" t="n">
        <v>3.743038</v>
      </c>
      <c r="F522" s="25" t="n">
        <v>1045</v>
      </c>
      <c r="G522" s="16" t="n">
        <v>19</v>
      </c>
      <c r="H522" s="16" t="n">
        <v>2</v>
      </c>
      <c r="I522" s="16" t="n">
        <v>1</v>
      </c>
      <c r="J522" s="26" t="n">
        <v>5.96315789473684</v>
      </c>
      <c r="K522" s="16" t="n">
        <f aca="false">IF(F522&gt;=$N$1,1,0)</f>
        <v>1</v>
      </c>
      <c r="L522" s="27" t="n">
        <f aca="false">IF(K522=1,COUNTIFS($K$5:$K$1252,1,$J$5:$J$1252,"&lt;"&amp;J522)/($N$3-1),"")</f>
        <v>0.245236122618061</v>
      </c>
      <c r="M522" s="27" t="n">
        <f aca="false">IF(K522=1,COUNTIFS($K$5:$K$1252,1,$E$5:$E$1252,"&lt;"&amp;E522)/($N$3-1),"")</f>
        <v>0.213753106876553</v>
      </c>
      <c r="N522" s="28" t="n">
        <f aca="false">IF(K522=1,L522-M522,"")</f>
        <v>0.0314830157415079</v>
      </c>
      <c r="O522" s="24" t="n">
        <f aca="false">IF(K522=1,E522,"")</f>
        <v>3.743038</v>
      </c>
      <c r="P522" s="26" t="n">
        <f aca="false">IF(K522=1,J522,"")</f>
        <v>5.96315789473684</v>
      </c>
    </row>
    <row r="523" customFormat="false" ht="15" hidden="false" customHeight="false" outlineLevel="0" collapsed="false">
      <c r="A523" s="16" t="s">
        <v>815</v>
      </c>
      <c r="B523" s="16" t="s">
        <v>236</v>
      </c>
      <c r="C523" s="16" t="s">
        <v>296</v>
      </c>
      <c r="D523" s="16" t="n">
        <v>29</v>
      </c>
      <c r="E523" s="24" t="n">
        <v>2.084203</v>
      </c>
      <c r="F523" s="25" t="n">
        <v>1664</v>
      </c>
      <c r="G523" s="16" t="n">
        <v>32</v>
      </c>
      <c r="H523" s="16" t="n">
        <v>5</v>
      </c>
      <c r="I523" s="16" t="n">
        <v>1</v>
      </c>
      <c r="J523" s="26" t="n">
        <v>5.828125</v>
      </c>
      <c r="K523" s="16" t="n">
        <f aca="false">IF(F523&gt;=$N$1,1,0)</f>
        <v>1</v>
      </c>
      <c r="L523" s="27" t="n">
        <f aca="false">IF(K523=1,COUNTIFS($K$5:$K$1252,1,$J$5:$J$1252,"&lt;"&amp;J523)/($N$3-1),"")</f>
        <v>0.0894780447390224</v>
      </c>
      <c r="M523" s="27" t="n">
        <f aca="false">IF(K523=1,COUNTIFS($K$5:$K$1252,1,$E$5:$E$1252,"&lt;"&amp;E523)/($N$3-1),"")</f>
        <v>0.0579950289975145</v>
      </c>
      <c r="N523" s="28" t="n">
        <f aca="false">IF(K523=1,L523-M523,"")</f>
        <v>0.0314830157415079</v>
      </c>
      <c r="O523" s="24" t="n">
        <f aca="false">IF(K523=1,E523,"")</f>
        <v>2.084203</v>
      </c>
      <c r="P523" s="26" t="n">
        <f aca="false">IF(K523=1,J523,"")</f>
        <v>5.828125</v>
      </c>
    </row>
    <row r="524" customFormat="false" ht="15" hidden="false" customHeight="false" outlineLevel="0" collapsed="false">
      <c r="A524" s="16" t="s">
        <v>816</v>
      </c>
      <c r="B524" s="16" t="s">
        <v>237</v>
      </c>
      <c r="C524" s="16" t="s">
        <v>294</v>
      </c>
      <c r="D524" s="16" t="n">
        <v>28</v>
      </c>
      <c r="E524" s="24" t="n">
        <v>4.761638</v>
      </c>
      <c r="F524" s="25" t="n">
        <v>1748</v>
      </c>
      <c r="G524" s="16" t="n">
        <v>29</v>
      </c>
      <c r="H524" s="16" t="n">
        <v>0</v>
      </c>
      <c r="I524" s="16" t="n">
        <v>0</v>
      </c>
      <c r="J524" s="26" t="n">
        <v>6.00344827586207</v>
      </c>
      <c r="K524" s="16" t="n">
        <f aca="false">IF(F524&gt;=$N$1,1,0)</f>
        <v>1</v>
      </c>
      <c r="L524" s="27" t="n">
        <f aca="false">IF(K524=1,COUNTIFS($K$5:$K$1252,1,$J$5:$J$1252,"&lt;"&amp;J524)/($N$3-1),"")</f>
        <v>0.294946147473074</v>
      </c>
      <c r="M524" s="27" t="n">
        <f aca="false">IF(K524=1,COUNTIFS($K$5:$K$1252,1,$E$5:$E$1252,"&lt;"&amp;E524)/($N$3-1),"")</f>
        <v>0.263463131731566</v>
      </c>
      <c r="N524" s="28" t="n">
        <f aca="false">IF(K524=1,L524-M524,"")</f>
        <v>0.0314830157415079</v>
      </c>
      <c r="O524" s="24" t="n">
        <f aca="false">IF(K524=1,E524,"")</f>
        <v>4.761638</v>
      </c>
      <c r="P524" s="26" t="n">
        <f aca="false">IF(K524=1,J524,"")</f>
        <v>6.00344827586207</v>
      </c>
    </row>
    <row r="525" customFormat="false" ht="15" hidden="false" customHeight="false" outlineLevel="0" collapsed="false">
      <c r="A525" s="16" t="s">
        <v>817</v>
      </c>
      <c r="B525" s="16" t="s">
        <v>232</v>
      </c>
      <c r="C525" s="16" t="s">
        <v>296</v>
      </c>
      <c r="D525" s="16" t="n">
        <v>20</v>
      </c>
      <c r="E525" s="24" t="n">
        <v>14.358277</v>
      </c>
      <c r="F525" s="25" t="n">
        <v>1370</v>
      </c>
      <c r="G525" s="16" t="n">
        <v>25</v>
      </c>
      <c r="H525" s="16" t="n">
        <v>4</v>
      </c>
      <c r="I525" s="16" t="n">
        <v>3</v>
      </c>
      <c r="J525" s="26" t="n">
        <v>6.352</v>
      </c>
      <c r="K525" s="16" t="n">
        <f aca="false">IF(F525&gt;=$N$1,1,0)</f>
        <v>1</v>
      </c>
      <c r="L525" s="27" t="n">
        <f aca="false">IF(K525=1,COUNTIFS($K$5:$K$1252,1,$J$5:$J$1252,"&lt;"&amp;J525)/($N$3-1),"")</f>
        <v>0.650372825186413</v>
      </c>
      <c r="M525" s="27" t="n">
        <f aca="false">IF(K525=1,COUNTIFS($K$5:$K$1252,1,$E$5:$E$1252,"&lt;"&amp;E525)/($N$3-1),"")</f>
        <v>0.619718309859155</v>
      </c>
      <c r="N525" s="28" t="n">
        <f aca="false">IF(K525=1,L525-M525,"")</f>
        <v>0.0306545153272577</v>
      </c>
      <c r="O525" s="24" t="n">
        <f aca="false">IF(K525=1,E525,"")</f>
        <v>14.358277</v>
      </c>
      <c r="P525" s="26" t="n">
        <f aca="false">IF(K525=1,J525,"")</f>
        <v>6.352</v>
      </c>
    </row>
    <row r="526" customFormat="false" ht="15" hidden="false" customHeight="false" outlineLevel="0" collapsed="false">
      <c r="A526" s="16" t="s">
        <v>818</v>
      </c>
      <c r="B526" s="16" t="s">
        <v>229</v>
      </c>
      <c r="C526" s="16" t="s">
        <v>296</v>
      </c>
      <c r="D526" s="16" t="n">
        <v>29</v>
      </c>
      <c r="E526" s="24" t="n">
        <v>13.869063</v>
      </c>
      <c r="F526" s="25" t="n">
        <v>1368</v>
      </c>
      <c r="G526" s="16" t="n">
        <v>24</v>
      </c>
      <c r="H526" s="16" t="n">
        <v>3</v>
      </c>
      <c r="I526" s="16" t="n">
        <v>4</v>
      </c>
      <c r="J526" s="26" t="n">
        <v>6.33333333333333</v>
      </c>
      <c r="K526" s="16" t="n">
        <f aca="false">IF(F526&gt;=$N$1,1,0)</f>
        <v>1</v>
      </c>
      <c r="L526" s="27" t="n">
        <f aca="false">IF(K526=1,COUNTIFS($K$5:$K$1252,1,$J$5:$J$1252,"&lt;"&amp;J526)/($N$3-1),"")</f>
        <v>0.632145816072908</v>
      </c>
      <c r="M526" s="27" t="n">
        <f aca="false">IF(K526=1,COUNTIFS($K$5:$K$1252,1,$E$5:$E$1252,"&lt;"&amp;E526)/($N$3-1),"")</f>
        <v>0.60149130074565</v>
      </c>
      <c r="N526" s="28" t="n">
        <f aca="false">IF(K526=1,L526-M526,"")</f>
        <v>0.0306545153272576</v>
      </c>
      <c r="O526" s="24" t="n">
        <f aca="false">IF(K526=1,E526,"")</f>
        <v>13.869063</v>
      </c>
      <c r="P526" s="26" t="n">
        <f aca="false">IF(K526=1,J526,"")</f>
        <v>6.33333333333333</v>
      </c>
    </row>
    <row r="527" customFormat="false" ht="15" hidden="false" customHeight="false" outlineLevel="0" collapsed="false">
      <c r="A527" s="16" t="s">
        <v>819</v>
      </c>
      <c r="B527" s="16" t="s">
        <v>269</v>
      </c>
      <c r="C527" s="16" t="s">
        <v>294</v>
      </c>
      <c r="D527" s="16" t="n">
        <v>34</v>
      </c>
      <c r="E527" s="24" t="n">
        <v>57.440247</v>
      </c>
      <c r="F527" s="25" t="n">
        <v>1175</v>
      </c>
      <c r="G527" s="16" t="n">
        <v>20</v>
      </c>
      <c r="H527" s="16" t="n">
        <v>0</v>
      </c>
      <c r="I527" s="16" t="n">
        <v>1</v>
      </c>
      <c r="J527" s="26" t="n">
        <v>7.09</v>
      </c>
      <c r="K527" s="16" t="n">
        <f aca="false">IF(F527&gt;=$N$1,1,0)</f>
        <v>1</v>
      </c>
      <c r="L527" s="27" t="n">
        <f aca="false">IF(K527=1,COUNTIFS($K$5:$K$1252,1,$J$5:$J$1252,"&lt;"&amp;J527)/($N$3-1),"")</f>
        <v>0.947804473902237</v>
      </c>
      <c r="M527" s="27" t="n">
        <f aca="false">IF(K527=1,COUNTIFS($K$5:$K$1252,1,$E$5:$E$1252,"&lt;"&amp;E527)/($N$3-1),"")</f>
        <v>0.917149958574979</v>
      </c>
      <c r="N527" s="28" t="n">
        <f aca="false">IF(K527=1,L527-M527,"")</f>
        <v>0.0306545153272577</v>
      </c>
      <c r="O527" s="24" t="n">
        <f aca="false">IF(K527=1,E527,"")</f>
        <v>57.440247</v>
      </c>
      <c r="P527" s="26" t="n">
        <f aca="false">IF(K527=1,J527,"")</f>
        <v>7.09</v>
      </c>
    </row>
    <row r="528" customFormat="false" ht="15" hidden="false" customHeight="false" outlineLevel="0" collapsed="false">
      <c r="A528" s="16" t="s">
        <v>820</v>
      </c>
      <c r="B528" s="16" t="s">
        <v>259</v>
      </c>
      <c r="C528" s="16" t="s">
        <v>296</v>
      </c>
      <c r="D528" s="16" t="n">
        <v>31</v>
      </c>
      <c r="E528" s="24" t="n">
        <v>5.781531</v>
      </c>
      <c r="F528" s="25" t="n">
        <v>1616</v>
      </c>
      <c r="G528" s="16" t="n">
        <v>30</v>
      </c>
      <c r="H528" s="16" t="n">
        <v>1</v>
      </c>
      <c r="I528" s="16" t="n">
        <v>1</v>
      </c>
      <c r="J528" s="26" t="n">
        <v>6.04666666666667</v>
      </c>
      <c r="K528" s="16" t="n">
        <f aca="false">IF(F528&gt;=$N$1,1,0)</f>
        <v>1</v>
      </c>
      <c r="L528" s="27" t="n">
        <f aca="false">IF(K528=1,COUNTIFS($K$5:$K$1252,1,$J$5:$J$1252,"&lt;"&amp;J528)/($N$3-1),"")</f>
        <v>0.354598177299089</v>
      </c>
      <c r="M528" s="27" t="n">
        <f aca="false">IF(K528=1,COUNTIFS($K$5:$K$1252,1,$E$5:$E$1252,"&lt;"&amp;E528)/($N$3-1),"")</f>
        <v>0.323943661971831</v>
      </c>
      <c r="N528" s="28" t="n">
        <f aca="false">IF(K528=1,L528-M528,"")</f>
        <v>0.0306545153272577</v>
      </c>
      <c r="O528" s="24" t="n">
        <f aca="false">IF(K528=1,E528,"")</f>
        <v>5.781531</v>
      </c>
      <c r="P528" s="26" t="n">
        <f aca="false">IF(K528=1,J528,"")</f>
        <v>6.04666666666667</v>
      </c>
    </row>
    <row r="529" customFormat="false" ht="15" hidden="false" customHeight="false" outlineLevel="0" collapsed="false">
      <c r="A529" s="16" t="s">
        <v>821</v>
      </c>
      <c r="B529" s="16" t="s">
        <v>253</v>
      </c>
      <c r="C529" s="16" t="s">
        <v>300</v>
      </c>
      <c r="D529" s="16" t="n">
        <v>29</v>
      </c>
      <c r="E529" s="24" t="n">
        <v>15.433298</v>
      </c>
      <c r="F529" s="25" t="n">
        <v>1475</v>
      </c>
      <c r="G529" s="16" t="n">
        <v>26</v>
      </c>
      <c r="H529" s="16" t="n">
        <v>3</v>
      </c>
      <c r="I529" s="16" t="n">
        <v>4</v>
      </c>
      <c r="J529" s="26" t="n">
        <v>6.37307692307692</v>
      </c>
      <c r="K529" s="16" t="n">
        <f aca="false">IF(F529&gt;=$N$1,1,0)</f>
        <v>1</v>
      </c>
      <c r="L529" s="27" t="n">
        <f aca="false">IF(K529=1,COUNTIFS($K$5:$K$1252,1,$J$5:$J$1252,"&lt;"&amp;J529)/($N$3-1),"")</f>
        <v>0.671085335542668</v>
      </c>
      <c r="M529" s="27" t="n">
        <f aca="false">IF(K529=1,COUNTIFS($K$5:$K$1252,1,$E$5:$E$1252,"&lt;"&amp;E529)/($N$3-1),"")</f>
        <v>0.64043082021541</v>
      </c>
      <c r="N529" s="28" t="n">
        <f aca="false">IF(K529=1,L529-M529,"")</f>
        <v>0.0306545153272577</v>
      </c>
      <c r="O529" s="24" t="n">
        <f aca="false">IF(K529=1,E529,"")</f>
        <v>15.433298</v>
      </c>
      <c r="P529" s="26" t="n">
        <f aca="false">IF(K529=1,J529,"")</f>
        <v>6.37307692307692</v>
      </c>
    </row>
    <row r="530" customFormat="false" ht="15" hidden="false" customHeight="false" outlineLevel="0" collapsed="false">
      <c r="A530" s="16" t="s">
        <v>822</v>
      </c>
      <c r="B530" s="16" t="s">
        <v>265</v>
      </c>
      <c r="C530" s="16" t="s">
        <v>300</v>
      </c>
      <c r="D530" s="16" t="n">
        <v>25</v>
      </c>
      <c r="E530" s="24" t="n">
        <v>1.872776</v>
      </c>
      <c r="F530" s="25" t="n">
        <v>1568</v>
      </c>
      <c r="G530" s="16" t="n">
        <v>22</v>
      </c>
      <c r="H530" s="16" t="n">
        <v>0</v>
      </c>
      <c r="I530" s="16" t="n">
        <v>2</v>
      </c>
      <c r="J530" s="26" t="n">
        <v>5.81363636363636</v>
      </c>
      <c r="K530" s="16" t="n">
        <f aca="false">IF(F530&gt;=$N$1,1,0)</f>
        <v>1</v>
      </c>
      <c r="L530" s="27" t="n">
        <f aca="false">IF(K530=1,COUNTIFS($K$5:$K$1252,1,$J$5:$J$1252,"&lt;"&amp;J530)/($N$3-1),"")</f>
        <v>0.0762220381110191</v>
      </c>
      <c r="M530" s="27" t="n">
        <f aca="false">IF(K530=1,COUNTIFS($K$5:$K$1252,1,$E$5:$E$1252,"&lt;"&amp;E530)/($N$3-1),"")</f>
        <v>0.0463960231980116</v>
      </c>
      <c r="N530" s="28" t="n">
        <f aca="false">IF(K530=1,L530-M530,"")</f>
        <v>0.0298260149130075</v>
      </c>
      <c r="O530" s="24" t="n">
        <f aca="false">IF(K530=1,E530,"")</f>
        <v>1.872776</v>
      </c>
      <c r="P530" s="26" t="n">
        <f aca="false">IF(K530=1,J530,"")</f>
        <v>5.81363636363636</v>
      </c>
    </row>
    <row r="531" customFormat="false" ht="15" hidden="false" customHeight="false" outlineLevel="0" collapsed="false">
      <c r="A531" s="16" t="s">
        <v>823</v>
      </c>
      <c r="B531" s="16" t="s">
        <v>231</v>
      </c>
      <c r="C531" s="16" t="s">
        <v>294</v>
      </c>
      <c r="D531" s="16" t="n">
        <v>26</v>
      </c>
      <c r="E531" s="24" t="n">
        <v>79.514063</v>
      </c>
      <c r="F531" s="25" t="n">
        <v>1899</v>
      </c>
      <c r="G531" s="16" t="n">
        <v>31</v>
      </c>
      <c r="H531" s="16" t="n">
        <v>1</v>
      </c>
      <c r="I531" s="16" t="n">
        <v>4</v>
      </c>
      <c r="J531" s="26" t="n">
        <v>7.31935483870968</v>
      </c>
      <c r="K531" s="16" t="n">
        <f aca="false">IF(F531&gt;=$N$1,1,0)</f>
        <v>1</v>
      </c>
      <c r="L531" s="27" t="n">
        <f aca="false">IF(K531=1,COUNTIFS($K$5:$K$1252,1,$J$5:$J$1252,"&lt;"&amp;J531)/($N$3-1),"")</f>
        <v>0.982601491300746</v>
      </c>
      <c r="M531" s="27" t="n">
        <f aca="false">IF(K531=1,COUNTIFS($K$5:$K$1252,1,$E$5:$E$1252,"&lt;"&amp;E531)/($N$3-1),"")</f>
        <v>0.952775476387738</v>
      </c>
      <c r="N531" s="28" t="n">
        <f aca="false">IF(K531=1,L531-M531,"")</f>
        <v>0.0298260149130075</v>
      </c>
      <c r="O531" s="24" t="n">
        <f aca="false">IF(K531=1,E531,"")</f>
        <v>79.514063</v>
      </c>
      <c r="P531" s="26" t="n">
        <f aca="false">IF(K531=1,J531,"")</f>
        <v>7.31935483870968</v>
      </c>
    </row>
    <row r="532" customFormat="false" ht="15" hidden="false" customHeight="false" outlineLevel="0" collapsed="false">
      <c r="A532" s="16" t="s">
        <v>824</v>
      </c>
      <c r="B532" s="16" t="s">
        <v>226</v>
      </c>
      <c r="C532" s="16" t="s">
        <v>294</v>
      </c>
      <c r="D532" s="16" t="n">
        <v>29</v>
      </c>
      <c r="E532" s="24" t="n">
        <v>5.729437</v>
      </c>
      <c r="F532" s="25" t="n">
        <v>2397</v>
      </c>
      <c r="G532" s="16" t="n">
        <v>41</v>
      </c>
      <c r="H532" s="16" t="n">
        <v>1</v>
      </c>
      <c r="I532" s="16" t="n">
        <v>2</v>
      </c>
      <c r="J532" s="26" t="n">
        <v>6.0390243902439</v>
      </c>
      <c r="K532" s="16" t="n">
        <f aca="false">IF(F532&gt;=$N$1,1,0)</f>
        <v>1</v>
      </c>
      <c r="L532" s="27" t="n">
        <f aca="false">IF(K532=1,COUNTIFS($K$5:$K$1252,1,$J$5:$J$1252,"&lt;"&amp;J532)/($N$3-1),"")</f>
        <v>0.345484672742336</v>
      </c>
      <c r="M532" s="27" t="n">
        <f aca="false">IF(K532=1,COUNTIFS($K$5:$K$1252,1,$E$5:$E$1252,"&lt;"&amp;E532)/($N$3-1),"")</f>
        <v>0.316487158243579</v>
      </c>
      <c r="N532" s="28" t="n">
        <f aca="false">IF(K532=1,L532-M532,"")</f>
        <v>0.0289975144987572</v>
      </c>
      <c r="O532" s="24" t="n">
        <f aca="false">IF(K532=1,E532,"")</f>
        <v>5.729437</v>
      </c>
      <c r="P532" s="26" t="n">
        <f aca="false">IF(K532=1,J532,"")</f>
        <v>6.0390243902439</v>
      </c>
    </row>
    <row r="533" customFormat="false" ht="15" hidden="false" customHeight="false" outlineLevel="0" collapsed="false">
      <c r="A533" s="16" t="s">
        <v>825</v>
      </c>
      <c r="B533" s="16" t="s">
        <v>231</v>
      </c>
      <c r="C533" s="16" t="s">
        <v>296</v>
      </c>
      <c r="D533" s="16" t="n">
        <v>19</v>
      </c>
      <c r="E533" s="24" t="n">
        <v>73.476489</v>
      </c>
      <c r="F533" s="25" t="n">
        <v>1917</v>
      </c>
      <c r="G533" s="16" t="n">
        <v>31</v>
      </c>
      <c r="H533" s="16" t="n">
        <v>10</v>
      </c>
      <c r="I533" s="16" t="n">
        <v>3</v>
      </c>
      <c r="J533" s="26" t="n">
        <v>7.25161290322581</v>
      </c>
      <c r="K533" s="16" t="n">
        <f aca="false">IF(F533&gt;=$N$1,1,0)</f>
        <v>1</v>
      </c>
      <c r="L533" s="27" t="n">
        <f aca="false">IF(K533=1,COUNTIFS($K$5:$K$1252,1,$J$5:$J$1252,"&lt;"&amp;J533)/($N$3-1),"")</f>
        <v>0.972659486329743</v>
      </c>
      <c r="M533" s="27" t="n">
        <f aca="false">IF(K533=1,COUNTIFS($K$5:$K$1252,1,$E$5:$E$1252,"&lt;"&amp;E533)/($N$3-1),"")</f>
        <v>0.943661971830986</v>
      </c>
      <c r="N533" s="28" t="n">
        <f aca="false">IF(K533=1,L533-M533,"")</f>
        <v>0.0289975144987573</v>
      </c>
      <c r="O533" s="24" t="n">
        <f aca="false">IF(K533=1,E533,"")</f>
        <v>73.476489</v>
      </c>
      <c r="P533" s="26" t="n">
        <f aca="false">IF(K533=1,J533,"")</f>
        <v>7.25161290322581</v>
      </c>
    </row>
    <row r="534" customFormat="false" ht="15" hidden="false" customHeight="false" outlineLevel="0" collapsed="false">
      <c r="A534" s="16" t="s">
        <v>826</v>
      </c>
      <c r="B534" s="16" t="s">
        <v>263</v>
      </c>
      <c r="C534" s="16" t="s">
        <v>307</v>
      </c>
      <c r="D534" s="16" t="n">
        <v>37</v>
      </c>
      <c r="E534" s="24" t="n">
        <v>4.71116</v>
      </c>
      <c r="F534" s="25" t="n">
        <v>1426</v>
      </c>
      <c r="G534" s="16" t="n">
        <v>18</v>
      </c>
      <c r="H534" s="16" t="n">
        <v>0</v>
      </c>
      <c r="I534" s="16" t="n">
        <v>1</v>
      </c>
      <c r="J534" s="26" t="n">
        <v>6</v>
      </c>
      <c r="K534" s="16" t="n">
        <f aca="false">IF(F534&gt;=$N$1,1,0)</f>
        <v>1</v>
      </c>
      <c r="L534" s="27" t="n">
        <f aca="false">IF(K534=1,COUNTIFS($K$5:$K$1252,1,$J$5:$J$1252,"&lt;"&amp;J534)/($N$3-1),"")</f>
        <v>0.289146644573322</v>
      </c>
      <c r="M534" s="27" t="n">
        <f aca="false">IF(K534=1,COUNTIFS($K$5:$K$1252,1,$E$5:$E$1252,"&lt;"&amp;E534)/($N$3-1),"")</f>
        <v>0.260149130074565</v>
      </c>
      <c r="N534" s="28" t="n">
        <f aca="false">IF(K534=1,L534-M534,"")</f>
        <v>0.0289975144987573</v>
      </c>
      <c r="O534" s="24" t="n">
        <f aca="false">IF(K534=1,E534,"")</f>
        <v>4.71116</v>
      </c>
      <c r="P534" s="26" t="n">
        <f aca="false">IF(K534=1,J534,"")</f>
        <v>6</v>
      </c>
    </row>
    <row r="535" customFormat="false" ht="15" hidden="false" customHeight="false" outlineLevel="0" collapsed="false">
      <c r="A535" s="16" t="s">
        <v>827</v>
      </c>
      <c r="B535" s="16" t="s">
        <v>266</v>
      </c>
      <c r="C535" s="16" t="s">
        <v>294</v>
      </c>
      <c r="D535" s="16" t="n">
        <v>24</v>
      </c>
      <c r="E535" s="24" t="n">
        <v>11.936472</v>
      </c>
      <c r="F535" s="25" t="n">
        <v>1450</v>
      </c>
      <c r="G535" s="16" t="n">
        <v>22</v>
      </c>
      <c r="H535" s="16" t="n">
        <v>0</v>
      </c>
      <c r="I535" s="16" t="n">
        <v>0</v>
      </c>
      <c r="J535" s="26" t="n">
        <v>6.28636363636364</v>
      </c>
      <c r="K535" s="16" t="n">
        <f aca="false">IF(F535&gt;=$N$1,1,0)</f>
        <v>1</v>
      </c>
      <c r="L535" s="27" t="n">
        <f aca="false">IF(K535=1,COUNTIFS($K$5:$K$1252,1,$J$5:$J$1252,"&lt;"&amp;J535)/($N$3-1),"")</f>
        <v>0.581607290803645</v>
      </c>
      <c r="M535" s="27" t="n">
        <f aca="false">IF(K535=1,COUNTIFS($K$5:$K$1252,1,$E$5:$E$1252,"&lt;"&amp;E535)/($N$3-1),"")</f>
        <v>0.553438276719138</v>
      </c>
      <c r="N535" s="28" t="n">
        <f aca="false">IF(K535=1,L535-M535,"")</f>
        <v>0.028169014084507</v>
      </c>
      <c r="O535" s="24" t="n">
        <f aca="false">IF(K535=1,E535,"")</f>
        <v>11.936472</v>
      </c>
      <c r="P535" s="26" t="n">
        <f aca="false">IF(K535=1,J535,"")</f>
        <v>6.28636363636364</v>
      </c>
    </row>
    <row r="536" customFormat="false" ht="15" hidden="false" customHeight="false" outlineLevel="0" collapsed="false">
      <c r="A536" s="16" t="s">
        <v>828</v>
      </c>
      <c r="B536" s="16" t="s">
        <v>252</v>
      </c>
      <c r="C536" s="16" t="s">
        <v>300</v>
      </c>
      <c r="D536" s="16" t="n">
        <v>32</v>
      </c>
      <c r="E536" s="24" t="n">
        <v>82.951403</v>
      </c>
      <c r="F536" s="25" t="n">
        <v>1939</v>
      </c>
      <c r="G536" s="16" t="n">
        <v>29</v>
      </c>
      <c r="H536" s="16" t="n">
        <v>6</v>
      </c>
      <c r="I536" s="16" t="n">
        <v>7</v>
      </c>
      <c r="J536" s="26" t="n">
        <v>7.39310344827586</v>
      </c>
      <c r="K536" s="16" t="n">
        <f aca="false">IF(F536&gt;=$N$1,1,0)</f>
        <v>1</v>
      </c>
      <c r="L536" s="27" t="n">
        <f aca="false">IF(K536=1,COUNTIFS($K$5:$K$1252,1,$J$5:$J$1252,"&lt;"&amp;J536)/($N$3-1),"")</f>
        <v>0.989229494614747</v>
      </c>
      <c r="M536" s="27" t="n">
        <f aca="false">IF(K536=1,COUNTIFS($K$5:$K$1252,1,$E$5:$E$1252,"&lt;"&amp;E536)/($N$3-1),"")</f>
        <v>0.96106048053024</v>
      </c>
      <c r="N536" s="28" t="n">
        <f aca="false">IF(K536=1,L536-M536,"")</f>
        <v>0.028169014084507</v>
      </c>
      <c r="O536" s="24" t="n">
        <f aca="false">IF(K536=1,E536,"")</f>
        <v>82.951403</v>
      </c>
      <c r="P536" s="26" t="n">
        <f aca="false">IF(K536=1,J536,"")</f>
        <v>7.39310344827586</v>
      </c>
    </row>
    <row r="537" customFormat="false" ht="15" hidden="false" customHeight="false" outlineLevel="0" collapsed="false">
      <c r="A537" s="16" t="s">
        <v>829</v>
      </c>
      <c r="B537" s="16" t="s">
        <v>240</v>
      </c>
      <c r="C537" s="16" t="s">
        <v>296</v>
      </c>
      <c r="D537" s="16" t="n">
        <v>33</v>
      </c>
      <c r="E537" s="24" t="n">
        <v>16.588527</v>
      </c>
      <c r="F537" s="25" t="n">
        <v>1221</v>
      </c>
      <c r="G537" s="16" t="n">
        <v>18</v>
      </c>
      <c r="H537" s="16" t="n">
        <v>7</v>
      </c>
      <c r="I537" s="16" t="n">
        <v>1</v>
      </c>
      <c r="J537" s="26" t="n">
        <v>6.39444444444444</v>
      </c>
      <c r="K537" s="16" t="n">
        <f aca="false">IF(F537&gt;=$N$1,1,0)</f>
        <v>1</v>
      </c>
      <c r="L537" s="27" t="n">
        <f aca="false">IF(K537=1,COUNTIFS($K$5:$K$1252,1,$J$5:$J$1252,"&lt;"&amp;J537)/($N$3-1),"")</f>
        <v>0.694283347141674</v>
      </c>
      <c r="M537" s="27" t="n">
        <f aca="false">IF(K537=1,COUNTIFS($K$5:$K$1252,1,$E$5:$E$1252,"&lt;"&amp;E537)/($N$3-1),"")</f>
        <v>0.666114333057167</v>
      </c>
      <c r="N537" s="28" t="n">
        <f aca="false">IF(K537=1,L537-M537,"")</f>
        <v>0.0281690140845071</v>
      </c>
      <c r="O537" s="24" t="n">
        <f aca="false">IF(K537=1,E537,"")</f>
        <v>16.588527</v>
      </c>
      <c r="P537" s="26" t="n">
        <f aca="false">IF(K537=1,J537,"")</f>
        <v>6.39444444444444</v>
      </c>
    </row>
    <row r="538" customFormat="false" ht="15" hidden="false" customHeight="false" outlineLevel="0" collapsed="false">
      <c r="A538" s="16" t="s">
        <v>830</v>
      </c>
      <c r="B538" s="16" t="s">
        <v>252</v>
      </c>
      <c r="C538" s="16" t="s">
        <v>300</v>
      </c>
      <c r="D538" s="16" t="n">
        <v>28</v>
      </c>
      <c r="E538" s="24" t="n">
        <v>8.214628</v>
      </c>
      <c r="F538" s="25" t="n">
        <v>1581</v>
      </c>
      <c r="G538" s="16" t="n">
        <v>24</v>
      </c>
      <c r="H538" s="16" t="n">
        <v>3</v>
      </c>
      <c r="I538" s="16" t="n">
        <v>0</v>
      </c>
      <c r="J538" s="26" t="n">
        <v>6.15416666666667</v>
      </c>
      <c r="K538" s="16" t="n">
        <f aca="false">IF(F538&gt;=$N$1,1,0)</f>
        <v>1</v>
      </c>
      <c r="L538" s="27" t="n">
        <f aca="false">IF(K538=1,COUNTIFS($K$5:$K$1252,1,$J$5:$J$1252,"&lt;"&amp;J538)/($N$3-1),"")</f>
        <v>0.454018227009114</v>
      </c>
      <c r="M538" s="27" t="n">
        <f aca="false">IF(K538=1,COUNTIFS($K$5:$K$1252,1,$E$5:$E$1252,"&lt;"&amp;E538)/($N$3-1),"")</f>
        <v>0.426677713338857</v>
      </c>
      <c r="N538" s="28" t="n">
        <f aca="false">IF(K538=1,L538-M538,"")</f>
        <v>0.0273405136702568</v>
      </c>
      <c r="O538" s="24" t="n">
        <f aca="false">IF(K538=1,E538,"")</f>
        <v>8.214628</v>
      </c>
      <c r="P538" s="26" t="n">
        <f aca="false">IF(K538=1,J538,"")</f>
        <v>6.15416666666667</v>
      </c>
    </row>
    <row r="539" customFormat="false" ht="15" hidden="false" customHeight="false" outlineLevel="0" collapsed="false">
      <c r="A539" s="16" t="s">
        <v>831</v>
      </c>
      <c r="B539" s="16" t="s">
        <v>234</v>
      </c>
      <c r="C539" s="16" t="s">
        <v>300</v>
      </c>
      <c r="D539" s="16" t="n">
        <v>23</v>
      </c>
      <c r="E539" s="24" t="n">
        <v>40.640708</v>
      </c>
      <c r="F539" s="25" t="n">
        <v>1825</v>
      </c>
      <c r="G539" s="16" t="n">
        <v>28</v>
      </c>
      <c r="H539" s="16" t="n">
        <v>5</v>
      </c>
      <c r="I539" s="16" t="n">
        <v>4</v>
      </c>
      <c r="J539" s="26" t="n">
        <v>6.89285714285714</v>
      </c>
      <c r="K539" s="16" t="n">
        <f aca="false">IF(F539&gt;=$N$1,1,0)</f>
        <v>1</v>
      </c>
      <c r="L539" s="27" t="n">
        <f aca="false">IF(K539=1,COUNTIFS($K$5:$K$1252,1,$J$5:$J$1252,"&lt;"&amp;J539)/($N$3-1),"")</f>
        <v>0.889809444904723</v>
      </c>
      <c r="M539" s="27" t="n">
        <f aca="false">IF(K539=1,COUNTIFS($K$5:$K$1252,1,$E$5:$E$1252,"&lt;"&amp;E539)/($N$3-1),"")</f>
        <v>0.862468931234466</v>
      </c>
      <c r="N539" s="28" t="n">
        <f aca="false">IF(K539=1,L539-M539,"")</f>
        <v>0.0273405136702568</v>
      </c>
      <c r="O539" s="24" t="n">
        <f aca="false">IF(K539=1,E539,"")</f>
        <v>40.640708</v>
      </c>
      <c r="P539" s="26" t="n">
        <f aca="false">IF(K539=1,J539,"")</f>
        <v>6.89285714285714</v>
      </c>
    </row>
    <row r="540" customFormat="false" ht="15" hidden="false" customHeight="false" outlineLevel="0" collapsed="false">
      <c r="A540" s="16" t="s">
        <v>832</v>
      </c>
      <c r="B540" s="16" t="s">
        <v>217</v>
      </c>
      <c r="C540" s="16" t="s">
        <v>294</v>
      </c>
      <c r="D540" s="16" t="n">
        <v>29</v>
      </c>
      <c r="E540" s="24" t="n">
        <v>9.885072</v>
      </c>
      <c r="F540" s="25" t="n">
        <v>1616</v>
      </c>
      <c r="G540" s="16" t="n">
        <v>27</v>
      </c>
      <c r="H540" s="16" t="n">
        <v>3</v>
      </c>
      <c r="I540" s="16" t="n">
        <v>0</v>
      </c>
      <c r="J540" s="26" t="n">
        <v>6.21481481481482</v>
      </c>
      <c r="K540" s="16" t="n">
        <f aca="false">IF(F540&gt;=$N$1,1,0)</f>
        <v>1</v>
      </c>
      <c r="L540" s="27" t="n">
        <f aca="false">IF(K540=1,COUNTIFS($K$5:$K$1252,1,$J$5:$J$1252,"&lt;"&amp;J540)/($N$3-1),"")</f>
        <v>0.512841756420878</v>
      </c>
      <c r="M540" s="27" t="n">
        <f aca="false">IF(K540=1,COUNTIFS($K$5:$K$1252,1,$E$5:$E$1252,"&lt;"&amp;E540)/($N$3-1),"")</f>
        <v>0.485501242750621</v>
      </c>
      <c r="N540" s="28" t="n">
        <f aca="false">IF(K540=1,L540-M540,"")</f>
        <v>0.0273405136702569</v>
      </c>
      <c r="O540" s="24" t="n">
        <f aca="false">IF(K540=1,E540,"")</f>
        <v>9.885072</v>
      </c>
      <c r="P540" s="26" t="n">
        <f aca="false">IF(K540=1,J540,"")</f>
        <v>6.21481481481482</v>
      </c>
    </row>
    <row r="541" customFormat="false" ht="15" hidden="false" customHeight="false" outlineLevel="0" collapsed="false">
      <c r="A541" s="16" t="s">
        <v>833</v>
      </c>
      <c r="B541" s="16" t="s">
        <v>247</v>
      </c>
      <c r="C541" s="16" t="s">
        <v>300</v>
      </c>
      <c r="D541" s="16" t="n">
        <v>31</v>
      </c>
      <c r="E541" s="24" t="n">
        <v>6.0486</v>
      </c>
      <c r="F541" s="25" t="n">
        <v>2434</v>
      </c>
      <c r="G541" s="16" t="n">
        <v>38</v>
      </c>
      <c r="H541" s="16" t="n">
        <v>2</v>
      </c>
      <c r="I541" s="16" t="n">
        <v>4</v>
      </c>
      <c r="J541" s="26" t="n">
        <v>6.05263157894737</v>
      </c>
      <c r="K541" s="16" t="n">
        <f aca="false">IF(F541&gt;=$N$1,1,0)</f>
        <v>1</v>
      </c>
      <c r="L541" s="27" t="n">
        <f aca="false">IF(K541=1,COUNTIFS($K$5:$K$1252,1,$J$5:$J$1252,"&lt;"&amp;J541)/($N$3-1),"")</f>
        <v>0.362054681027341</v>
      </c>
      <c r="M541" s="27" t="n">
        <f aca="false">IF(K541=1,COUNTIFS($K$5:$K$1252,1,$E$5:$E$1252,"&lt;"&amp;E541)/($N$3-1),"")</f>
        <v>0.334714167357084</v>
      </c>
      <c r="N541" s="28" t="n">
        <f aca="false">IF(K541=1,L541-M541,"")</f>
        <v>0.0273405136702568</v>
      </c>
      <c r="O541" s="24" t="n">
        <f aca="false">IF(K541=1,E541,"")</f>
        <v>6.0486</v>
      </c>
      <c r="P541" s="26" t="n">
        <f aca="false">IF(K541=1,J541,"")</f>
        <v>6.05263157894737</v>
      </c>
    </row>
    <row r="542" customFormat="false" ht="15" hidden="false" customHeight="false" outlineLevel="0" collapsed="false">
      <c r="A542" s="16" t="s">
        <v>834</v>
      </c>
      <c r="B542" s="16" t="s">
        <v>247</v>
      </c>
      <c r="C542" s="16" t="s">
        <v>294</v>
      </c>
      <c r="D542" s="16" t="n">
        <v>28</v>
      </c>
      <c r="E542" s="24" t="n">
        <v>34.162856</v>
      </c>
      <c r="F542" s="25" t="n">
        <v>1473</v>
      </c>
      <c r="G542" s="16" t="n">
        <v>28</v>
      </c>
      <c r="H542" s="16" t="n">
        <v>0</v>
      </c>
      <c r="I542" s="16" t="n">
        <v>3</v>
      </c>
      <c r="J542" s="26" t="n">
        <v>6.82857142857143</v>
      </c>
      <c r="K542" s="16" t="n">
        <f aca="false">IF(F542&gt;=$N$1,1,0)</f>
        <v>1</v>
      </c>
      <c r="L542" s="27" t="n">
        <f aca="false">IF(K542=1,COUNTIFS($K$5:$K$1252,1,$J$5:$J$1252,"&lt;"&amp;J542)/($N$3-1),"")</f>
        <v>0.859983429991715</v>
      </c>
      <c r="M542" s="27" t="n">
        <f aca="false">IF(K542=1,COUNTIFS($K$5:$K$1252,1,$E$5:$E$1252,"&lt;"&amp;E542)/($N$3-1),"")</f>
        <v>0.832642916321458</v>
      </c>
      <c r="N542" s="28" t="n">
        <f aca="false">IF(K542=1,L542-M542,"")</f>
        <v>0.0273405136702568</v>
      </c>
      <c r="O542" s="24" t="n">
        <f aca="false">IF(K542=1,E542,"")</f>
        <v>34.162856</v>
      </c>
      <c r="P542" s="26" t="n">
        <f aca="false">IF(K542=1,J542,"")</f>
        <v>6.82857142857143</v>
      </c>
    </row>
    <row r="543" customFormat="false" ht="15" hidden="false" customHeight="false" outlineLevel="0" collapsed="false">
      <c r="A543" s="16" t="s">
        <v>835</v>
      </c>
      <c r="B543" s="16" t="s">
        <v>266</v>
      </c>
      <c r="C543" s="16" t="s">
        <v>294</v>
      </c>
      <c r="D543" s="16" t="n">
        <v>30</v>
      </c>
      <c r="E543" s="24" t="n">
        <v>40.274135</v>
      </c>
      <c r="F543" s="25" t="n">
        <v>1268</v>
      </c>
      <c r="G543" s="16" t="n">
        <v>23</v>
      </c>
      <c r="H543" s="16" t="n">
        <v>1</v>
      </c>
      <c r="I543" s="16" t="n">
        <v>2</v>
      </c>
      <c r="J543" s="26" t="n">
        <v>6.89130434782609</v>
      </c>
      <c r="K543" s="16" t="n">
        <f aca="false">IF(F543&gt;=$N$1,1,0)</f>
        <v>1</v>
      </c>
      <c r="L543" s="27" t="n">
        <f aca="false">IF(K543=1,COUNTIFS($K$5:$K$1252,1,$J$5:$J$1252,"&lt;"&amp;J543)/($N$3-1),"")</f>
        <v>0.888980944490472</v>
      </c>
      <c r="M543" s="27" t="n">
        <f aca="false">IF(K543=1,COUNTIFS($K$5:$K$1252,1,$E$5:$E$1252,"&lt;"&amp;E543)/($N$3-1),"")</f>
        <v>0.861640430820216</v>
      </c>
      <c r="N543" s="28" t="n">
        <f aca="false">IF(K543=1,L543-M543,"")</f>
        <v>0.0273405136702568</v>
      </c>
      <c r="O543" s="24" t="n">
        <f aca="false">IF(K543=1,E543,"")</f>
        <v>40.274135</v>
      </c>
      <c r="P543" s="26" t="n">
        <f aca="false">IF(K543=1,J543,"")</f>
        <v>6.89130434782609</v>
      </c>
    </row>
    <row r="544" customFormat="false" ht="15" hidden="false" customHeight="false" outlineLevel="0" collapsed="false">
      <c r="A544" s="16" t="s">
        <v>836</v>
      </c>
      <c r="B544" s="16" t="s">
        <v>239</v>
      </c>
      <c r="C544" s="16" t="s">
        <v>300</v>
      </c>
      <c r="D544" s="16" t="n">
        <v>33</v>
      </c>
      <c r="E544" s="24" t="n">
        <v>11.730967</v>
      </c>
      <c r="F544" s="25" t="n">
        <v>1390</v>
      </c>
      <c r="G544" s="16" t="n">
        <v>21</v>
      </c>
      <c r="H544" s="16" t="n">
        <v>1</v>
      </c>
      <c r="I544" s="16" t="n">
        <v>2</v>
      </c>
      <c r="J544" s="26" t="n">
        <v>6.27142857142857</v>
      </c>
      <c r="K544" s="16" t="n">
        <f aca="false">IF(F544&gt;=$N$1,1,0)</f>
        <v>1</v>
      </c>
      <c r="L544" s="27" t="n">
        <f aca="false">IF(K544=1,COUNTIFS($K$5:$K$1252,1,$J$5:$J$1252,"&lt;"&amp;J544)/($N$3-1),"")</f>
        <v>0.571665285832643</v>
      </c>
      <c r="M544" s="27" t="n">
        <f aca="false">IF(K544=1,COUNTIFS($K$5:$K$1252,1,$E$5:$E$1252,"&lt;"&amp;E544)/($N$3-1),"")</f>
        <v>0.545153272576636</v>
      </c>
      <c r="N544" s="28" t="n">
        <f aca="false">IF(K544=1,L544-M544,"")</f>
        <v>0.0265120132560066</v>
      </c>
      <c r="O544" s="24" t="n">
        <f aca="false">IF(K544=1,E544,"")</f>
        <v>11.730967</v>
      </c>
      <c r="P544" s="26" t="n">
        <f aca="false">IF(K544=1,J544,"")</f>
        <v>6.27142857142857</v>
      </c>
    </row>
    <row r="545" customFormat="false" ht="15" hidden="false" customHeight="false" outlineLevel="0" collapsed="false">
      <c r="A545" s="16" t="s">
        <v>837</v>
      </c>
      <c r="B545" s="16" t="s">
        <v>258</v>
      </c>
      <c r="C545" s="16" t="s">
        <v>294</v>
      </c>
      <c r="D545" s="16" t="n">
        <v>26</v>
      </c>
      <c r="E545" s="24" t="n">
        <v>48.024333</v>
      </c>
      <c r="F545" s="25" t="n">
        <v>1741</v>
      </c>
      <c r="G545" s="16" t="n">
        <v>27</v>
      </c>
      <c r="H545" s="16" t="n">
        <v>2</v>
      </c>
      <c r="I545" s="16" t="n">
        <v>2</v>
      </c>
      <c r="J545" s="26" t="n">
        <v>6.95555555555556</v>
      </c>
      <c r="K545" s="16" t="n">
        <f aca="false">IF(F545&gt;=$N$1,1,0)</f>
        <v>1</v>
      </c>
      <c r="L545" s="27" t="n">
        <f aca="false">IF(K545=1,COUNTIFS($K$5:$K$1252,1,$J$5:$J$1252,"&lt;"&amp;J545)/($N$3-1),"")</f>
        <v>0.916321458160729</v>
      </c>
      <c r="M545" s="27" t="n">
        <f aca="false">IF(K545=1,COUNTIFS($K$5:$K$1252,1,$E$5:$E$1252,"&lt;"&amp;E545)/($N$3-1),"")</f>
        <v>0.890637945318973</v>
      </c>
      <c r="N545" s="28" t="n">
        <f aca="false">IF(K545=1,L545-M545,"")</f>
        <v>0.0256835128417564</v>
      </c>
      <c r="O545" s="24" t="n">
        <f aca="false">IF(K545=1,E545,"")</f>
        <v>48.024333</v>
      </c>
      <c r="P545" s="26" t="n">
        <f aca="false">IF(K545=1,J545,"")</f>
        <v>6.95555555555556</v>
      </c>
    </row>
    <row r="546" customFormat="false" ht="15" hidden="false" customHeight="false" outlineLevel="0" collapsed="false">
      <c r="A546" s="16" t="s">
        <v>838</v>
      </c>
      <c r="B546" s="16" t="s">
        <v>261</v>
      </c>
      <c r="C546" s="16" t="s">
        <v>300</v>
      </c>
      <c r="D546" s="16" t="n">
        <v>26</v>
      </c>
      <c r="E546" s="24" t="n">
        <v>27.227082</v>
      </c>
      <c r="F546" s="25" t="n">
        <v>1600</v>
      </c>
      <c r="G546" s="16" t="n">
        <v>29</v>
      </c>
      <c r="H546" s="16" t="n">
        <v>2</v>
      </c>
      <c r="I546" s="16" t="n">
        <v>4</v>
      </c>
      <c r="J546" s="26" t="n">
        <v>6.69655172413793</v>
      </c>
      <c r="K546" s="16" t="n">
        <f aca="false">IF(F546&gt;=$N$1,1,0)</f>
        <v>1</v>
      </c>
      <c r="L546" s="27" t="n">
        <f aca="false">IF(K546=1,COUNTIFS($K$5:$K$1252,1,$J$5:$J$1252,"&lt;"&amp;J546)/($N$3-1),"")</f>
        <v>0.813587406793703</v>
      </c>
      <c r="M546" s="27" t="n">
        <f aca="false">IF(K546=1,COUNTIFS($K$5:$K$1252,1,$E$5:$E$1252,"&lt;"&amp;E546)/($N$3-1),"")</f>
        <v>0.788732394366197</v>
      </c>
      <c r="N546" s="28" t="n">
        <f aca="false">IF(K546=1,L546-M546,"")</f>
        <v>0.0248550124275063</v>
      </c>
      <c r="O546" s="24" t="n">
        <f aca="false">IF(K546=1,E546,"")</f>
        <v>27.227082</v>
      </c>
      <c r="P546" s="26" t="n">
        <f aca="false">IF(K546=1,J546,"")</f>
        <v>6.69655172413793</v>
      </c>
    </row>
    <row r="547" customFormat="false" ht="15" hidden="false" customHeight="false" outlineLevel="0" collapsed="false">
      <c r="A547" s="16" t="s">
        <v>839</v>
      </c>
      <c r="B547" s="16" t="s">
        <v>232</v>
      </c>
      <c r="C547" s="16" t="s">
        <v>300</v>
      </c>
      <c r="D547" s="16" t="n">
        <v>25</v>
      </c>
      <c r="E547" s="24" t="n">
        <v>96.310144</v>
      </c>
      <c r="F547" s="25" t="n">
        <v>1258</v>
      </c>
      <c r="G547" s="16" t="n">
        <v>19</v>
      </c>
      <c r="H547" s="16" t="n">
        <v>5</v>
      </c>
      <c r="I547" s="16" t="n">
        <v>5</v>
      </c>
      <c r="J547" s="26" t="n">
        <v>7.54210526315789</v>
      </c>
      <c r="K547" s="16" t="n">
        <f aca="false">IF(F547&gt;=$N$1,1,0)</f>
        <v>1</v>
      </c>
      <c r="L547" s="27" t="n">
        <f aca="false">IF(K547=1,COUNTIFS($K$5:$K$1252,1,$J$5:$J$1252,"&lt;"&amp;J547)/($N$3-1),"")</f>
        <v>0.99917149958575</v>
      </c>
      <c r="M547" s="27" t="n">
        <f aca="false">IF(K547=1,COUNTIFS($K$5:$K$1252,1,$E$5:$E$1252,"&lt;"&amp;E547)/($N$3-1),"")</f>
        <v>0.974316487158244</v>
      </c>
      <c r="N547" s="28" t="n">
        <f aca="false">IF(K547=1,L547-M547,"")</f>
        <v>0.0248550124275062</v>
      </c>
      <c r="O547" s="24" t="n">
        <f aca="false">IF(K547=1,E547,"")</f>
        <v>96.310144</v>
      </c>
      <c r="P547" s="26" t="n">
        <f aca="false">IF(K547=1,J547,"")</f>
        <v>7.54210526315789</v>
      </c>
    </row>
    <row r="548" customFormat="false" ht="15" hidden="false" customHeight="false" outlineLevel="0" collapsed="false">
      <c r="A548" s="16" t="s">
        <v>840</v>
      </c>
      <c r="B548" s="16" t="s">
        <v>234</v>
      </c>
      <c r="C548" s="16" t="s">
        <v>294</v>
      </c>
      <c r="D548" s="16" t="n">
        <v>31</v>
      </c>
      <c r="E548" s="24" t="n">
        <v>2.354428</v>
      </c>
      <c r="F548" s="25" t="n">
        <v>1906</v>
      </c>
      <c r="G548" s="16" t="n">
        <v>31</v>
      </c>
      <c r="H548" s="16" t="n">
        <v>0</v>
      </c>
      <c r="I548" s="16" t="n">
        <v>0</v>
      </c>
      <c r="J548" s="26" t="n">
        <v>5.83870967741936</v>
      </c>
      <c r="K548" s="16" t="n">
        <f aca="false">IF(F548&gt;=$N$1,1,0)</f>
        <v>1</v>
      </c>
      <c r="L548" s="27" t="n">
        <f aca="false">IF(K548=1,COUNTIFS($K$5:$K$1252,1,$J$5:$J$1252,"&lt;"&amp;J548)/($N$3-1),"")</f>
        <v>0.104391052195526</v>
      </c>
      <c r="M548" s="27" t="n">
        <f aca="false">IF(K548=1,COUNTIFS($K$5:$K$1252,1,$E$5:$E$1252,"&lt;"&amp;E548)/($N$3-1),"")</f>
        <v>0.0803645401822701</v>
      </c>
      <c r="N548" s="28" t="n">
        <f aca="false">IF(K548=1,L548-M548,"")</f>
        <v>0.024026512013256</v>
      </c>
      <c r="O548" s="24" t="n">
        <f aca="false">IF(K548=1,E548,"")</f>
        <v>2.354428</v>
      </c>
      <c r="P548" s="26" t="n">
        <f aca="false">IF(K548=1,J548,"")</f>
        <v>5.83870967741936</v>
      </c>
    </row>
    <row r="549" customFormat="false" ht="15" hidden="false" customHeight="false" outlineLevel="0" collapsed="false">
      <c r="A549" s="16" t="s">
        <v>841</v>
      </c>
      <c r="B549" s="16" t="s">
        <v>256</v>
      </c>
      <c r="C549" s="16" t="s">
        <v>294</v>
      </c>
      <c r="D549" s="16" t="n">
        <v>24</v>
      </c>
      <c r="E549" s="24" t="n">
        <v>2.891939</v>
      </c>
      <c r="F549" s="25" t="n">
        <v>2188</v>
      </c>
      <c r="G549" s="16" t="n">
        <v>37</v>
      </c>
      <c r="H549" s="16" t="n">
        <v>2</v>
      </c>
      <c r="I549" s="16" t="n">
        <v>1</v>
      </c>
      <c r="J549" s="26" t="n">
        <v>5.87297297297297</v>
      </c>
      <c r="K549" s="16" t="n">
        <f aca="false">IF(F549&gt;=$N$1,1,0)</f>
        <v>1</v>
      </c>
      <c r="L549" s="27" t="n">
        <f aca="false">IF(K549=1,COUNTIFS($K$5:$K$1252,1,$J$5:$J$1252,"&lt;"&amp;J549)/($N$3-1),"")</f>
        <v>0.140845070422535</v>
      </c>
      <c r="M549" s="27" t="n">
        <f aca="false">IF(K549=1,COUNTIFS($K$5:$K$1252,1,$E$5:$E$1252,"&lt;"&amp;E549)/($N$3-1),"")</f>
        <v>0.116818558409279</v>
      </c>
      <c r="N549" s="28" t="n">
        <f aca="false">IF(K549=1,L549-M549,"")</f>
        <v>0.024026512013256</v>
      </c>
      <c r="O549" s="24" t="n">
        <f aca="false">IF(K549=1,E549,"")</f>
        <v>2.891939</v>
      </c>
      <c r="P549" s="26" t="n">
        <f aca="false">IF(K549=1,J549,"")</f>
        <v>5.87297297297297</v>
      </c>
    </row>
    <row r="550" customFormat="false" ht="15" hidden="false" customHeight="false" outlineLevel="0" collapsed="false">
      <c r="A550" s="16" t="s">
        <v>842</v>
      </c>
      <c r="B550" s="16" t="s">
        <v>251</v>
      </c>
      <c r="C550" s="16" t="s">
        <v>294</v>
      </c>
      <c r="D550" s="16" t="n">
        <v>31</v>
      </c>
      <c r="E550" s="24" t="n">
        <v>3.959383</v>
      </c>
      <c r="F550" s="25" t="n">
        <v>1688</v>
      </c>
      <c r="G550" s="16" t="n">
        <v>28</v>
      </c>
      <c r="H550" s="16" t="n">
        <v>2</v>
      </c>
      <c r="I550" s="16" t="n">
        <v>0</v>
      </c>
      <c r="J550" s="26" t="n">
        <v>5.96428571428571</v>
      </c>
      <c r="K550" s="16" t="n">
        <f aca="false">IF(F550&gt;=$N$1,1,0)</f>
        <v>1</v>
      </c>
      <c r="L550" s="27" t="n">
        <f aca="false">IF(K550=1,COUNTIFS($K$5:$K$1252,1,$J$5:$J$1252,"&lt;"&amp;J550)/($N$3-1),"")</f>
        <v>0.247721623860812</v>
      </c>
      <c r="M550" s="27" t="n">
        <f aca="false">IF(K550=1,COUNTIFS($K$5:$K$1252,1,$E$5:$E$1252,"&lt;"&amp;E550)/($N$3-1),"")</f>
        <v>0.224523612261806</v>
      </c>
      <c r="N550" s="28" t="n">
        <f aca="false">IF(K550=1,L550-M550,"")</f>
        <v>0.0231980115990058</v>
      </c>
      <c r="O550" s="24" t="n">
        <f aca="false">IF(K550=1,E550,"")</f>
        <v>3.959383</v>
      </c>
      <c r="P550" s="26" t="n">
        <f aca="false">IF(K550=1,J550,"")</f>
        <v>5.96428571428571</v>
      </c>
    </row>
    <row r="551" customFormat="false" ht="15" hidden="false" customHeight="false" outlineLevel="0" collapsed="false">
      <c r="A551" s="16" t="s">
        <v>843</v>
      </c>
      <c r="B551" s="16" t="s">
        <v>261</v>
      </c>
      <c r="C551" s="16" t="s">
        <v>307</v>
      </c>
      <c r="D551" s="16" t="n">
        <v>28</v>
      </c>
      <c r="E551" s="24" t="n">
        <v>24.328544</v>
      </c>
      <c r="F551" s="25" t="n">
        <v>1022</v>
      </c>
      <c r="G551" s="16" t="n">
        <v>14</v>
      </c>
      <c r="H551" s="16" t="n">
        <v>0</v>
      </c>
      <c r="I551" s="16" t="n">
        <v>0</v>
      </c>
      <c r="J551" s="26" t="n">
        <v>6.56428571428572</v>
      </c>
      <c r="K551" s="16" t="n">
        <f aca="false">IF(F551&gt;=$N$1,1,0)</f>
        <v>1</v>
      </c>
      <c r="L551" s="27" t="n">
        <f aca="false">IF(K551=1,COUNTIFS($K$5:$K$1252,1,$J$5:$J$1252,"&lt;"&amp;J551)/($N$3-1),"")</f>
        <v>0.781275890637945</v>
      </c>
      <c r="M551" s="27" t="n">
        <f aca="false">IF(K551=1,COUNTIFS($K$5:$K$1252,1,$E$5:$E$1252,"&lt;"&amp;E551)/($N$3-1),"")</f>
        <v>0.75890637945319</v>
      </c>
      <c r="N551" s="28" t="n">
        <f aca="false">IF(K551=1,L551-M551,"")</f>
        <v>0.0223695111847556</v>
      </c>
      <c r="O551" s="24" t="n">
        <f aca="false">IF(K551=1,E551,"")</f>
        <v>24.328544</v>
      </c>
      <c r="P551" s="26" t="n">
        <f aca="false">IF(K551=1,J551,"")</f>
        <v>6.56428571428572</v>
      </c>
    </row>
    <row r="552" customFormat="false" ht="15" hidden="false" customHeight="false" outlineLevel="0" collapsed="false">
      <c r="A552" s="16" t="s">
        <v>844</v>
      </c>
      <c r="B552" s="16" t="s">
        <v>217</v>
      </c>
      <c r="C552" s="16" t="s">
        <v>300</v>
      </c>
      <c r="D552" s="16" t="n">
        <v>24</v>
      </c>
      <c r="E552" s="24" t="n">
        <v>14.312208</v>
      </c>
      <c r="F552" s="25" t="n">
        <v>1824</v>
      </c>
      <c r="G552" s="16" t="n">
        <v>27</v>
      </c>
      <c r="H552" s="16" t="n">
        <v>7</v>
      </c>
      <c r="I552" s="16" t="n">
        <v>4</v>
      </c>
      <c r="J552" s="26" t="n">
        <v>6.34074074074074</v>
      </c>
      <c r="K552" s="16" t="n">
        <f aca="false">IF(F552&gt;=$N$1,1,0)</f>
        <v>1</v>
      </c>
      <c r="L552" s="27" t="n">
        <f aca="false">IF(K552=1,COUNTIFS($K$5:$K$1252,1,$J$5:$J$1252,"&lt;"&amp;J552)/($N$3-1),"")</f>
        <v>0.64043082021541</v>
      </c>
      <c r="M552" s="27" t="n">
        <f aca="false">IF(K552=1,COUNTIFS($K$5:$K$1252,1,$E$5:$E$1252,"&lt;"&amp;E552)/($N$3-1),"")</f>
        <v>0.618061309030655</v>
      </c>
      <c r="N552" s="28" t="n">
        <f aca="false">IF(K552=1,L552-M552,"")</f>
        <v>0.0223695111847556</v>
      </c>
      <c r="O552" s="24" t="n">
        <f aca="false">IF(K552=1,E552,"")</f>
        <v>14.312208</v>
      </c>
      <c r="P552" s="26" t="n">
        <f aca="false">IF(K552=1,J552,"")</f>
        <v>6.34074074074074</v>
      </c>
    </row>
    <row r="553" customFormat="false" ht="15" hidden="false" customHeight="false" outlineLevel="0" collapsed="false">
      <c r="A553" s="16" t="s">
        <v>845</v>
      </c>
      <c r="B553" s="16" t="s">
        <v>262</v>
      </c>
      <c r="C553" s="16" t="s">
        <v>294</v>
      </c>
      <c r="D553" s="16" t="n">
        <v>20</v>
      </c>
      <c r="E553" s="24" t="n">
        <v>16.24715</v>
      </c>
      <c r="F553" s="25" t="n">
        <v>1514</v>
      </c>
      <c r="G553" s="16" t="n">
        <v>26</v>
      </c>
      <c r="H553" s="16" t="n">
        <v>1</v>
      </c>
      <c r="I553" s="16" t="n">
        <v>3</v>
      </c>
      <c r="J553" s="26" t="n">
        <v>6.38076923076923</v>
      </c>
      <c r="K553" s="16" t="n">
        <f aca="false">IF(F553&gt;=$N$1,1,0)</f>
        <v>1</v>
      </c>
      <c r="L553" s="27" t="n">
        <f aca="false">IF(K553=1,COUNTIFS($K$5:$K$1252,1,$J$5:$J$1252,"&lt;"&amp;J553)/($N$3-1),"")</f>
        <v>0.67854183927092</v>
      </c>
      <c r="M553" s="27" t="n">
        <f aca="false">IF(K553=1,COUNTIFS($K$5:$K$1252,1,$E$5:$E$1252,"&lt;"&amp;E553)/($N$3-1),"")</f>
        <v>0.656172328086164</v>
      </c>
      <c r="N553" s="28" t="n">
        <f aca="false">IF(K553=1,L553-M553,"")</f>
        <v>0.0223695111847556</v>
      </c>
      <c r="O553" s="24" t="n">
        <f aca="false">IF(K553=1,E553,"")</f>
        <v>16.24715</v>
      </c>
      <c r="P553" s="26" t="n">
        <f aca="false">IF(K553=1,J553,"")</f>
        <v>6.38076923076923</v>
      </c>
    </row>
    <row r="554" customFormat="false" ht="15" hidden="false" customHeight="false" outlineLevel="0" collapsed="false">
      <c r="A554" s="16" t="s">
        <v>846</v>
      </c>
      <c r="B554" s="16" t="s">
        <v>226</v>
      </c>
      <c r="C554" s="16" t="s">
        <v>294</v>
      </c>
      <c r="D554" s="16" t="n">
        <v>28</v>
      </c>
      <c r="E554" s="24" t="n">
        <v>17.989095</v>
      </c>
      <c r="F554" s="25" t="n">
        <v>2313</v>
      </c>
      <c r="G554" s="16" t="n">
        <v>37</v>
      </c>
      <c r="H554" s="16" t="n">
        <v>2</v>
      </c>
      <c r="I554" s="16" t="n">
        <v>2</v>
      </c>
      <c r="J554" s="26" t="n">
        <v>6.42162162162162</v>
      </c>
      <c r="K554" s="16" t="n">
        <f aca="false">IF(F554&gt;=$N$1,1,0)</f>
        <v>1</v>
      </c>
      <c r="L554" s="27" t="n">
        <f aca="false">IF(K554=1,COUNTIFS($K$5:$K$1252,1,$J$5:$J$1252,"&lt;"&amp;J554)/($N$3-1),"")</f>
        <v>0.715824357912179</v>
      </c>
      <c r="M554" s="27" t="n">
        <f aca="false">IF(K554=1,COUNTIFS($K$5:$K$1252,1,$E$5:$E$1252,"&lt;"&amp;E554)/($N$3-1),"")</f>
        <v>0.693454846727423</v>
      </c>
      <c r="N554" s="28" t="n">
        <f aca="false">IF(K554=1,L554-M554,"")</f>
        <v>0.0223695111847555</v>
      </c>
      <c r="O554" s="24" t="n">
        <f aca="false">IF(K554=1,E554,"")</f>
        <v>17.989095</v>
      </c>
      <c r="P554" s="26" t="n">
        <f aca="false">IF(K554=1,J554,"")</f>
        <v>6.42162162162162</v>
      </c>
    </row>
    <row r="555" customFormat="false" ht="15" hidden="false" customHeight="false" outlineLevel="0" collapsed="false">
      <c r="A555" s="16" t="s">
        <v>847</v>
      </c>
      <c r="B555" s="16" t="s">
        <v>235</v>
      </c>
      <c r="C555" s="16" t="s">
        <v>300</v>
      </c>
      <c r="D555" s="16" t="n">
        <v>30</v>
      </c>
      <c r="E555" s="24" t="n">
        <v>8.806216</v>
      </c>
      <c r="F555" s="25" t="n">
        <v>1558</v>
      </c>
      <c r="G555" s="16" t="n">
        <v>27</v>
      </c>
      <c r="H555" s="16" t="n">
        <v>2</v>
      </c>
      <c r="I555" s="16" t="n">
        <v>7</v>
      </c>
      <c r="J555" s="26" t="n">
        <v>6.18148148148148</v>
      </c>
      <c r="K555" s="16" t="n">
        <f aca="false">IF(F555&gt;=$N$1,1,0)</f>
        <v>1</v>
      </c>
      <c r="L555" s="27" t="n">
        <f aca="false">IF(K555=1,COUNTIFS($K$5:$K$1252,1,$J$5:$J$1252,"&lt;"&amp;J555)/($N$3-1),"")</f>
        <v>0.473073736536868</v>
      </c>
      <c r="M555" s="27" t="n">
        <f aca="false">IF(K555=1,COUNTIFS($K$5:$K$1252,1,$E$5:$E$1252,"&lt;"&amp;E555)/($N$3-1),"")</f>
        <v>0.451532725766363</v>
      </c>
      <c r="N555" s="28" t="n">
        <f aca="false">IF(K555=1,L555-M555,"")</f>
        <v>0.0215410107705054</v>
      </c>
      <c r="O555" s="24" t="n">
        <f aca="false">IF(K555=1,E555,"")</f>
        <v>8.806216</v>
      </c>
      <c r="P555" s="26" t="n">
        <f aca="false">IF(K555=1,J555,"")</f>
        <v>6.18148148148148</v>
      </c>
    </row>
    <row r="556" customFormat="false" ht="15" hidden="false" customHeight="false" outlineLevel="0" collapsed="false">
      <c r="A556" s="16" t="s">
        <v>848</v>
      </c>
      <c r="B556" s="16" t="s">
        <v>260</v>
      </c>
      <c r="C556" s="16" t="s">
        <v>294</v>
      </c>
      <c r="D556" s="16" t="n">
        <v>23</v>
      </c>
      <c r="E556" s="24" t="n">
        <v>25.352417</v>
      </c>
      <c r="F556" s="25" t="n">
        <v>1407</v>
      </c>
      <c r="G556" s="16" t="n">
        <v>22</v>
      </c>
      <c r="H556" s="16" t="n">
        <v>0</v>
      </c>
      <c r="I556" s="16" t="n">
        <v>0</v>
      </c>
      <c r="J556" s="26" t="n">
        <v>6.63181818181818</v>
      </c>
      <c r="K556" s="16" t="n">
        <f aca="false">IF(F556&gt;=$N$1,1,0)</f>
        <v>1</v>
      </c>
      <c r="L556" s="27" t="n">
        <f aca="false">IF(K556=1,COUNTIFS($K$5:$K$1252,1,$J$5:$J$1252,"&lt;"&amp;J556)/($N$3-1),"")</f>
        <v>0.795360397680199</v>
      </c>
      <c r="M556" s="27" t="n">
        <f aca="false">IF(K556=1,COUNTIFS($K$5:$K$1252,1,$E$5:$E$1252,"&lt;"&amp;E556)/($N$3-1),"")</f>
        <v>0.774647887323944</v>
      </c>
      <c r="N556" s="28" t="n">
        <f aca="false">IF(K556=1,L556-M556,"")</f>
        <v>0.0207125103562552</v>
      </c>
      <c r="O556" s="24" t="n">
        <f aca="false">IF(K556=1,E556,"")</f>
        <v>25.352417</v>
      </c>
      <c r="P556" s="26" t="n">
        <f aca="false">IF(K556=1,J556,"")</f>
        <v>6.63181818181818</v>
      </c>
    </row>
    <row r="557" customFormat="false" ht="15" hidden="false" customHeight="false" outlineLevel="0" collapsed="false">
      <c r="A557" s="16" t="s">
        <v>849</v>
      </c>
      <c r="B557" s="16" t="s">
        <v>239</v>
      </c>
      <c r="C557" s="16" t="s">
        <v>296</v>
      </c>
      <c r="D557" s="16" t="n">
        <v>29</v>
      </c>
      <c r="E557" s="24" t="n">
        <v>77.319536</v>
      </c>
      <c r="F557" s="25" t="n">
        <v>987</v>
      </c>
      <c r="G557" s="16" t="n">
        <v>18</v>
      </c>
      <c r="H557" s="16" t="n">
        <v>3</v>
      </c>
      <c r="I557" s="16" t="n">
        <v>4</v>
      </c>
      <c r="J557" s="26" t="n">
        <v>7.23888888888889</v>
      </c>
      <c r="K557" s="16" t="n">
        <f aca="false">IF(F557&gt;=$N$1,1,0)</f>
        <v>1</v>
      </c>
      <c r="L557" s="27" t="n">
        <f aca="false">IF(K557=1,COUNTIFS($K$5:$K$1252,1,$J$5:$J$1252,"&lt;"&amp;J557)/($N$3-1),"")</f>
        <v>0.971002485501243</v>
      </c>
      <c r="M557" s="27" t="n">
        <f aca="false">IF(K557=1,COUNTIFS($K$5:$K$1252,1,$E$5:$E$1252,"&lt;"&amp;E557)/($N$3-1),"")</f>
        <v>0.951118475559238</v>
      </c>
      <c r="N557" s="28" t="n">
        <f aca="false">IF(K557=1,L557-M557,"")</f>
        <v>0.019884009942005</v>
      </c>
      <c r="O557" s="24" t="n">
        <f aca="false">IF(K557=1,E557,"")</f>
        <v>77.319536</v>
      </c>
      <c r="P557" s="26" t="n">
        <f aca="false">IF(K557=1,J557,"")</f>
        <v>7.23888888888889</v>
      </c>
    </row>
    <row r="558" customFormat="false" ht="15" hidden="false" customHeight="false" outlineLevel="0" collapsed="false">
      <c r="A558" s="16" t="s">
        <v>850</v>
      </c>
      <c r="B558" s="16" t="s">
        <v>219</v>
      </c>
      <c r="C558" s="16" t="s">
        <v>294</v>
      </c>
      <c r="D558" s="16" t="n">
        <v>22</v>
      </c>
      <c r="E558" s="24" t="n">
        <v>3.321972</v>
      </c>
      <c r="F558" s="25" t="n">
        <v>1955</v>
      </c>
      <c r="G558" s="16" t="n">
        <v>29</v>
      </c>
      <c r="H558" s="16" t="n">
        <v>1</v>
      </c>
      <c r="I558" s="16" t="n">
        <v>0</v>
      </c>
      <c r="J558" s="26" t="n">
        <v>5.91724137931035</v>
      </c>
      <c r="K558" s="16" t="n">
        <f aca="false">IF(F558&gt;=$N$1,1,0)</f>
        <v>1</v>
      </c>
      <c r="L558" s="27" t="n">
        <f aca="false">IF(K558=1,COUNTIFS($K$5:$K$1252,1,$J$5:$J$1252,"&lt;"&amp;J558)/($N$3-1),"")</f>
        <v>0.188069594034797</v>
      </c>
      <c r="M558" s="27" t="n">
        <f aca="false">IF(K558=1,COUNTIFS($K$5:$K$1252,1,$E$5:$E$1252,"&lt;"&amp;E558)/($N$3-1),"")</f>
        <v>0.169014084507042</v>
      </c>
      <c r="N558" s="28" t="n">
        <f aca="false">IF(K558=1,L558-M558,"")</f>
        <v>0.0190555095277548</v>
      </c>
      <c r="O558" s="24" t="n">
        <f aca="false">IF(K558=1,E558,"")</f>
        <v>3.321972</v>
      </c>
      <c r="P558" s="26" t="n">
        <f aca="false">IF(K558=1,J558,"")</f>
        <v>5.91724137931035</v>
      </c>
    </row>
    <row r="559" customFormat="false" ht="15" hidden="false" customHeight="false" outlineLevel="0" collapsed="false">
      <c r="A559" s="16" t="s">
        <v>851</v>
      </c>
      <c r="B559" s="16" t="s">
        <v>248</v>
      </c>
      <c r="C559" s="16" t="s">
        <v>294</v>
      </c>
      <c r="D559" s="16" t="n">
        <v>22</v>
      </c>
      <c r="E559" s="24" t="n">
        <v>3.056356</v>
      </c>
      <c r="F559" s="25" t="n">
        <v>1449</v>
      </c>
      <c r="G559" s="16" t="n">
        <v>23</v>
      </c>
      <c r="H559" s="16" t="n">
        <v>0</v>
      </c>
      <c r="I559" s="16" t="n">
        <v>1</v>
      </c>
      <c r="J559" s="26" t="n">
        <v>5.88260869565217</v>
      </c>
      <c r="K559" s="16" t="n">
        <f aca="false">IF(F559&gt;=$N$1,1,0)</f>
        <v>1</v>
      </c>
      <c r="L559" s="27" t="n">
        <f aca="false">IF(K559=1,COUNTIFS($K$5:$K$1252,1,$J$5:$J$1252,"&lt;"&amp;J559)/($N$3-1),"")</f>
        <v>0.154101077050539</v>
      </c>
      <c r="M559" s="27" t="n">
        <f aca="false">IF(K559=1,COUNTIFS($K$5:$K$1252,1,$E$5:$E$1252,"&lt;"&amp;E559)/($N$3-1),"")</f>
        <v>0.135874067937034</v>
      </c>
      <c r="N559" s="28" t="n">
        <f aca="false">IF(K559=1,L559-M559,"")</f>
        <v>0.0182270091135046</v>
      </c>
      <c r="O559" s="24" t="n">
        <f aca="false">IF(K559=1,E559,"")</f>
        <v>3.056356</v>
      </c>
      <c r="P559" s="26" t="n">
        <f aca="false">IF(K559=1,J559,"")</f>
        <v>5.88260869565217</v>
      </c>
    </row>
    <row r="560" customFormat="false" ht="15" hidden="false" customHeight="false" outlineLevel="0" collapsed="false">
      <c r="A560" s="16" t="s">
        <v>852</v>
      </c>
      <c r="B560" s="16" t="s">
        <v>255</v>
      </c>
      <c r="C560" s="16" t="s">
        <v>300</v>
      </c>
      <c r="D560" s="16" t="n">
        <v>24</v>
      </c>
      <c r="E560" s="24" t="n">
        <v>48.977955</v>
      </c>
      <c r="F560" s="25" t="n">
        <v>1466</v>
      </c>
      <c r="G560" s="16" t="n">
        <v>25</v>
      </c>
      <c r="H560" s="16" t="n">
        <v>5</v>
      </c>
      <c r="I560" s="16" t="n">
        <v>5</v>
      </c>
      <c r="J560" s="26" t="n">
        <v>6.948</v>
      </c>
      <c r="K560" s="16" t="n">
        <f aca="false">IF(F560&gt;=$N$1,1,0)</f>
        <v>1</v>
      </c>
      <c r="L560" s="27" t="n">
        <f aca="false">IF(K560=1,COUNTIFS($K$5:$K$1252,1,$J$5:$J$1252,"&lt;"&amp;J560)/($N$3-1),"")</f>
        <v>0.913835956917979</v>
      </c>
      <c r="M560" s="27" t="n">
        <f aca="false">IF(K560=1,COUNTIFS($K$5:$K$1252,1,$E$5:$E$1252,"&lt;"&amp;E560)/($N$3-1),"")</f>
        <v>0.895608947804474</v>
      </c>
      <c r="N560" s="28" t="n">
        <f aca="false">IF(K560=1,L560-M560,"")</f>
        <v>0.0182270091135046</v>
      </c>
      <c r="O560" s="24" t="n">
        <f aca="false">IF(K560=1,E560,"")</f>
        <v>48.977955</v>
      </c>
      <c r="P560" s="26" t="n">
        <f aca="false">IF(K560=1,J560,"")</f>
        <v>6.948</v>
      </c>
    </row>
    <row r="561" customFormat="false" ht="15" hidden="false" customHeight="false" outlineLevel="0" collapsed="false">
      <c r="A561" s="16" t="s">
        <v>853</v>
      </c>
      <c r="B561" s="16" t="s">
        <v>243</v>
      </c>
      <c r="C561" s="16" t="s">
        <v>294</v>
      </c>
      <c r="D561" s="16" t="n">
        <v>34</v>
      </c>
      <c r="E561" s="24" t="n">
        <v>13.255088</v>
      </c>
      <c r="F561" s="25" t="n">
        <v>1780</v>
      </c>
      <c r="G561" s="16" t="n">
        <v>28</v>
      </c>
      <c r="H561" s="16" t="n">
        <v>1</v>
      </c>
      <c r="I561" s="16" t="n">
        <v>1</v>
      </c>
      <c r="J561" s="26" t="n">
        <v>6.30714285714286</v>
      </c>
      <c r="K561" s="16" t="n">
        <f aca="false">IF(F561&gt;=$N$1,1,0)</f>
        <v>1</v>
      </c>
      <c r="L561" s="27" t="n">
        <f aca="false">IF(K561=1,COUNTIFS($K$5:$K$1252,1,$J$5:$J$1252,"&lt;"&amp;J561)/($N$3-1),"")</f>
        <v>0.6006628003314</v>
      </c>
      <c r="M561" s="27" t="n">
        <f aca="false">IF(K561=1,COUNTIFS($K$5:$K$1252,1,$E$5:$E$1252,"&lt;"&amp;E561)/($N$3-1),"")</f>
        <v>0.583264291632146</v>
      </c>
      <c r="N561" s="28" t="n">
        <f aca="false">IF(K561=1,L561-M561,"")</f>
        <v>0.0173985086992544</v>
      </c>
      <c r="O561" s="24" t="n">
        <f aca="false">IF(K561=1,E561,"")</f>
        <v>13.255088</v>
      </c>
      <c r="P561" s="26" t="n">
        <f aca="false">IF(K561=1,J561,"")</f>
        <v>6.30714285714286</v>
      </c>
    </row>
    <row r="562" customFormat="false" ht="15" hidden="false" customHeight="false" outlineLevel="0" collapsed="false">
      <c r="A562" s="16" t="s">
        <v>854</v>
      </c>
      <c r="B562" s="16" t="s">
        <v>259</v>
      </c>
      <c r="C562" s="16" t="s">
        <v>294</v>
      </c>
      <c r="D562" s="16" t="n">
        <v>24</v>
      </c>
      <c r="E562" s="24" t="n">
        <v>13.518441</v>
      </c>
      <c r="F562" s="25" t="n">
        <v>2099</v>
      </c>
      <c r="G562" s="16" t="n">
        <v>33</v>
      </c>
      <c r="H562" s="16" t="n">
        <v>0</v>
      </c>
      <c r="I562" s="16" t="n">
        <v>4</v>
      </c>
      <c r="J562" s="26" t="n">
        <v>6.31212121212121</v>
      </c>
      <c r="K562" s="16" t="n">
        <f aca="false">IF(F562&gt;=$N$1,1,0)</f>
        <v>1</v>
      </c>
      <c r="L562" s="27" t="n">
        <f aca="false">IF(K562=1,COUNTIFS($K$5:$K$1252,1,$J$5:$J$1252,"&lt;"&amp;J562)/($N$3-1),"")</f>
        <v>0.610604805302403</v>
      </c>
      <c r="M562" s="27" t="n">
        <f aca="false">IF(K562=1,COUNTIFS($K$5:$K$1252,1,$E$5:$E$1252,"&lt;"&amp;E562)/($N$3-1),"")</f>
        <v>0.594034797017399</v>
      </c>
      <c r="N562" s="28" t="n">
        <f aca="false">IF(K562=1,L562-M562,"")</f>
        <v>0.0165700082850042</v>
      </c>
      <c r="O562" s="24" t="n">
        <f aca="false">IF(K562=1,E562,"")</f>
        <v>13.518441</v>
      </c>
      <c r="P562" s="26" t="n">
        <f aca="false">IF(K562=1,J562,"")</f>
        <v>6.31212121212121</v>
      </c>
    </row>
    <row r="563" customFormat="false" ht="15" hidden="false" customHeight="false" outlineLevel="0" collapsed="false">
      <c r="A563" s="16" t="s">
        <v>855</v>
      </c>
      <c r="B563" s="16" t="s">
        <v>237</v>
      </c>
      <c r="C563" s="16" t="s">
        <v>307</v>
      </c>
      <c r="D563" s="16" t="n">
        <v>25</v>
      </c>
      <c r="E563" s="24" t="n">
        <v>1.505463</v>
      </c>
      <c r="F563" s="25" t="n">
        <v>1554</v>
      </c>
      <c r="G563" s="16" t="n">
        <v>21</v>
      </c>
      <c r="H563" s="16" t="n">
        <v>0</v>
      </c>
      <c r="I563" s="16" t="n">
        <v>0</v>
      </c>
      <c r="J563" s="26" t="n">
        <v>5.76666666666667</v>
      </c>
      <c r="K563" s="16" t="n">
        <f aca="false">IF(F563&gt;=$N$1,1,0)</f>
        <v>1</v>
      </c>
      <c r="L563" s="27" t="n">
        <f aca="false">IF(K563=1,COUNTIFS($K$5:$K$1252,1,$J$5:$J$1252,"&lt;"&amp;J563)/($N$3-1),"")</f>
        <v>0.0422535211267606</v>
      </c>
      <c r="M563" s="27" t="n">
        <f aca="false">IF(K563=1,COUNTIFS($K$5:$K$1252,1,$E$5:$E$1252,"&lt;"&amp;E563)/($N$3-1),"")</f>
        <v>0.0256835128417564</v>
      </c>
      <c r="N563" s="28" t="n">
        <f aca="false">IF(K563=1,L563-M563,"")</f>
        <v>0.0165700082850041</v>
      </c>
      <c r="O563" s="24" t="n">
        <f aca="false">IF(K563=1,E563,"")</f>
        <v>1.505463</v>
      </c>
      <c r="P563" s="26" t="n">
        <f aca="false">IF(K563=1,J563,"")</f>
        <v>5.76666666666667</v>
      </c>
    </row>
    <row r="564" customFormat="false" ht="15" hidden="false" customHeight="false" outlineLevel="0" collapsed="false">
      <c r="A564" s="16" t="s">
        <v>856</v>
      </c>
      <c r="B564" s="16" t="s">
        <v>264</v>
      </c>
      <c r="C564" s="16" t="s">
        <v>296</v>
      </c>
      <c r="D564" s="16" t="n">
        <v>25</v>
      </c>
      <c r="E564" s="24" t="n">
        <v>23.212847</v>
      </c>
      <c r="F564" s="25" t="n">
        <v>1924</v>
      </c>
      <c r="G564" s="16" t="n">
        <v>31</v>
      </c>
      <c r="H564" s="16" t="n">
        <v>12</v>
      </c>
      <c r="I564" s="16" t="n">
        <v>4</v>
      </c>
      <c r="J564" s="26" t="n">
        <v>6.50967741935484</v>
      </c>
      <c r="K564" s="16" t="n">
        <f aca="false">IF(F564&gt;=$N$1,1,0)</f>
        <v>1</v>
      </c>
      <c r="L564" s="27" t="n">
        <f aca="false">IF(K564=1,COUNTIFS($K$5:$K$1252,1,$J$5:$J$1252,"&lt;"&amp;J564)/($N$3-1),"")</f>
        <v>0.765534382767191</v>
      </c>
      <c r="M564" s="27" t="n">
        <f aca="false">IF(K564=1,COUNTIFS($K$5:$K$1252,1,$E$5:$E$1252,"&lt;"&amp;E564)/($N$3-1),"")</f>
        <v>0.748964374482187</v>
      </c>
      <c r="N564" s="28" t="n">
        <f aca="false">IF(K564=1,L564-M564,"")</f>
        <v>0.0165700082850042</v>
      </c>
      <c r="O564" s="24" t="n">
        <f aca="false">IF(K564=1,E564,"")</f>
        <v>23.212847</v>
      </c>
      <c r="P564" s="26" t="n">
        <f aca="false">IF(K564=1,J564,"")</f>
        <v>6.50967741935484</v>
      </c>
    </row>
    <row r="565" customFormat="false" ht="15" hidden="false" customHeight="false" outlineLevel="0" collapsed="false">
      <c r="A565" s="16" t="s">
        <v>857</v>
      </c>
      <c r="B565" s="16" t="s">
        <v>239</v>
      </c>
      <c r="C565" s="16" t="s">
        <v>296</v>
      </c>
      <c r="D565" s="16" t="n">
        <v>28</v>
      </c>
      <c r="E565" s="24" t="n">
        <v>19.983488</v>
      </c>
      <c r="F565" s="25" t="n">
        <v>1453</v>
      </c>
      <c r="G565" s="16" t="n">
        <v>22</v>
      </c>
      <c r="H565" s="16" t="n">
        <v>5</v>
      </c>
      <c r="I565" s="16" t="n">
        <v>1</v>
      </c>
      <c r="J565" s="26" t="n">
        <v>6.45454545454545</v>
      </c>
      <c r="K565" s="16" t="n">
        <f aca="false">IF(F565&gt;=$N$1,1,0)</f>
        <v>1</v>
      </c>
      <c r="L565" s="27" t="n">
        <f aca="false">IF(K565=1,COUNTIFS($K$5:$K$1252,1,$J$5:$J$1252,"&lt;"&amp;J565)/($N$3-1),"")</f>
        <v>0.734879867439934</v>
      </c>
      <c r="M565" s="27" t="n">
        <f aca="false">IF(K565=1,COUNTIFS($K$5:$K$1252,1,$E$5:$E$1252,"&lt;"&amp;E565)/($N$3-1),"")</f>
        <v>0.71913835956918</v>
      </c>
      <c r="N565" s="28" t="n">
        <f aca="false">IF(K565=1,L565-M565,"")</f>
        <v>0.0157415078707539</v>
      </c>
      <c r="O565" s="24" t="n">
        <f aca="false">IF(K565=1,E565,"")</f>
        <v>19.983488</v>
      </c>
      <c r="P565" s="26" t="n">
        <f aca="false">IF(K565=1,J565,"")</f>
        <v>6.45454545454545</v>
      </c>
    </row>
    <row r="566" customFormat="false" ht="15" hidden="false" customHeight="false" outlineLevel="0" collapsed="false">
      <c r="A566" s="16" t="s">
        <v>858</v>
      </c>
      <c r="B566" s="16" t="s">
        <v>263</v>
      </c>
      <c r="C566" s="16" t="s">
        <v>294</v>
      </c>
      <c r="D566" s="16" t="n">
        <v>29</v>
      </c>
      <c r="E566" s="24" t="n">
        <v>3.161289</v>
      </c>
      <c r="F566" s="25" t="n">
        <v>2010</v>
      </c>
      <c r="G566" s="16" t="n">
        <v>33</v>
      </c>
      <c r="H566" s="16" t="n">
        <v>1</v>
      </c>
      <c r="I566" s="16" t="n">
        <v>0</v>
      </c>
      <c r="J566" s="26" t="n">
        <v>5.88787878787879</v>
      </c>
      <c r="K566" s="16" t="n">
        <f aca="false">IF(F566&gt;=$N$1,1,0)</f>
        <v>1</v>
      </c>
      <c r="L566" s="27" t="n">
        <f aca="false">IF(K566=1,COUNTIFS($K$5:$K$1252,1,$J$5:$J$1252,"&lt;"&amp;J566)/($N$3-1),"")</f>
        <v>0.162386081193041</v>
      </c>
      <c r="M566" s="27" t="n">
        <f aca="false">IF(K566=1,COUNTIFS($K$5:$K$1252,1,$E$5:$E$1252,"&lt;"&amp;E566)/($N$3-1),"")</f>
        <v>0.146644573322287</v>
      </c>
      <c r="N566" s="28" t="n">
        <f aca="false">IF(K566=1,L566-M566,"")</f>
        <v>0.0157415078707539</v>
      </c>
      <c r="O566" s="24" t="n">
        <f aca="false">IF(K566=1,E566,"")</f>
        <v>3.161289</v>
      </c>
      <c r="P566" s="26" t="n">
        <f aca="false">IF(K566=1,J566,"")</f>
        <v>5.88787878787879</v>
      </c>
    </row>
    <row r="567" customFormat="false" ht="15" hidden="false" customHeight="false" outlineLevel="0" collapsed="false">
      <c r="A567" s="16" t="s">
        <v>859</v>
      </c>
      <c r="B567" s="16" t="s">
        <v>256</v>
      </c>
      <c r="C567" s="16" t="s">
        <v>307</v>
      </c>
      <c r="D567" s="16" t="n">
        <v>32</v>
      </c>
      <c r="E567" s="24" t="n">
        <v>79.966073</v>
      </c>
      <c r="F567" s="25" t="n">
        <v>1504</v>
      </c>
      <c r="G567" s="16" t="n">
        <v>19</v>
      </c>
      <c r="H567" s="16" t="n">
        <v>0</v>
      </c>
      <c r="I567" s="16" t="n">
        <v>0</v>
      </c>
      <c r="J567" s="26" t="n">
        <v>7.23684210526316</v>
      </c>
      <c r="K567" s="16" t="n">
        <f aca="false">IF(F567&gt;=$N$1,1,0)</f>
        <v>1</v>
      </c>
      <c r="L567" s="27" t="n">
        <f aca="false">IF(K567=1,COUNTIFS($K$5:$K$1252,1,$J$5:$J$1252,"&lt;"&amp;J567)/($N$3-1),"")</f>
        <v>0.969345484672742</v>
      </c>
      <c r="M567" s="27" t="n">
        <f aca="false">IF(K567=1,COUNTIFS($K$5:$K$1252,1,$E$5:$E$1252,"&lt;"&amp;E567)/($N$3-1),"")</f>
        <v>0.953603976801988</v>
      </c>
      <c r="N567" s="28" t="n">
        <f aca="false">IF(K567=1,L567-M567,"")</f>
        <v>0.0157415078707539</v>
      </c>
      <c r="O567" s="24" t="n">
        <f aca="false">IF(K567=1,E567,"")</f>
        <v>79.966073</v>
      </c>
      <c r="P567" s="26" t="n">
        <f aca="false">IF(K567=1,J567,"")</f>
        <v>7.23684210526316</v>
      </c>
    </row>
    <row r="568" customFormat="false" ht="15" hidden="false" customHeight="false" outlineLevel="0" collapsed="false">
      <c r="A568" s="16" t="s">
        <v>860</v>
      </c>
      <c r="B568" s="16" t="s">
        <v>252</v>
      </c>
      <c r="C568" s="16" t="s">
        <v>300</v>
      </c>
      <c r="D568" s="16" t="n">
        <v>21</v>
      </c>
      <c r="E568" s="24" t="n">
        <v>13.160708</v>
      </c>
      <c r="F568" s="25" t="n">
        <v>1797</v>
      </c>
      <c r="G568" s="16" t="n">
        <v>28</v>
      </c>
      <c r="H568" s="16" t="n">
        <v>3</v>
      </c>
      <c r="I568" s="16" t="n">
        <v>2</v>
      </c>
      <c r="J568" s="26" t="n">
        <v>6.30357142857143</v>
      </c>
      <c r="K568" s="16" t="n">
        <f aca="false">IF(F568&gt;=$N$1,1,0)</f>
        <v>1</v>
      </c>
      <c r="L568" s="27" t="n">
        <f aca="false">IF(K568=1,COUNTIFS($K$5:$K$1252,1,$J$5:$J$1252,"&lt;"&amp;J568)/($N$3-1),"")</f>
        <v>0.595691797845899</v>
      </c>
      <c r="M568" s="27" t="n">
        <f aca="false">IF(K568=1,COUNTIFS($K$5:$K$1252,1,$E$5:$E$1252,"&lt;"&amp;E568)/($N$3-1),"")</f>
        <v>0.580778790389395</v>
      </c>
      <c r="N568" s="28" t="n">
        <f aca="false">IF(K568=1,L568-M568,"")</f>
        <v>0.0149130074565037</v>
      </c>
      <c r="O568" s="24" t="n">
        <f aca="false">IF(K568=1,E568,"")</f>
        <v>13.160708</v>
      </c>
      <c r="P568" s="26" t="n">
        <f aca="false">IF(K568=1,J568,"")</f>
        <v>6.30357142857143</v>
      </c>
    </row>
    <row r="569" customFormat="false" ht="15" hidden="false" customHeight="false" outlineLevel="0" collapsed="false">
      <c r="A569" s="16" t="s">
        <v>861</v>
      </c>
      <c r="B569" s="16" t="s">
        <v>237</v>
      </c>
      <c r="C569" s="16" t="s">
        <v>296</v>
      </c>
      <c r="D569" s="16" t="n">
        <v>26</v>
      </c>
      <c r="E569" s="24" t="n">
        <v>14.302217</v>
      </c>
      <c r="F569" s="25" t="n">
        <v>2212</v>
      </c>
      <c r="G569" s="16" t="n">
        <v>36</v>
      </c>
      <c r="H569" s="16" t="n">
        <v>5</v>
      </c>
      <c r="I569" s="16" t="n">
        <v>3</v>
      </c>
      <c r="J569" s="26" t="n">
        <v>6.33333333333333</v>
      </c>
      <c r="K569" s="16" t="n">
        <f aca="false">IF(F569&gt;=$N$1,1,0)</f>
        <v>1</v>
      </c>
      <c r="L569" s="27" t="n">
        <f aca="false">IF(K569=1,COUNTIFS($K$5:$K$1252,1,$J$5:$J$1252,"&lt;"&amp;J569)/($N$3-1),"")</f>
        <v>0.632145816072908</v>
      </c>
      <c r="M569" s="27" t="n">
        <f aca="false">IF(K569=1,COUNTIFS($K$5:$K$1252,1,$E$5:$E$1252,"&lt;"&amp;E569)/($N$3-1),"")</f>
        <v>0.617232808616404</v>
      </c>
      <c r="N569" s="28" t="n">
        <f aca="false">IF(K569=1,L569-M569,"")</f>
        <v>0.0149130074565037</v>
      </c>
      <c r="O569" s="24" t="n">
        <f aca="false">IF(K569=1,E569,"")</f>
        <v>14.302217</v>
      </c>
      <c r="P569" s="26" t="n">
        <f aca="false">IF(K569=1,J569,"")</f>
        <v>6.33333333333333</v>
      </c>
    </row>
    <row r="570" customFormat="false" ht="15" hidden="false" customHeight="false" outlineLevel="0" collapsed="false">
      <c r="A570" s="16" t="s">
        <v>862</v>
      </c>
      <c r="B570" s="16" t="s">
        <v>263</v>
      </c>
      <c r="C570" s="16" t="s">
        <v>296</v>
      </c>
      <c r="D570" s="16" t="n">
        <v>30</v>
      </c>
      <c r="E570" s="24" t="n">
        <v>35.232276</v>
      </c>
      <c r="F570" s="25" t="n">
        <v>1731</v>
      </c>
      <c r="G570" s="16" t="n">
        <v>31</v>
      </c>
      <c r="H570" s="16" t="n">
        <v>8</v>
      </c>
      <c r="I570" s="16" t="n">
        <v>6</v>
      </c>
      <c r="J570" s="26" t="n">
        <v>6.82258064516129</v>
      </c>
      <c r="K570" s="16" t="n">
        <f aca="false">IF(F570&gt;=$N$1,1,0)</f>
        <v>1</v>
      </c>
      <c r="L570" s="27" t="n">
        <f aca="false">IF(K570=1,COUNTIFS($K$5:$K$1252,1,$J$5:$J$1252,"&lt;"&amp;J570)/($N$3-1),"")</f>
        <v>0.855012427506214</v>
      </c>
      <c r="M570" s="27" t="n">
        <f aca="false">IF(K570=1,COUNTIFS($K$5:$K$1252,1,$E$5:$E$1252,"&lt;"&amp;E570)/($N$3-1),"")</f>
        <v>0.84092792046396</v>
      </c>
      <c r="N570" s="28" t="n">
        <f aca="false">IF(K570=1,L570-M570,"")</f>
        <v>0.0140845070422535</v>
      </c>
      <c r="O570" s="24" t="n">
        <f aca="false">IF(K570=1,E570,"")</f>
        <v>35.232276</v>
      </c>
      <c r="P570" s="26" t="n">
        <f aca="false">IF(K570=1,J570,"")</f>
        <v>6.82258064516129</v>
      </c>
    </row>
    <row r="571" customFormat="false" ht="15" hidden="false" customHeight="false" outlineLevel="0" collapsed="false">
      <c r="A571" s="16" t="s">
        <v>863</v>
      </c>
      <c r="B571" s="16" t="s">
        <v>245</v>
      </c>
      <c r="C571" s="16" t="s">
        <v>300</v>
      </c>
      <c r="D571" s="16" t="n">
        <v>27</v>
      </c>
      <c r="E571" s="24" t="n">
        <v>113.249866</v>
      </c>
      <c r="F571" s="25" t="n">
        <v>1501</v>
      </c>
      <c r="G571" s="16" t="n">
        <v>24</v>
      </c>
      <c r="H571" s="16" t="n">
        <v>2</v>
      </c>
      <c r="I571" s="16" t="n">
        <v>4</v>
      </c>
      <c r="J571" s="26" t="n">
        <v>7.475</v>
      </c>
      <c r="K571" s="16" t="n">
        <f aca="false">IF(F571&gt;=$N$1,1,0)</f>
        <v>1</v>
      </c>
      <c r="L571" s="27" t="n">
        <f aca="false">IF(K571=1,COUNTIFS($K$5:$K$1252,1,$J$5:$J$1252,"&lt;"&amp;J571)/($N$3-1),"")</f>
        <v>0.996685998342999</v>
      </c>
      <c r="M571" s="27" t="n">
        <f aca="false">IF(K571=1,COUNTIFS($K$5:$K$1252,1,$E$5:$E$1252,"&lt;"&amp;E571)/($N$3-1),"")</f>
        <v>0.982601491300746</v>
      </c>
      <c r="N571" s="28" t="n">
        <f aca="false">IF(K571=1,L571-M571,"")</f>
        <v>0.0140845070422535</v>
      </c>
      <c r="O571" s="24" t="n">
        <f aca="false">IF(K571=1,E571,"")</f>
        <v>113.249866</v>
      </c>
      <c r="P571" s="26" t="n">
        <f aca="false">IF(K571=1,J571,"")</f>
        <v>7.475</v>
      </c>
    </row>
    <row r="572" customFormat="false" ht="15" hidden="false" customHeight="false" outlineLevel="0" collapsed="false">
      <c r="A572" s="16" t="s">
        <v>864</v>
      </c>
      <c r="B572" s="16" t="s">
        <v>253</v>
      </c>
      <c r="C572" s="16" t="s">
        <v>307</v>
      </c>
      <c r="D572" s="16" t="n">
        <v>27</v>
      </c>
      <c r="E572" s="24" t="n">
        <v>2.045241</v>
      </c>
      <c r="F572" s="25" t="n">
        <v>1008</v>
      </c>
      <c r="G572" s="16" t="n">
        <v>13</v>
      </c>
      <c r="H572" s="16" t="n">
        <v>0</v>
      </c>
      <c r="I572" s="16" t="n">
        <v>0</v>
      </c>
      <c r="J572" s="26" t="n">
        <v>5.80769230769231</v>
      </c>
      <c r="K572" s="16" t="n">
        <f aca="false">IF(F572&gt;=$N$1,1,0)</f>
        <v>1</v>
      </c>
      <c r="L572" s="27" t="n">
        <f aca="false">IF(K572=1,COUNTIFS($K$5:$K$1252,1,$J$5:$J$1252,"&lt;"&amp;J572)/($N$3-1),"")</f>
        <v>0.0695940347970174</v>
      </c>
      <c r="M572" s="27" t="n">
        <f aca="false">IF(K572=1,COUNTIFS($K$5:$K$1252,1,$E$5:$E$1252,"&lt;"&amp;E572)/($N$3-1),"")</f>
        <v>0.0555095277547639</v>
      </c>
      <c r="N572" s="28" t="n">
        <f aca="false">IF(K572=1,L572-M572,"")</f>
        <v>0.0140845070422535</v>
      </c>
      <c r="O572" s="24" t="n">
        <f aca="false">IF(K572=1,E572,"")</f>
        <v>2.045241</v>
      </c>
      <c r="P572" s="26" t="n">
        <f aca="false">IF(K572=1,J572,"")</f>
        <v>5.80769230769231</v>
      </c>
    </row>
    <row r="573" customFormat="false" ht="15" hidden="false" customHeight="false" outlineLevel="0" collapsed="false">
      <c r="A573" s="16" t="s">
        <v>865</v>
      </c>
      <c r="B573" s="16" t="s">
        <v>258</v>
      </c>
      <c r="C573" s="16" t="s">
        <v>294</v>
      </c>
      <c r="D573" s="16" t="n">
        <v>25</v>
      </c>
      <c r="E573" s="24" t="n">
        <v>2.974201</v>
      </c>
      <c r="F573" s="25" t="n">
        <v>1874</v>
      </c>
      <c r="G573" s="16" t="n">
        <v>31</v>
      </c>
      <c r="H573" s="16" t="n">
        <v>1</v>
      </c>
      <c r="I573" s="16" t="n">
        <v>0</v>
      </c>
      <c r="J573" s="26" t="n">
        <v>5.87741935483871</v>
      </c>
      <c r="K573" s="16" t="n">
        <f aca="false">IF(F573&gt;=$N$1,1,0)</f>
        <v>1</v>
      </c>
      <c r="L573" s="27" t="n">
        <f aca="false">IF(K573=1,COUNTIFS($K$5:$K$1252,1,$J$5:$J$1252,"&lt;"&amp;J573)/($N$3-1),"")</f>
        <v>0.144159072079536</v>
      </c>
      <c r="M573" s="27" t="n">
        <f aca="false">IF(K573=1,COUNTIFS($K$5:$K$1252,1,$E$5:$E$1252,"&lt;"&amp;E573)/($N$3-1),"")</f>
        <v>0.130074565037283</v>
      </c>
      <c r="N573" s="28" t="n">
        <f aca="false">IF(K573=1,L573-M573,"")</f>
        <v>0.0140845070422535</v>
      </c>
      <c r="O573" s="24" t="n">
        <f aca="false">IF(K573=1,E573,"")</f>
        <v>2.974201</v>
      </c>
      <c r="P573" s="26" t="n">
        <f aca="false">IF(K573=1,J573,"")</f>
        <v>5.87741935483871</v>
      </c>
    </row>
    <row r="574" customFormat="false" ht="15" hidden="false" customHeight="false" outlineLevel="0" collapsed="false">
      <c r="A574" s="16" t="s">
        <v>866</v>
      </c>
      <c r="B574" s="16" t="s">
        <v>250</v>
      </c>
      <c r="C574" s="16" t="s">
        <v>300</v>
      </c>
      <c r="D574" s="16" t="n">
        <v>22</v>
      </c>
      <c r="E574" s="24" t="n">
        <v>35.461236</v>
      </c>
      <c r="F574" s="25" t="n">
        <v>1883</v>
      </c>
      <c r="G574" s="16" t="n">
        <v>30</v>
      </c>
      <c r="H574" s="16" t="n">
        <v>3</v>
      </c>
      <c r="I574" s="16" t="n">
        <v>7</v>
      </c>
      <c r="J574" s="26" t="n">
        <v>6.82333333333333</v>
      </c>
      <c r="K574" s="16" t="n">
        <f aca="false">IF(F574&gt;=$N$1,1,0)</f>
        <v>1</v>
      </c>
      <c r="L574" s="27" t="n">
        <f aca="false">IF(K574=1,COUNTIFS($K$5:$K$1252,1,$J$5:$J$1252,"&lt;"&amp;J574)/($N$3-1),"")</f>
        <v>0.855840927920464</v>
      </c>
      <c r="M574" s="27" t="n">
        <f aca="false">IF(K574=1,COUNTIFS($K$5:$K$1252,1,$E$5:$E$1252,"&lt;"&amp;E574)/($N$3-1),"")</f>
        <v>0.842584921292461</v>
      </c>
      <c r="N574" s="28" t="n">
        <f aca="false">IF(K574=1,L574-M574,"")</f>
        <v>0.0132560066280033</v>
      </c>
      <c r="O574" s="24" t="n">
        <f aca="false">IF(K574=1,E574,"")</f>
        <v>35.461236</v>
      </c>
      <c r="P574" s="26" t="n">
        <f aca="false">IF(K574=1,J574,"")</f>
        <v>6.82333333333333</v>
      </c>
    </row>
    <row r="575" customFormat="false" ht="15" hidden="false" customHeight="false" outlineLevel="0" collapsed="false">
      <c r="A575" s="16" t="s">
        <v>867</v>
      </c>
      <c r="B575" s="16" t="s">
        <v>255</v>
      </c>
      <c r="C575" s="16" t="s">
        <v>296</v>
      </c>
      <c r="D575" s="16" t="n">
        <v>25</v>
      </c>
      <c r="E575" s="24" t="n">
        <v>5.207627</v>
      </c>
      <c r="F575" s="25" t="n">
        <v>981</v>
      </c>
      <c r="G575" s="16" t="n">
        <v>17</v>
      </c>
      <c r="H575" s="16" t="n">
        <v>3</v>
      </c>
      <c r="I575" s="16" t="n">
        <v>1</v>
      </c>
      <c r="J575" s="26" t="n">
        <v>6.00588235294118</v>
      </c>
      <c r="K575" s="16" t="n">
        <f aca="false">IF(F575&gt;=$N$1,1,0)</f>
        <v>1</v>
      </c>
      <c r="L575" s="27" t="n">
        <f aca="false">IF(K575=1,COUNTIFS($K$5:$K$1252,1,$J$5:$J$1252,"&lt;"&amp;J575)/($N$3-1),"")</f>
        <v>0.299088649544325</v>
      </c>
      <c r="M575" s="27" t="n">
        <f aca="false">IF(K575=1,COUNTIFS($K$5:$K$1252,1,$E$5:$E$1252,"&lt;"&amp;E575)/($N$3-1),"")</f>
        <v>0.285832642916321</v>
      </c>
      <c r="N575" s="28" t="n">
        <f aca="false">IF(K575=1,L575-M575,"")</f>
        <v>0.0132560066280034</v>
      </c>
      <c r="O575" s="24" t="n">
        <f aca="false">IF(K575=1,E575,"")</f>
        <v>5.207627</v>
      </c>
      <c r="P575" s="26" t="n">
        <f aca="false">IF(K575=1,J575,"")</f>
        <v>6.00588235294118</v>
      </c>
    </row>
    <row r="576" customFormat="false" ht="15" hidden="false" customHeight="false" outlineLevel="0" collapsed="false">
      <c r="A576" s="16" t="s">
        <v>868</v>
      </c>
      <c r="B576" s="16" t="s">
        <v>262</v>
      </c>
      <c r="C576" s="16" t="s">
        <v>296</v>
      </c>
      <c r="D576" s="16" t="n">
        <v>35</v>
      </c>
      <c r="E576" s="24" t="n">
        <v>6.863884</v>
      </c>
      <c r="F576" s="25" t="n">
        <v>1306</v>
      </c>
      <c r="G576" s="16" t="n">
        <v>26</v>
      </c>
      <c r="H576" s="16" t="n">
        <v>2</v>
      </c>
      <c r="I576" s="16" t="n">
        <v>1</v>
      </c>
      <c r="J576" s="26" t="n">
        <v>6.07692307692308</v>
      </c>
      <c r="K576" s="16" t="n">
        <f aca="false">IF(F576&gt;=$N$1,1,0)</f>
        <v>1</v>
      </c>
      <c r="L576" s="27" t="n">
        <f aca="false">IF(K576=1,COUNTIFS($K$5:$K$1252,1,$J$5:$J$1252,"&lt;"&amp;J576)/($N$3-1),"")</f>
        <v>0.386909693454847</v>
      </c>
      <c r="M576" s="27" t="n">
        <f aca="false">IF(K576=1,COUNTIFS($K$5:$K$1252,1,$E$5:$E$1252,"&lt;"&amp;E576)/($N$3-1),"")</f>
        <v>0.374482187241094</v>
      </c>
      <c r="N576" s="28" t="n">
        <f aca="false">IF(K576=1,L576-M576,"")</f>
        <v>0.0124275062137531</v>
      </c>
      <c r="O576" s="24" t="n">
        <f aca="false">IF(K576=1,E576,"")</f>
        <v>6.863884</v>
      </c>
      <c r="P576" s="26" t="n">
        <f aca="false">IF(K576=1,J576,"")</f>
        <v>6.07692307692308</v>
      </c>
    </row>
    <row r="577" customFormat="false" ht="15" hidden="false" customHeight="false" outlineLevel="0" collapsed="false">
      <c r="A577" s="16" t="s">
        <v>869</v>
      </c>
      <c r="B577" s="16" t="s">
        <v>260</v>
      </c>
      <c r="C577" s="16" t="s">
        <v>294</v>
      </c>
      <c r="D577" s="16" t="n">
        <v>29</v>
      </c>
      <c r="E577" s="24" t="n">
        <v>21.706061</v>
      </c>
      <c r="F577" s="25" t="n">
        <v>1528</v>
      </c>
      <c r="G577" s="16" t="n">
        <v>23</v>
      </c>
      <c r="H577" s="16" t="n">
        <v>1</v>
      </c>
      <c r="I577" s="16" t="n">
        <v>0</v>
      </c>
      <c r="J577" s="26" t="n">
        <v>6.46521739130435</v>
      </c>
      <c r="K577" s="16" t="n">
        <f aca="false">IF(F577&gt;=$N$1,1,0)</f>
        <v>1</v>
      </c>
      <c r="L577" s="27" t="n">
        <f aca="false">IF(K577=1,COUNTIFS($K$5:$K$1252,1,$J$5:$J$1252,"&lt;"&amp;J577)/($N$3-1),"")</f>
        <v>0.744821872410936</v>
      </c>
      <c r="M577" s="27" t="n">
        <f aca="false">IF(K577=1,COUNTIFS($K$5:$K$1252,1,$E$5:$E$1252,"&lt;"&amp;E577)/($N$3-1),"")</f>
        <v>0.732394366197183</v>
      </c>
      <c r="N577" s="28" t="n">
        <f aca="false">IF(K577=1,L577-M577,"")</f>
        <v>0.0124275062137531</v>
      </c>
      <c r="O577" s="24" t="n">
        <f aca="false">IF(K577=1,E577,"")</f>
        <v>21.706061</v>
      </c>
      <c r="P577" s="26" t="n">
        <f aca="false">IF(K577=1,J577,"")</f>
        <v>6.46521739130435</v>
      </c>
    </row>
    <row r="578" customFormat="false" ht="15" hidden="false" customHeight="false" outlineLevel="0" collapsed="false">
      <c r="A578" s="16" t="s">
        <v>870</v>
      </c>
      <c r="B578" s="16" t="s">
        <v>236</v>
      </c>
      <c r="C578" s="16" t="s">
        <v>300</v>
      </c>
      <c r="D578" s="16" t="n">
        <v>28</v>
      </c>
      <c r="E578" s="24" t="n">
        <v>16.541745</v>
      </c>
      <c r="F578" s="25" t="n">
        <v>1861</v>
      </c>
      <c r="G578" s="16" t="n">
        <v>32</v>
      </c>
      <c r="H578" s="16" t="n">
        <v>1</v>
      </c>
      <c r="I578" s="16" t="n">
        <v>4</v>
      </c>
      <c r="J578" s="26" t="n">
        <v>6.378125</v>
      </c>
      <c r="K578" s="16" t="n">
        <f aca="false">IF(F578&gt;=$N$1,1,0)</f>
        <v>1</v>
      </c>
      <c r="L578" s="27" t="n">
        <f aca="false">IF(K578=1,COUNTIFS($K$5:$K$1252,1,$J$5:$J$1252,"&lt;"&amp;J578)/($N$3-1),"")</f>
        <v>0.676056338028169</v>
      </c>
      <c r="M578" s="27" t="n">
        <f aca="false">IF(K578=1,COUNTIFS($K$5:$K$1252,1,$E$5:$E$1252,"&lt;"&amp;E578)/($N$3-1),"")</f>
        <v>0.664457332228666</v>
      </c>
      <c r="N578" s="28" t="n">
        <f aca="false">IF(K578=1,L578-M578,"")</f>
        <v>0.0115990057995029</v>
      </c>
      <c r="O578" s="24" t="n">
        <f aca="false">IF(K578=1,E578,"")</f>
        <v>16.541745</v>
      </c>
      <c r="P578" s="26" t="n">
        <f aca="false">IF(K578=1,J578,"")</f>
        <v>6.378125</v>
      </c>
    </row>
    <row r="579" customFormat="false" ht="15" hidden="false" customHeight="false" outlineLevel="0" collapsed="false">
      <c r="A579" s="16" t="s">
        <v>871</v>
      </c>
      <c r="B579" s="16" t="s">
        <v>257</v>
      </c>
      <c r="C579" s="16" t="s">
        <v>300</v>
      </c>
      <c r="D579" s="16" t="n">
        <v>25</v>
      </c>
      <c r="E579" s="24" t="n">
        <v>2.782419</v>
      </c>
      <c r="F579" s="25" t="n">
        <v>1737</v>
      </c>
      <c r="G579" s="16" t="n">
        <v>31</v>
      </c>
      <c r="H579" s="16" t="n">
        <v>2</v>
      </c>
      <c r="I579" s="16" t="n">
        <v>0</v>
      </c>
      <c r="J579" s="26" t="n">
        <v>5.84838709677419</v>
      </c>
      <c r="K579" s="16" t="n">
        <f aca="false">IF(F579&gt;=$N$1,1,0)</f>
        <v>1</v>
      </c>
      <c r="L579" s="27" t="n">
        <f aca="false">IF(K579=1,COUNTIFS($K$5:$K$1252,1,$J$5:$J$1252,"&lt;"&amp;J579)/($N$3-1),"")</f>
        <v>0.116818558409279</v>
      </c>
      <c r="M579" s="27" t="n">
        <f aca="false">IF(K579=1,COUNTIFS($K$5:$K$1252,1,$E$5:$E$1252,"&lt;"&amp;E579)/($N$3-1),"")</f>
        <v>0.105219552609776</v>
      </c>
      <c r="N579" s="28" t="n">
        <f aca="false">IF(K579=1,L579-M579,"")</f>
        <v>0.0115990057995029</v>
      </c>
      <c r="O579" s="24" t="n">
        <f aca="false">IF(K579=1,E579,"")</f>
        <v>2.782419</v>
      </c>
      <c r="P579" s="26" t="n">
        <f aca="false">IF(K579=1,J579,"")</f>
        <v>5.84838709677419</v>
      </c>
    </row>
    <row r="580" customFormat="false" ht="15" hidden="false" customHeight="false" outlineLevel="0" collapsed="false">
      <c r="A580" s="16" t="s">
        <v>872</v>
      </c>
      <c r="B580" s="16" t="s">
        <v>241</v>
      </c>
      <c r="C580" s="16" t="s">
        <v>300</v>
      </c>
      <c r="D580" s="16" t="n">
        <v>23</v>
      </c>
      <c r="E580" s="24" t="n">
        <v>5.305677</v>
      </c>
      <c r="F580" s="25" t="n">
        <v>2142</v>
      </c>
      <c r="G580" s="16" t="n">
        <v>34</v>
      </c>
      <c r="H580" s="16" t="n">
        <v>3</v>
      </c>
      <c r="I580" s="16" t="n">
        <v>5</v>
      </c>
      <c r="J580" s="26" t="n">
        <v>6.00882352941177</v>
      </c>
      <c r="K580" s="16" t="n">
        <f aca="false">IF(F580&gt;=$N$1,1,0)</f>
        <v>1</v>
      </c>
      <c r="L580" s="27" t="n">
        <f aca="false">IF(K580=1,COUNTIFS($K$5:$K$1252,1,$J$5:$J$1252,"&lt;"&amp;J580)/($N$3-1),"")</f>
        <v>0.303231151615576</v>
      </c>
      <c r="M580" s="27" t="n">
        <f aca="false">IF(K580=1,COUNTIFS($K$5:$K$1252,1,$E$5:$E$1252,"&lt;"&amp;E580)/($N$3-1),"")</f>
        <v>0.292460646230323</v>
      </c>
      <c r="N580" s="28" t="n">
        <f aca="false">IF(K580=1,L580-M580,"")</f>
        <v>0.0107705053852526</v>
      </c>
      <c r="O580" s="24" t="n">
        <f aca="false">IF(K580=1,E580,"")</f>
        <v>5.305677</v>
      </c>
      <c r="P580" s="26" t="n">
        <f aca="false">IF(K580=1,J580,"")</f>
        <v>6.00882352941177</v>
      </c>
    </row>
    <row r="581" customFormat="false" ht="15" hidden="false" customHeight="false" outlineLevel="0" collapsed="false">
      <c r="A581" s="16" t="s">
        <v>873</v>
      </c>
      <c r="B581" s="16" t="s">
        <v>250</v>
      </c>
      <c r="C581" s="16" t="s">
        <v>294</v>
      </c>
      <c r="D581" s="16" t="n">
        <v>27</v>
      </c>
      <c r="E581" s="24" t="n">
        <v>12.097116</v>
      </c>
      <c r="F581" s="25" t="n">
        <v>1446</v>
      </c>
      <c r="G581" s="16" t="n">
        <v>26</v>
      </c>
      <c r="H581" s="16" t="n">
        <v>0</v>
      </c>
      <c r="I581" s="16" t="n">
        <v>2</v>
      </c>
      <c r="J581" s="26" t="n">
        <v>6.26923076923077</v>
      </c>
      <c r="K581" s="16" t="n">
        <f aca="false">IF(F581&gt;=$N$1,1,0)</f>
        <v>1</v>
      </c>
      <c r="L581" s="27" t="n">
        <f aca="false">IF(K581=1,COUNTIFS($K$5:$K$1252,1,$J$5:$J$1252,"&lt;"&amp;J581)/($N$3-1),"")</f>
        <v>0.565037282518641</v>
      </c>
      <c r="M581" s="27" t="n">
        <f aca="false">IF(K581=1,COUNTIFS($K$5:$K$1252,1,$E$5:$E$1252,"&lt;"&amp;E581)/($N$3-1),"")</f>
        <v>0.555095277547639</v>
      </c>
      <c r="N581" s="28" t="n">
        <f aca="false">IF(K581=1,L581-M581,"")</f>
        <v>0.00994200497100251</v>
      </c>
      <c r="O581" s="24" t="n">
        <f aca="false">IF(K581=1,E581,"")</f>
        <v>12.097116</v>
      </c>
      <c r="P581" s="26" t="n">
        <f aca="false">IF(K581=1,J581,"")</f>
        <v>6.26923076923077</v>
      </c>
    </row>
    <row r="582" customFormat="false" ht="15" hidden="false" customHeight="false" outlineLevel="0" collapsed="false">
      <c r="A582" s="16" t="s">
        <v>874</v>
      </c>
      <c r="B582" s="16" t="s">
        <v>234</v>
      </c>
      <c r="C582" s="16" t="s">
        <v>296</v>
      </c>
      <c r="D582" s="16" t="n">
        <v>23</v>
      </c>
      <c r="E582" s="24" t="n">
        <v>11.797911</v>
      </c>
      <c r="F582" s="25" t="n">
        <v>1705</v>
      </c>
      <c r="G582" s="16" t="n">
        <v>31</v>
      </c>
      <c r="H582" s="16" t="n">
        <v>4</v>
      </c>
      <c r="I582" s="16" t="n">
        <v>2</v>
      </c>
      <c r="J582" s="26" t="n">
        <v>6.26129032258065</v>
      </c>
      <c r="K582" s="16" t="n">
        <f aca="false">IF(F582&gt;=$N$1,1,0)</f>
        <v>1</v>
      </c>
      <c r="L582" s="27" t="n">
        <f aca="false">IF(K582=1,COUNTIFS($K$5:$K$1252,1,$J$5:$J$1252,"&lt;"&amp;J582)/($N$3-1),"")</f>
        <v>0.556752278376139</v>
      </c>
      <c r="M582" s="27" t="n">
        <f aca="false">IF(K582=1,COUNTIFS($K$5:$K$1252,1,$E$5:$E$1252,"&lt;"&amp;E582)/($N$3-1),"")</f>
        <v>0.546810273405137</v>
      </c>
      <c r="N582" s="28" t="n">
        <f aca="false">IF(K582=1,L582-M582,"")</f>
        <v>0.00994200497100251</v>
      </c>
      <c r="O582" s="24" t="n">
        <f aca="false">IF(K582=1,E582,"")</f>
        <v>11.797911</v>
      </c>
      <c r="P582" s="26" t="n">
        <f aca="false">IF(K582=1,J582,"")</f>
        <v>6.26129032258065</v>
      </c>
    </row>
    <row r="583" customFormat="false" ht="15" hidden="false" customHeight="false" outlineLevel="0" collapsed="false">
      <c r="A583" s="16" t="s">
        <v>875</v>
      </c>
      <c r="B583" s="16" t="s">
        <v>248</v>
      </c>
      <c r="C583" s="16" t="s">
        <v>294</v>
      </c>
      <c r="D583" s="16" t="n">
        <v>25</v>
      </c>
      <c r="E583" s="24" t="n">
        <v>3.260134</v>
      </c>
      <c r="F583" s="25" t="n">
        <v>1372</v>
      </c>
      <c r="G583" s="16" t="n">
        <v>21</v>
      </c>
      <c r="H583" s="16" t="n">
        <v>0</v>
      </c>
      <c r="I583" s="16" t="n">
        <v>0</v>
      </c>
      <c r="J583" s="26" t="n">
        <v>5.9</v>
      </c>
      <c r="K583" s="16" t="n">
        <f aca="false">IF(F583&gt;=$N$1,1,0)</f>
        <v>1</v>
      </c>
      <c r="L583" s="27" t="n">
        <f aca="false">IF(K583=1,COUNTIFS($K$5:$K$1252,1,$J$5:$J$1252,"&lt;"&amp;J583)/($N$3-1),"")</f>
        <v>0.171499585749793</v>
      </c>
      <c r="M583" s="27" t="n">
        <f aca="false">IF(K583=1,COUNTIFS($K$5:$K$1252,1,$E$5:$E$1252,"&lt;"&amp;E583)/($N$3-1),"")</f>
        <v>0.16155758077879</v>
      </c>
      <c r="N583" s="28" t="n">
        <f aca="false">IF(K583=1,L583-M583,"")</f>
        <v>0.00994200497100248</v>
      </c>
      <c r="O583" s="24" t="n">
        <f aca="false">IF(K583=1,E583,"")</f>
        <v>3.260134</v>
      </c>
      <c r="P583" s="26" t="n">
        <f aca="false">IF(K583=1,J583,"")</f>
        <v>5.9</v>
      </c>
    </row>
    <row r="584" customFormat="false" ht="15" hidden="false" customHeight="false" outlineLevel="0" collapsed="false">
      <c r="A584" s="16" t="s">
        <v>876</v>
      </c>
      <c r="B584" s="16" t="s">
        <v>233</v>
      </c>
      <c r="C584" s="16" t="s">
        <v>294</v>
      </c>
      <c r="D584" s="16" t="n">
        <v>29</v>
      </c>
      <c r="E584" s="24" t="n">
        <v>13.781172</v>
      </c>
      <c r="F584" s="25" t="n">
        <v>1519</v>
      </c>
      <c r="G584" s="16" t="n">
        <v>27</v>
      </c>
      <c r="H584" s="16" t="n">
        <v>0</v>
      </c>
      <c r="I584" s="16" t="n">
        <v>1</v>
      </c>
      <c r="J584" s="26" t="n">
        <v>6.31111111111111</v>
      </c>
      <c r="K584" s="16" t="n">
        <f aca="false">IF(F584&gt;=$N$1,1,0)</f>
        <v>1</v>
      </c>
      <c r="L584" s="27" t="n">
        <f aca="false">IF(K584=1,COUNTIFS($K$5:$K$1252,1,$J$5:$J$1252,"&lt;"&amp;J584)/($N$3-1),"")</f>
        <v>0.608119304059652</v>
      </c>
      <c r="M584" s="27" t="n">
        <f aca="false">IF(K584=1,COUNTIFS($K$5:$K$1252,1,$E$5:$E$1252,"&lt;"&amp;E584)/($N$3-1),"")</f>
        <v>0.5990057995029</v>
      </c>
      <c r="N584" s="28" t="n">
        <f aca="false">IF(K584=1,L584-M584,"")</f>
        <v>0.00911350455675219</v>
      </c>
      <c r="O584" s="24" t="n">
        <f aca="false">IF(K584=1,E584,"")</f>
        <v>13.781172</v>
      </c>
      <c r="P584" s="26" t="n">
        <f aca="false">IF(K584=1,J584,"")</f>
        <v>6.31111111111111</v>
      </c>
    </row>
    <row r="585" customFormat="false" ht="15" hidden="false" customHeight="false" outlineLevel="0" collapsed="false">
      <c r="A585" s="16" t="s">
        <v>877</v>
      </c>
      <c r="B585" s="16" t="s">
        <v>264</v>
      </c>
      <c r="C585" s="16" t="s">
        <v>294</v>
      </c>
      <c r="D585" s="16" t="n">
        <v>19</v>
      </c>
      <c r="E585" s="24" t="n">
        <v>3.473792</v>
      </c>
      <c r="F585" s="25" t="n">
        <v>1092</v>
      </c>
      <c r="G585" s="16" t="n">
        <v>24</v>
      </c>
      <c r="H585" s="16" t="n">
        <v>0</v>
      </c>
      <c r="I585" s="16" t="n">
        <v>0</v>
      </c>
      <c r="J585" s="26" t="n">
        <v>5.925</v>
      </c>
      <c r="K585" s="16" t="n">
        <f aca="false">IF(F585&gt;=$N$1,1,0)</f>
        <v>1</v>
      </c>
      <c r="L585" s="27" t="n">
        <f aca="false">IF(K585=1,COUNTIFS($K$5:$K$1252,1,$J$5:$J$1252,"&lt;"&amp;J585)/($N$3-1),"")</f>
        <v>0.1980115990058</v>
      </c>
      <c r="M585" s="27" t="n">
        <f aca="false">IF(K585=1,COUNTIFS($K$5:$K$1252,1,$E$5:$E$1252,"&lt;"&amp;E585)/($N$3-1),"")</f>
        <v>0.188898094449047</v>
      </c>
      <c r="N585" s="28" t="n">
        <f aca="false">IF(K585=1,L585-M585,"")</f>
        <v>0.00911350455675228</v>
      </c>
      <c r="O585" s="24" t="n">
        <f aca="false">IF(K585=1,E585,"")</f>
        <v>3.473792</v>
      </c>
      <c r="P585" s="26" t="n">
        <f aca="false">IF(K585=1,J585,"")</f>
        <v>5.925</v>
      </c>
    </row>
    <row r="586" customFormat="false" ht="15" hidden="false" customHeight="false" outlineLevel="0" collapsed="false">
      <c r="A586" s="16" t="s">
        <v>878</v>
      </c>
      <c r="B586" s="16" t="s">
        <v>237</v>
      </c>
      <c r="C586" s="16" t="s">
        <v>300</v>
      </c>
      <c r="D586" s="16" t="n">
        <v>28</v>
      </c>
      <c r="E586" s="24" t="n">
        <v>103.774107</v>
      </c>
      <c r="F586" s="25" t="n">
        <v>1800</v>
      </c>
      <c r="G586" s="16" t="n">
        <v>27</v>
      </c>
      <c r="H586" s="16" t="n">
        <v>4</v>
      </c>
      <c r="I586" s="16" t="n">
        <v>6</v>
      </c>
      <c r="J586" s="26" t="n">
        <v>7.34814814814815</v>
      </c>
      <c r="K586" s="16" t="n">
        <f aca="false">IF(F586&gt;=$N$1,1,0)</f>
        <v>1</v>
      </c>
      <c r="L586" s="27" t="n">
        <f aca="false">IF(K586=1,COUNTIFS($K$5:$K$1252,1,$J$5:$J$1252,"&lt;"&amp;J586)/($N$3-1),"")</f>
        <v>0.985915492957747</v>
      </c>
      <c r="M586" s="27" t="n">
        <f aca="false">IF(K586=1,COUNTIFS($K$5:$K$1252,1,$E$5:$E$1252,"&lt;"&amp;E586)/($N$3-1),"")</f>
        <v>0.977630488815244</v>
      </c>
      <c r="N586" s="28" t="n">
        <f aca="false">IF(K586=1,L586-M586,"")</f>
        <v>0.00828500414250211</v>
      </c>
      <c r="O586" s="24" t="n">
        <f aca="false">IF(K586=1,E586,"")</f>
        <v>103.774107</v>
      </c>
      <c r="P586" s="26" t="n">
        <f aca="false">IF(K586=1,J586,"")</f>
        <v>7.34814814814815</v>
      </c>
    </row>
    <row r="587" customFormat="false" ht="15" hidden="false" customHeight="false" outlineLevel="0" collapsed="false">
      <c r="A587" s="16" t="s">
        <v>879</v>
      </c>
      <c r="B587" s="16" t="s">
        <v>263</v>
      </c>
      <c r="C587" s="16" t="s">
        <v>300</v>
      </c>
      <c r="D587" s="16" t="n">
        <v>25</v>
      </c>
      <c r="E587" s="24" t="n">
        <v>81.570317</v>
      </c>
      <c r="F587" s="25" t="n">
        <v>2226</v>
      </c>
      <c r="G587" s="16" t="n">
        <v>36</v>
      </c>
      <c r="H587" s="16" t="n">
        <v>3</v>
      </c>
      <c r="I587" s="16" t="n">
        <v>6</v>
      </c>
      <c r="J587" s="26" t="n">
        <v>7.21944444444444</v>
      </c>
      <c r="K587" s="16" t="n">
        <f aca="false">IF(F587&gt;=$N$1,1,0)</f>
        <v>1</v>
      </c>
      <c r="L587" s="27" t="n">
        <f aca="false">IF(K587=1,COUNTIFS($K$5:$K$1252,1,$J$5:$J$1252,"&lt;"&amp;J587)/($N$3-1),"")</f>
        <v>0.966859983429992</v>
      </c>
      <c r="M587" s="27" t="n">
        <f aca="false">IF(K587=1,COUNTIFS($K$5:$K$1252,1,$E$5:$E$1252,"&lt;"&amp;E587)/($N$3-1),"")</f>
        <v>0.95857497928749</v>
      </c>
      <c r="N587" s="28" t="n">
        <f aca="false">IF(K587=1,L587-M587,"")</f>
        <v>0.008285004142502</v>
      </c>
      <c r="O587" s="24" t="n">
        <f aca="false">IF(K587=1,E587,"")</f>
        <v>81.570317</v>
      </c>
      <c r="P587" s="26" t="n">
        <f aca="false">IF(K587=1,J587,"")</f>
        <v>7.21944444444444</v>
      </c>
    </row>
    <row r="588" customFormat="false" ht="15" hidden="false" customHeight="false" outlineLevel="0" collapsed="false">
      <c r="A588" s="16" t="s">
        <v>880</v>
      </c>
      <c r="B588" s="16" t="s">
        <v>219</v>
      </c>
      <c r="C588" s="16" t="s">
        <v>300</v>
      </c>
      <c r="D588" s="16" t="n">
        <v>23</v>
      </c>
      <c r="E588" s="24" t="n">
        <v>25.861649</v>
      </c>
      <c r="F588" s="25" t="n">
        <v>2085</v>
      </c>
      <c r="G588" s="16" t="n">
        <v>30</v>
      </c>
      <c r="H588" s="16" t="n">
        <v>2</v>
      </c>
      <c r="I588" s="16" t="n">
        <v>2</v>
      </c>
      <c r="J588" s="26" t="n">
        <v>6.60666666666667</v>
      </c>
      <c r="K588" s="16" t="n">
        <f aca="false">IF(F588&gt;=$N$1,1,0)</f>
        <v>1</v>
      </c>
      <c r="L588" s="27" t="n">
        <f aca="false">IF(K588=1,COUNTIFS($K$5:$K$1252,1,$J$5:$J$1252,"&lt;"&amp;J588)/($N$3-1),"")</f>
        <v>0.789560894780447</v>
      </c>
      <c r="M588" s="27" t="n">
        <f aca="false">IF(K588=1,COUNTIFS($K$5:$K$1252,1,$E$5:$E$1252,"&lt;"&amp;E588)/($N$3-1),"")</f>
        <v>0.781275890637945</v>
      </c>
      <c r="N588" s="28" t="n">
        <f aca="false">IF(K588=1,L588-M588,"")</f>
        <v>0.00828500414250211</v>
      </c>
      <c r="O588" s="24" t="n">
        <f aca="false">IF(K588=1,E588,"")</f>
        <v>25.861649</v>
      </c>
      <c r="P588" s="26" t="n">
        <f aca="false">IF(K588=1,J588,"")</f>
        <v>6.60666666666667</v>
      </c>
    </row>
    <row r="589" customFormat="false" ht="15" hidden="false" customHeight="false" outlineLevel="0" collapsed="false">
      <c r="A589" s="16" t="s">
        <v>881</v>
      </c>
      <c r="B589" s="16" t="s">
        <v>240</v>
      </c>
      <c r="C589" s="16" t="s">
        <v>300</v>
      </c>
      <c r="D589" s="16" t="n">
        <v>24</v>
      </c>
      <c r="E589" s="24" t="n">
        <v>24.026785</v>
      </c>
      <c r="F589" s="25" t="n">
        <v>1246</v>
      </c>
      <c r="G589" s="16" t="n">
        <v>21</v>
      </c>
      <c r="H589" s="16" t="n">
        <v>5</v>
      </c>
      <c r="I589" s="16" t="n">
        <v>3</v>
      </c>
      <c r="J589" s="26" t="n">
        <v>6.50952380952381</v>
      </c>
      <c r="K589" s="16" t="n">
        <f aca="false">IF(F589&gt;=$N$1,1,0)</f>
        <v>1</v>
      </c>
      <c r="L589" s="27" t="n">
        <f aca="false">IF(K589=1,COUNTIFS($K$5:$K$1252,1,$J$5:$J$1252,"&lt;"&amp;J589)/($N$3-1),"")</f>
        <v>0.764705882352941</v>
      </c>
      <c r="M589" s="27" t="n">
        <f aca="false">IF(K589=1,COUNTIFS($K$5:$K$1252,1,$E$5:$E$1252,"&lt;"&amp;E589)/($N$3-1),"")</f>
        <v>0.756420878210439</v>
      </c>
      <c r="N589" s="28" t="n">
        <f aca="false">IF(K589=1,L589-M589,"")</f>
        <v>0.008285004142502</v>
      </c>
      <c r="O589" s="24" t="n">
        <f aca="false">IF(K589=1,E589,"")</f>
        <v>24.026785</v>
      </c>
      <c r="P589" s="26" t="n">
        <f aca="false">IF(K589=1,J589,"")</f>
        <v>6.50952380952381</v>
      </c>
    </row>
    <row r="590" customFormat="false" ht="15" hidden="false" customHeight="false" outlineLevel="0" collapsed="false">
      <c r="A590" s="16" t="s">
        <v>882</v>
      </c>
      <c r="B590" s="16" t="s">
        <v>234</v>
      </c>
      <c r="C590" s="16" t="s">
        <v>300</v>
      </c>
      <c r="D590" s="16" t="n">
        <v>26</v>
      </c>
      <c r="E590" s="24" t="n">
        <v>34.801587</v>
      </c>
      <c r="F590" s="25" t="n">
        <v>1936</v>
      </c>
      <c r="G590" s="16" t="n">
        <v>34</v>
      </c>
      <c r="H590" s="16" t="n">
        <v>5</v>
      </c>
      <c r="I590" s="16" t="n">
        <v>6</v>
      </c>
      <c r="J590" s="26" t="n">
        <v>6.79705882352941</v>
      </c>
      <c r="K590" s="16" t="n">
        <f aca="false">IF(F590&gt;=$N$1,1,0)</f>
        <v>1</v>
      </c>
      <c r="L590" s="27" t="n">
        <f aca="false">IF(K590=1,COUNTIFS($K$5:$K$1252,1,$J$5:$J$1252,"&lt;"&amp;J590)/($N$3-1),"")</f>
        <v>0.843413421706711</v>
      </c>
      <c r="M590" s="27" t="n">
        <f aca="false">IF(K590=1,COUNTIFS($K$5:$K$1252,1,$E$5:$E$1252,"&lt;"&amp;E590)/($N$3-1),"")</f>
        <v>0.835956917978459</v>
      </c>
      <c r="N590" s="28" t="n">
        <f aca="false">IF(K590=1,L590-M590,"")</f>
        <v>0.00745650372825191</v>
      </c>
      <c r="O590" s="24" t="n">
        <f aca="false">IF(K590=1,E590,"")</f>
        <v>34.801587</v>
      </c>
      <c r="P590" s="26" t="n">
        <f aca="false">IF(K590=1,J590,"")</f>
        <v>6.79705882352941</v>
      </c>
    </row>
    <row r="591" customFormat="false" ht="15" hidden="false" customHeight="false" outlineLevel="0" collapsed="false">
      <c r="A591" s="16" t="s">
        <v>883</v>
      </c>
      <c r="B591" s="16" t="s">
        <v>250</v>
      </c>
      <c r="C591" s="16" t="s">
        <v>296</v>
      </c>
      <c r="D591" s="16" t="n">
        <v>30</v>
      </c>
      <c r="E591" s="24" t="n">
        <v>75.848303</v>
      </c>
      <c r="F591" s="25" t="n">
        <v>2215</v>
      </c>
      <c r="G591" s="16" t="n">
        <v>33</v>
      </c>
      <c r="H591" s="16" t="n">
        <v>14</v>
      </c>
      <c r="I591" s="16" t="n">
        <v>7</v>
      </c>
      <c r="J591" s="26" t="n">
        <v>7.17272727272727</v>
      </c>
      <c r="K591" s="16" t="n">
        <f aca="false">IF(F591&gt;=$N$1,1,0)</f>
        <v>1</v>
      </c>
      <c r="L591" s="27" t="n">
        <f aca="false">IF(K591=1,COUNTIFS($K$5:$K$1252,1,$J$5:$J$1252,"&lt;"&amp;J591)/($N$3-1),"")</f>
        <v>0.956917978458989</v>
      </c>
      <c r="M591" s="27" t="n">
        <f aca="false">IF(K591=1,COUNTIFS($K$5:$K$1252,1,$E$5:$E$1252,"&lt;"&amp;E591)/($N$3-1),"")</f>
        <v>0.949461474730737</v>
      </c>
      <c r="N591" s="28" t="n">
        <f aca="false">IF(K591=1,L591-M591,"")</f>
        <v>0.0074565037282518</v>
      </c>
      <c r="O591" s="24" t="n">
        <f aca="false">IF(K591=1,E591,"")</f>
        <v>75.848303</v>
      </c>
      <c r="P591" s="26" t="n">
        <f aca="false">IF(K591=1,J591,"")</f>
        <v>7.17272727272727</v>
      </c>
    </row>
    <row r="592" customFormat="false" ht="15" hidden="false" customHeight="false" outlineLevel="0" collapsed="false">
      <c r="A592" s="16" t="s">
        <v>884</v>
      </c>
      <c r="B592" s="16" t="s">
        <v>236</v>
      </c>
      <c r="C592" s="16" t="s">
        <v>296</v>
      </c>
      <c r="D592" s="16" t="n">
        <v>18</v>
      </c>
      <c r="E592" s="24" t="n">
        <v>18.257949</v>
      </c>
      <c r="F592" s="25" t="n">
        <v>1945</v>
      </c>
      <c r="G592" s="16" t="n">
        <v>30</v>
      </c>
      <c r="H592" s="16" t="n">
        <v>7</v>
      </c>
      <c r="I592" s="16" t="n">
        <v>2</v>
      </c>
      <c r="J592" s="26" t="n">
        <v>6.40333333333333</v>
      </c>
      <c r="K592" s="16" t="n">
        <f aca="false">IF(F592&gt;=$N$1,1,0)</f>
        <v>1</v>
      </c>
      <c r="L592" s="27" t="n">
        <f aca="false">IF(K592=1,COUNTIFS($K$5:$K$1252,1,$J$5:$J$1252,"&lt;"&amp;J592)/($N$3-1),"")</f>
        <v>0.704225352112676</v>
      </c>
      <c r="M592" s="27" t="n">
        <f aca="false">IF(K592=1,COUNTIFS($K$5:$K$1252,1,$E$5:$E$1252,"&lt;"&amp;E592)/($N$3-1),"")</f>
        <v>0.696768848384424</v>
      </c>
      <c r="N592" s="28" t="n">
        <f aca="false">IF(K592=1,L592-M592,"")</f>
        <v>0.0074565037282518</v>
      </c>
      <c r="O592" s="24" t="n">
        <f aca="false">IF(K592=1,E592,"")</f>
        <v>18.257949</v>
      </c>
      <c r="P592" s="26" t="n">
        <f aca="false">IF(K592=1,J592,"")</f>
        <v>6.40333333333333</v>
      </c>
    </row>
    <row r="593" customFormat="false" ht="15" hidden="false" customHeight="false" outlineLevel="0" collapsed="false">
      <c r="A593" s="16" t="s">
        <v>885</v>
      </c>
      <c r="B593" s="16" t="s">
        <v>219</v>
      </c>
      <c r="C593" s="16" t="s">
        <v>300</v>
      </c>
      <c r="D593" s="16" t="n">
        <v>24</v>
      </c>
      <c r="E593" s="24" t="n">
        <v>3.059605</v>
      </c>
      <c r="F593" s="25" t="n">
        <v>1936</v>
      </c>
      <c r="G593" s="16" t="n">
        <v>31</v>
      </c>
      <c r="H593" s="16" t="n">
        <v>5</v>
      </c>
      <c r="I593" s="16" t="n">
        <v>1</v>
      </c>
      <c r="J593" s="26" t="n">
        <v>5.87741935483871</v>
      </c>
      <c r="K593" s="16" t="n">
        <f aca="false">IF(F593&gt;=$N$1,1,0)</f>
        <v>1</v>
      </c>
      <c r="L593" s="27" t="n">
        <f aca="false">IF(K593=1,COUNTIFS($K$5:$K$1252,1,$J$5:$J$1252,"&lt;"&amp;J593)/($N$3-1),"")</f>
        <v>0.144159072079536</v>
      </c>
      <c r="M593" s="27" t="n">
        <f aca="false">IF(K593=1,COUNTIFS($K$5:$K$1252,1,$E$5:$E$1252,"&lt;"&amp;E593)/($N$3-1),"")</f>
        <v>0.137531068765534</v>
      </c>
      <c r="N593" s="28" t="n">
        <f aca="false">IF(K593=1,L593-M593,"")</f>
        <v>0.00662800331400165</v>
      </c>
      <c r="O593" s="24" t="n">
        <f aca="false">IF(K593=1,E593,"")</f>
        <v>3.059605</v>
      </c>
      <c r="P593" s="26" t="n">
        <f aca="false">IF(K593=1,J593,"")</f>
        <v>5.87741935483871</v>
      </c>
    </row>
    <row r="594" customFormat="false" ht="15" hidden="false" customHeight="false" outlineLevel="0" collapsed="false">
      <c r="A594" s="16" t="s">
        <v>886</v>
      </c>
      <c r="B594" s="16" t="s">
        <v>245</v>
      </c>
      <c r="C594" s="16" t="s">
        <v>300</v>
      </c>
      <c r="D594" s="16" t="n">
        <v>26</v>
      </c>
      <c r="E594" s="24" t="n">
        <v>12.920911</v>
      </c>
      <c r="F594" s="25" t="n">
        <v>1483</v>
      </c>
      <c r="G594" s="16" t="n">
        <v>27</v>
      </c>
      <c r="H594" s="16" t="n">
        <v>3</v>
      </c>
      <c r="I594" s="16" t="n">
        <v>5</v>
      </c>
      <c r="J594" s="26" t="n">
        <v>6.28518518518519</v>
      </c>
      <c r="K594" s="16" t="n">
        <f aca="false">IF(F594&gt;=$N$1,1,0)</f>
        <v>1</v>
      </c>
      <c r="L594" s="27" t="n">
        <f aca="false">IF(K594=1,COUNTIFS($K$5:$K$1252,1,$J$5:$J$1252,"&lt;"&amp;J594)/($N$3-1),"")</f>
        <v>0.580778790389395</v>
      </c>
      <c r="M594" s="27" t="n">
        <f aca="false">IF(K594=1,COUNTIFS($K$5:$K$1252,1,$E$5:$E$1252,"&lt;"&amp;E594)/($N$3-1),"")</f>
        <v>0.574150787075394</v>
      </c>
      <c r="N594" s="28" t="n">
        <f aca="false">IF(K594=1,L594-M594,"")</f>
        <v>0.0066280033140016</v>
      </c>
      <c r="O594" s="24" t="n">
        <f aca="false">IF(K594=1,E594,"")</f>
        <v>12.920911</v>
      </c>
      <c r="P594" s="26" t="n">
        <f aca="false">IF(K594=1,J594,"")</f>
        <v>6.28518518518519</v>
      </c>
    </row>
    <row r="595" customFormat="false" ht="15" hidden="false" customHeight="false" outlineLevel="0" collapsed="false">
      <c r="A595" s="16" t="s">
        <v>887</v>
      </c>
      <c r="B595" s="16" t="s">
        <v>249</v>
      </c>
      <c r="C595" s="16" t="s">
        <v>296</v>
      </c>
      <c r="D595" s="16" t="n">
        <v>22</v>
      </c>
      <c r="E595" s="24" t="n">
        <v>7.035379</v>
      </c>
      <c r="F595" s="25" t="n">
        <v>1444</v>
      </c>
      <c r="G595" s="16" t="n">
        <v>23</v>
      </c>
      <c r="H595" s="16" t="n">
        <v>3</v>
      </c>
      <c r="I595" s="16" t="n">
        <v>3</v>
      </c>
      <c r="J595" s="26" t="n">
        <v>6.07826086956522</v>
      </c>
      <c r="K595" s="16" t="n">
        <f aca="false">IF(F595&gt;=$N$1,1,0)</f>
        <v>1</v>
      </c>
      <c r="L595" s="27" t="n">
        <f aca="false">IF(K595=1,COUNTIFS($K$5:$K$1252,1,$J$5:$J$1252,"&lt;"&amp;J595)/($N$3-1),"")</f>
        <v>0.389395194697597</v>
      </c>
      <c r="M595" s="27" t="n">
        <f aca="false">IF(K595=1,COUNTIFS($K$5:$K$1252,1,$E$5:$E$1252,"&lt;"&amp;E595)/($N$3-1),"")</f>
        <v>0.382767191383596</v>
      </c>
      <c r="N595" s="28" t="n">
        <f aca="false">IF(K595=1,L595-M595,"")</f>
        <v>0.00662800331400165</v>
      </c>
      <c r="O595" s="24" t="n">
        <f aca="false">IF(K595=1,E595,"")</f>
        <v>7.035379</v>
      </c>
      <c r="P595" s="26" t="n">
        <f aca="false">IF(K595=1,J595,"")</f>
        <v>6.07826086956522</v>
      </c>
    </row>
    <row r="596" customFormat="false" ht="15" hidden="false" customHeight="false" outlineLevel="0" collapsed="false">
      <c r="A596" s="16" t="s">
        <v>888</v>
      </c>
      <c r="B596" s="16" t="s">
        <v>240</v>
      </c>
      <c r="C596" s="16" t="s">
        <v>300</v>
      </c>
      <c r="D596" s="16" t="n">
        <v>25</v>
      </c>
      <c r="E596" s="24" t="n">
        <v>3.030475</v>
      </c>
      <c r="F596" s="25" t="n">
        <v>1090</v>
      </c>
      <c r="G596" s="16" t="n">
        <v>18</v>
      </c>
      <c r="H596" s="16" t="n">
        <v>1</v>
      </c>
      <c r="I596" s="16" t="n">
        <v>3</v>
      </c>
      <c r="J596" s="26" t="n">
        <v>5.87222222222222</v>
      </c>
      <c r="K596" s="16" t="n">
        <f aca="false">IF(F596&gt;=$N$1,1,0)</f>
        <v>1</v>
      </c>
      <c r="L596" s="27" t="n">
        <f aca="false">IF(K596=1,COUNTIFS($K$5:$K$1252,1,$J$5:$J$1252,"&lt;"&amp;J596)/($N$3-1),"")</f>
        <v>0.140016570008285</v>
      </c>
      <c r="M596" s="27" t="n">
        <f aca="false">IF(K596=1,COUNTIFS($K$5:$K$1252,1,$E$5:$E$1252,"&lt;"&amp;E596)/($N$3-1),"")</f>
        <v>0.134217067108534</v>
      </c>
      <c r="N596" s="28" t="n">
        <f aca="false">IF(K596=1,L596-M596,"")</f>
        <v>0.00579950289975142</v>
      </c>
      <c r="O596" s="24" t="n">
        <f aca="false">IF(K596=1,E596,"")</f>
        <v>3.030475</v>
      </c>
      <c r="P596" s="26" t="n">
        <f aca="false">IF(K596=1,J596,"")</f>
        <v>5.87222222222222</v>
      </c>
    </row>
    <row r="597" customFormat="false" ht="15" hidden="false" customHeight="false" outlineLevel="0" collapsed="false">
      <c r="A597" s="16" t="s">
        <v>889</v>
      </c>
      <c r="B597" s="16" t="s">
        <v>267</v>
      </c>
      <c r="C597" s="16" t="s">
        <v>294</v>
      </c>
      <c r="D597" s="16" t="n">
        <v>27</v>
      </c>
      <c r="E597" s="24" t="n">
        <v>2.781845</v>
      </c>
      <c r="F597" s="25" t="n">
        <v>1838</v>
      </c>
      <c r="G597" s="16" t="n">
        <v>30</v>
      </c>
      <c r="H597" s="16" t="n">
        <v>0</v>
      </c>
      <c r="I597" s="16" t="n">
        <v>0</v>
      </c>
      <c r="J597" s="26" t="n">
        <v>5.84333333333333</v>
      </c>
      <c r="K597" s="16" t="n">
        <f aca="false">IF(F597&gt;=$N$1,1,0)</f>
        <v>1</v>
      </c>
      <c r="L597" s="27" t="n">
        <f aca="false">IF(K597=1,COUNTIFS($K$5:$K$1252,1,$J$5:$J$1252,"&lt;"&amp;J597)/($N$3-1),"")</f>
        <v>0.110190555095278</v>
      </c>
      <c r="M597" s="27" t="n">
        <f aca="false">IF(K597=1,COUNTIFS($K$5:$K$1252,1,$E$5:$E$1252,"&lt;"&amp;E597)/($N$3-1),"")</f>
        <v>0.104391052195526</v>
      </c>
      <c r="N597" s="28" t="n">
        <f aca="false">IF(K597=1,L597-M597,"")</f>
        <v>0.00579950289975145</v>
      </c>
      <c r="O597" s="24" t="n">
        <f aca="false">IF(K597=1,E597,"")</f>
        <v>2.781845</v>
      </c>
      <c r="P597" s="26" t="n">
        <f aca="false">IF(K597=1,J597,"")</f>
        <v>5.84333333333333</v>
      </c>
    </row>
    <row r="598" customFormat="false" ht="15" hidden="false" customHeight="false" outlineLevel="0" collapsed="false">
      <c r="A598" s="16" t="s">
        <v>890</v>
      </c>
      <c r="B598" s="16" t="s">
        <v>243</v>
      </c>
      <c r="C598" s="16" t="s">
        <v>294</v>
      </c>
      <c r="D598" s="16" t="n">
        <v>30</v>
      </c>
      <c r="E598" s="24" t="n">
        <v>10.022711</v>
      </c>
      <c r="F598" s="25" t="n">
        <v>1724</v>
      </c>
      <c r="G598" s="16" t="n">
        <v>28</v>
      </c>
      <c r="H598" s="16" t="n">
        <v>1</v>
      </c>
      <c r="I598" s="16" t="n">
        <v>2</v>
      </c>
      <c r="J598" s="26" t="n">
        <v>6.19642857142857</v>
      </c>
      <c r="K598" s="16" t="n">
        <f aca="false">IF(F598&gt;=$N$1,1,0)</f>
        <v>1</v>
      </c>
      <c r="L598" s="27" t="n">
        <f aca="false">IF(K598=1,COUNTIFS($K$5:$K$1252,1,$J$5:$J$1252,"&lt;"&amp;J598)/($N$3-1),"")</f>
        <v>0.495443247721624</v>
      </c>
      <c r="M598" s="27" t="n">
        <f aca="false">IF(K598=1,COUNTIFS($K$5:$K$1252,1,$E$5:$E$1252,"&lt;"&amp;E598)/($N$3-1),"")</f>
        <v>0.489643744821872</v>
      </c>
      <c r="N598" s="28" t="n">
        <f aca="false">IF(K598=1,L598-M598,"")</f>
        <v>0.00579950289975145</v>
      </c>
      <c r="O598" s="24" t="n">
        <f aca="false">IF(K598=1,E598,"")</f>
        <v>10.022711</v>
      </c>
      <c r="P598" s="26" t="n">
        <f aca="false">IF(K598=1,J598,"")</f>
        <v>6.19642857142857</v>
      </c>
    </row>
    <row r="599" customFormat="false" ht="15" hidden="false" customHeight="false" outlineLevel="0" collapsed="false">
      <c r="A599" s="16" t="s">
        <v>891</v>
      </c>
      <c r="B599" s="16" t="s">
        <v>254</v>
      </c>
      <c r="C599" s="16" t="s">
        <v>300</v>
      </c>
      <c r="D599" s="16" t="n">
        <v>25</v>
      </c>
      <c r="E599" s="24" t="n">
        <v>2.923477</v>
      </c>
      <c r="F599" s="25" t="n">
        <v>1169</v>
      </c>
      <c r="G599" s="16" t="n">
        <v>21</v>
      </c>
      <c r="H599" s="16" t="n">
        <v>0</v>
      </c>
      <c r="I599" s="16" t="n">
        <v>3</v>
      </c>
      <c r="J599" s="26" t="n">
        <v>5.86190476190476</v>
      </c>
      <c r="K599" s="16" t="n">
        <f aca="false">IF(F599&gt;=$N$1,1,0)</f>
        <v>1</v>
      </c>
      <c r="L599" s="27" t="n">
        <f aca="false">IF(K599=1,COUNTIFS($K$5:$K$1252,1,$J$5:$J$1252,"&lt;"&amp;J599)/($N$3-1),"")</f>
        <v>0.128417564208782</v>
      </c>
      <c r="M599" s="27" t="n">
        <f aca="false">IF(K599=1,COUNTIFS($K$5:$K$1252,1,$E$5:$E$1252,"&lt;"&amp;E599)/($N$3-1),"")</f>
        <v>0.123446561723281</v>
      </c>
      <c r="N599" s="28" t="n">
        <f aca="false">IF(K599=1,L599-M599,"")</f>
        <v>0.00497100248550125</v>
      </c>
      <c r="O599" s="24" t="n">
        <f aca="false">IF(K599=1,E599,"")</f>
        <v>2.923477</v>
      </c>
      <c r="P599" s="26" t="n">
        <f aca="false">IF(K599=1,J599,"")</f>
        <v>5.86190476190476</v>
      </c>
    </row>
    <row r="600" customFormat="false" ht="15" hidden="false" customHeight="false" outlineLevel="0" collapsed="false">
      <c r="A600" s="16" t="s">
        <v>892</v>
      </c>
      <c r="B600" s="16" t="s">
        <v>253</v>
      </c>
      <c r="C600" s="16" t="s">
        <v>300</v>
      </c>
      <c r="D600" s="16" t="n">
        <v>34</v>
      </c>
      <c r="E600" s="24" t="n">
        <v>7.537732</v>
      </c>
      <c r="F600" s="25" t="n">
        <v>1630</v>
      </c>
      <c r="G600" s="16" t="n">
        <v>27</v>
      </c>
      <c r="H600" s="16" t="n">
        <v>1</v>
      </c>
      <c r="I600" s="16" t="n">
        <v>0</v>
      </c>
      <c r="J600" s="26" t="n">
        <v>6.08888888888889</v>
      </c>
      <c r="K600" s="16" t="n">
        <f aca="false">IF(F600&gt;=$N$1,1,0)</f>
        <v>1</v>
      </c>
      <c r="L600" s="27" t="n">
        <f aca="false">IF(K600=1,COUNTIFS($K$5:$K$1252,1,$J$5:$J$1252,"&lt;"&amp;J600)/($N$3-1),"")</f>
        <v>0.402651201325601</v>
      </c>
      <c r="M600" s="27" t="n">
        <f aca="false">IF(K600=1,COUNTIFS($K$5:$K$1252,1,$E$5:$E$1252,"&lt;"&amp;E600)/($N$3-1),"")</f>
        <v>0.39850869925435</v>
      </c>
      <c r="N600" s="28" t="n">
        <f aca="false">IF(K600=1,L600-M600,"")</f>
        <v>0.00414250207125105</v>
      </c>
      <c r="O600" s="24" t="n">
        <f aca="false">IF(K600=1,E600,"")</f>
        <v>7.537732</v>
      </c>
      <c r="P600" s="26" t="n">
        <f aca="false">IF(K600=1,J600,"")</f>
        <v>6.08888888888889</v>
      </c>
    </row>
    <row r="601" customFormat="false" ht="15" hidden="false" customHeight="false" outlineLevel="0" collapsed="false">
      <c r="A601" s="16" t="s">
        <v>893</v>
      </c>
      <c r="B601" s="16" t="s">
        <v>263</v>
      </c>
      <c r="C601" s="16" t="s">
        <v>296</v>
      </c>
      <c r="D601" s="16" t="n">
        <v>29</v>
      </c>
      <c r="E601" s="24" t="n">
        <v>12.881745</v>
      </c>
      <c r="F601" s="25" t="n">
        <v>2268</v>
      </c>
      <c r="G601" s="16" t="n">
        <v>32</v>
      </c>
      <c r="H601" s="16" t="n">
        <v>8</v>
      </c>
      <c r="I601" s="16" t="n">
        <v>6</v>
      </c>
      <c r="J601" s="26" t="n">
        <v>6.278125</v>
      </c>
      <c r="K601" s="16" t="n">
        <f aca="false">IF(F601&gt;=$N$1,1,0)</f>
        <v>1</v>
      </c>
      <c r="L601" s="27" t="n">
        <f aca="false">IF(K601=1,COUNTIFS($K$5:$K$1252,1,$J$5:$J$1252,"&lt;"&amp;J601)/($N$3-1),"")</f>
        <v>0.576636288318144</v>
      </c>
      <c r="M601" s="27" t="n">
        <f aca="false">IF(K601=1,COUNTIFS($K$5:$K$1252,1,$E$5:$E$1252,"&lt;"&amp;E601)/($N$3-1),"")</f>
        <v>0.572493786246893</v>
      </c>
      <c r="N601" s="28" t="n">
        <f aca="false">IF(K601=1,L601-M601,"")</f>
        <v>0.004142502071251</v>
      </c>
      <c r="O601" s="24" t="n">
        <f aca="false">IF(K601=1,E601,"")</f>
        <v>12.881745</v>
      </c>
      <c r="P601" s="26" t="n">
        <f aca="false">IF(K601=1,J601,"")</f>
        <v>6.278125</v>
      </c>
    </row>
    <row r="602" customFormat="false" ht="15" hidden="false" customHeight="false" outlineLevel="0" collapsed="false">
      <c r="A602" s="16" t="s">
        <v>894</v>
      </c>
      <c r="B602" s="16" t="s">
        <v>255</v>
      </c>
      <c r="C602" s="16" t="s">
        <v>296</v>
      </c>
      <c r="D602" s="16" t="n">
        <v>29</v>
      </c>
      <c r="E602" s="24" t="n">
        <v>41.857821</v>
      </c>
      <c r="F602" s="25" t="n">
        <v>1361</v>
      </c>
      <c r="G602" s="16" t="n">
        <v>21</v>
      </c>
      <c r="H602" s="16" t="n">
        <v>4</v>
      </c>
      <c r="I602" s="16" t="n">
        <v>3</v>
      </c>
      <c r="J602" s="26" t="n">
        <v>6.85714285714286</v>
      </c>
      <c r="K602" s="16" t="n">
        <f aca="false">IF(F602&gt;=$N$1,1,0)</f>
        <v>1</v>
      </c>
      <c r="L602" s="27" t="n">
        <f aca="false">IF(K602=1,COUNTIFS($K$5:$K$1252,1,$J$5:$J$1252,"&lt;"&amp;J602)/($N$3-1),"")</f>
        <v>0.871582435791218</v>
      </c>
      <c r="M602" s="27" t="n">
        <f aca="false">IF(K602=1,COUNTIFS($K$5:$K$1252,1,$E$5:$E$1252,"&lt;"&amp;E602)/($N$3-1),"")</f>
        <v>0.867439933719967</v>
      </c>
      <c r="N602" s="28" t="n">
        <f aca="false">IF(K602=1,L602-M602,"")</f>
        <v>0.004142502071251</v>
      </c>
      <c r="O602" s="24" t="n">
        <f aca="false">IF(K602=1,E602,"")</f>
        <v>41.857821</v>
      </c>
      <c r="P602" s="26" t="n">
        <f aca="false">IF(K602=1,J602,"")</f>
        <v>6.85714285714286</v>
      </c>
    </row>
    <row r="603" customFormat="false" ht="15" hidden="false" customHeight="false" outlineLevel="0" collapsed="false">
      <c r="A603" s="16" t="s">
        <v>895</v>
      </c>
      <c r="B603" s="16" t="s">
        <v>238</v>
      </c>
      <c r="C603" s="16" t="s">
        <v>307</v>
      </c>
      <c r="D603" s="16" t="n">
        <v>32</v>
      </c>
      <c r="E603" s="24" t="n">
        <v>1.014967</v>
      </c>
      <c r="F603" s="25" t="n">
        <v>900</v>
      </c>
      <c r="G603" s="16" t="n">
        <v>12</v>
      </c>
      <c r="H603" s="16" t="n">
        <v>0</v>
      </c>
      <c r="I603" s="16" t="n">
        <v>0</v>
      </c>
      <c r="J603" s="26" t="n">
        <v>5.66666666666667</v>
      </c>
      <c r="K603" s="16" t="n">
        <f aca="false">IF(F603&gt;=$N$1,1,0)</f>
        <v>1</v>
      </c>
      <c r="L603" s="27" t="n">
        <f aca="false">IF(K603=1,COUNTIFS($K$5:$K$1252,1,$J$5:$J$1252,"&lt;"&amp;J603)/($N$3-1),"")</f>
        <v>0.00911350455675228</v>
      </c>
      <c r="M603" s="27" t="n">
        <f aca="false">IF(K603=1,COUNTIFS($K$5:$K$1252,1,$E$5:$E$1252,"&lt;"&amp;E603)/($N$3-1),"")</f>
        <v>0.00497100248550124</v>
      </c>
      <c r="N603" s="28" t="n">
        <f aca="false">IF(K603=1,L603-M603,"")</f>
        <v>0.00414250207125104</v>
      </c>
      <c r="O603" s="24" t="n">
        <f aca="false">IF(K603=1,E603,"")</f>
        <v>1.014967</v>
      </c>
      <c r="P603" s="26" t="n">
        <f aca="false">IF(K603=1,J603,"")</f>
        <v>5.66666666666667</v>
      </c>
    </row>
    <row r="604" customFormat="false" ht="15" hidden="false" customHeight="false" outlineLevel="0" collapsed="false">
      <c r="A604" s="16" t="s">
        <v>896</v>
      </c>
      <c r="B604" s="16" t="s">
        <v>251</v>
      </c>
      <c r="C604" s="16" t="s">
        <v>300</v>
      </c>
      <c r="D604" s="16" t="n">
        <v>26</v>
      </c>
      <c r="E604" s="24" t="n">
        <v>31.173317</v>
      </c>
      <c r="F604" s="25" t="n">
        <v>1807</v>
      </c>
      <c r="G604" s="16" t="n">
        <v>27</v>
      </c>
      <c r="H604" s="16" t="n">
        <v>1</v>
      </c>
      <c r="I604" s="16" t="n">
        <v>0</v>
      </c>
      <c r="J604" s="26" t="n">
        <v>6.74074074074074</v>
      </c>
      <c r="K604" s="16" t="n">
        <f aca="false">IF(F604&gt;=$N$1,1,0)</f>
        <v>1</v>
      </c>
      <c r="L604" s="27" t="n">
        <f aca="false">IF(K604=1,COUNTIFS($K$5:$K$1252,1,$J$5:$J$1252,"&lt;"&amp;J604)/($N$3-1),"")</f>
        <v>0.824357912178956</v>
      </c>
      <c r="M604" s="27" t="n">
        <f aca="false">IF(K604=1,COUNTIFS($K$5:$K$1252,1,$E$5:$E$1252,"&lt;"&amp;E604)/($N$3-1),"")</f>
        <v>0.821043910521955</v>
      </c>
      <c r="N604" s="28" t="n">
        <f aca="false">IF(K604=1,L604-M604,"")</f>
        <v>0.0033140016570008</v>
      </c>
      <c r="O604" s="24" t="n">
        <f aca="false">IF(K604=1,E604,"")</f>
        <v>31.173317</v>
      </c>
      <c r="P604" s="26" t="n">
        <f aca="false">IF(K604=1,J604,"")</f>
        <v>6.74074074074074</v>
      </c>
    </row>
    <row r="605" customFormat="false" ht="15" hidden="false" customHeight="false" outlineLevel="0" collapsed="false">
      <c r="A605" s="16" t="s">
        <v>897</v>
      </c>
      <c r="B605" s="16" t="s">
        <v>251</v>
      </c>
      <c r="C605" s="16" t="s">
        <v>300</v>
      </c>
      <c r="D605" s="16" t="n">
        <v>25</v>
      </c>
      <c r="E605" s="24" t="n">
        <v>10.271107</v>
      </c>
      <c r="F605" s="25" t="n">
        <v>1470</v>
      </c>
      <c r="G605" s="16" t="n">
        <v>22</v>
      </c>
      <c r="H605" s="16" t="n">
        <v>1</v>
      </c>
      <c r="I605" s="16" t="n">
        <v>5</v>
      </c>
      <c r="J605" s="26" t="n">
        <v>6.20454545454545</v>
      </c>
      <c r="K605" s="16" t="n">
        <f aca="false">IF(F605&gt;=$N$1,1,0)</f>
        <v>1</v>
      </c>
      <c r="L605" s="27" t="n">
        <f aca="false">IF(K605=1,COUNTIFS($K$5:$K$1252,1,$J$5:$J$1252,"&lt;"&amp;J605)/($N$3-1),"")</f>
        <v>0.502071251035626</v>
      </c>
      <c r="M605" s="27" t="n">
        <f aca="false">IF(K605=1,COUNTIFS($K$5:$K$1252,1,$E$5:$E$1252,"&lt;"&amp;E605)/($N$3-1),"")</f>
        <v>0.499585749792875</v>
      </c>
      <c r="N605" s="28" t="n">
        <f aca="false">IF(K605=1,L605-M605,"")</f>
        <v>0.00248550124275065</v>
      </c>
      <c r="O605" s="24" t="n">
        <f aca="false">IF(K605=1,E605,"")</f>
        <v>10.271107</v>
      </c>
      <c r="P605" s="26" t="n">
        <f aca="false">IF(K605=1,J605,"")</f>
        <v>6.20454545454545</v>
      </c>
    </row>
    <row r="606" customFormat="false" ht="15" hidden="false" customHeight="false" outlineLevel="0" collapsed="false">
      <c r="A606" s="16" t="s">
        <v>898</v>
      </c>
      <c r="B606" s="16" t="s">
        <v>247</v>
      </c>
      <c r="C606" s="16" t="s">
        <v>294</v>
      </c>
      <c r="D606" s="16" t="n">
        <v>18</v>
      </c>
      <c r="E606" s="24" t="n">
        <v>32.762108</v>
      </c>
      <c r="F606" s="25" t="n">
        <v>2428</v>
      </c>
      <c r="G606" s="16" t="n">
        <v>36</v>
      </c>
      <c r="H606" s="16" t="n">
        <v>0</v>
      </c>
      <c r="I606" s="16" t="n">
        <v>1</v>
      </c>
      <c r="J606" s="26" t="n">
        <v>6.76388888888889</v>
      </c>
      <c r="K606" s="16" t="n">
        <f aca="false">IF(F606&gt;=$N$1,1,0)</f>
        <v>1</v>
      </c>
      <c r="L606" s="27" t="n">
        <f aca="false">IF(K606=1,COUNTIFS($K$5:$K$1252,1,$J$5:$J$1252,"&lt;"&amp;J606)/($N$3-1),"")</f>
        <v>0.830157415078708</v>
      </c>
      <c r="M606" s="27" t="n">
        <f aca="false">IF(K606=1,COUNTIFS($K$5:$K$1252,1,$E$5:$E$1252,"&lt;"&amp;E606)/($N$3-1),"")</f>
        <v>0.827671913835957</v>
      </c>
      <c r="N606" s="28" t="n">
        <f aca="false">IF(K606=1,L606-M606,"")</f>
        <v>0.0024855012427506</v>
      </c>
      <c r="O606" s="24" t="n">
        <f aca="false">IF(K606=1,E606,"")</f>
        <v>32.762108</v>
      </c>
      <c r="P606" s="26" t="n">
        <f aca="false">IF(K606=1,J606,"")</f>
        <v>6.76388888888889</v>
      </c>
    </row>
    <row r="607" customFormat="false" ht="15" hidden="false" customHeight="false" outlineLevel="0" collapsed="false">
      <c r="A607" s="16" t="s">
        <v>899</v>
      </c>
      <c r="B607" s="16" t="s">
        <v>244</v>
      </c>
      <c r="C607" s="16" t="s">
        <v>296</v>
      </c>
      <c r="D607" s="16" t="n">
        <v>30</v>
      </c>
      <c r="E607" s="24" t="n">
        <v>14.128461</v>
      </c>
      <c r="F607" s="25" t="n">
        <v>950</v>
      </c>
      <c r="G607" s="16" t="n">
        <v>20</v>
      </c>
      <c r="H607" s="16" t="n">
        <v>2</v>
      </c>
      <c r="I607" s="16" t="n">
        <v>3</v>
      </c>
      <c r="J607" s="26" t="n">
        <v>6.315</v>
      </c>
      <c r="K607" s="16" t="n">
        <f aca="false">IF(F607&gt;=$N$1,1,0)</f>
        <v>1</v>
      </c>
      <c r="L607" s="27" t="n">
        <f aca="false">IF(K607=1,COUNTIFS($K$5:$K$1252,1,$J$5:$J$1252,"&lt;"&amp;J607)/($N$3-1),"")</f>
        <v>0.617232808616404</v>
      </c>
      <c r="M607" s="27" t="n">
        <f aca="false">IF(K607=1,COUNTIFS($K$5:$K$1252,1,$E$5:$E$1252,"&lt;"&amp;E607)/($N$3-1),"")</f>
        <v>0.614747307373654</v>
      </c>
      <c r="N607" s="28" t="n">
        <f aca="false">IF(K607=1,L607-M607,"")</f>
        <v>0.0024855012427506</v>
      </c>
      <c r="O607" s="24" t="n">
        <f aca="false">IF(K607=1,E607,"")</f>
        <v>14.128461</v>
      </c>
      <c r="P607" s="26" t="n">
        <f aca="false">IF(K607=1,J607,"")</f>
        <v>6.315</v>
      </c>
    </row>
    <row r="608" customFormat="false" ht="15" hidden="false" customHeight="false" outlineLevel="0" collapsed="false">
      <c r="A608" s="16" t="s">
        <v>900</v>
      </c>
      <c r="B608" s="16" t="s">
        <v>263</v>
      </c>
      <c r="C608" s="16" t="s">
        <v>296</v>
      </c>
      <c r="D608" s="16" t="n">
        <v>25</v>
      </c>
      <c r="E608" s="24" t="n">
        <v>154.445945</v>
      </c>
      <c r="F608" s="25" t="n">
        <v>2235</v>
      </c>
      <c r="G608" s="16" t="n">
        <v>33</v>
      </c>
      <c r="H608" s="16" t="n">
        <v>24</v>
      </c>
      <c r="I608" s="16" t="n">
        <v>9</v>
      </c>
      <c r="J608" s="26" t="n">
        <v>7.53939393939394</v>
      </c>
      <c r="K608" s="16" t="n">
        <f aca="false">IF(F608&gt;=$N$1,1,0)</f>
        <v>1</v>
      </c>
      <c r="L608" s="27" t="n">
        <f aca="false">IF(K608=1,COUNTIFS($K$5:$K$1252,1,$J$5:$J$1252,"&lt;"&amp;J608)/($N$3-1),"")</f>
        <v>0.9983429991715</v>
      </c>
      <c r="M608" s="27" t="n">
        <f aca="false">IF(K608=1,COUNTIFS($K$5:$K$1252,1,$E$5:$E$1252,"&lt;"&amp;E608)/($N$3-1),"")</f>
        <v>0.995857497928749</v>
      </c>
      <c r="N608" s="28" t="n">
        <f aca="false">IF(K608=1,L608-M608,"")</f>
        <v>0.0024855012427506</v>
      </c>
      <c r="O608" s="24" t="n">
        <f aca="false">IF(K608=1,E608,"")</f>
        <v>154.445945</v>
      </c>
      <c r="P608" s="26" t="n">
        <f aca="false">IF(K608=1,J608,"")</f>
        <v>7.53939393939394</v>
      </c>
    </row>
    <row r="609" customFormat="false" ht="15" hidden="false" customHeight="false" outlineLevel="0" collapsed="false">
      <c r="A609" s="16" t="s">
        <v>901</v>
      </c>
      <c r="B609" s="16" t="s">
        <v>222</v>
      </c>
      <c r="C609" s="16" t="s">
        <v>307</v>
      </c>
      <c r="D609" s="16" t="n">
        <v>27</v>
      </c>
      <c r="E609" s="24" t="n">
        <v>2.503679</v>
      </c>
      <c r="F609" s="25" t="n">
        <v>1180</v>
      </c>
      <c r="G609" s="16" t="n">
        <v>15</v>
      </c>
      <c r="H609" s="16" t="n">
        <v>0</v>
      </c>
      <c r="I609" s="16" t="n">
        <v>1</v>
      </c>
      <c r="J609" s="26" t="n">
        <v>5.82666666666667</v>
      </c>
      <c r="K609" s="16" t="n">
        <f aca="false">IF(F609&gt;=$N$1,1,0)</f>
        <v>1</v>
      </c>
      <c r="L609" s="27" t="n">
        <f aca="false">IF(K609=1,COUNTIFS($K$5:$K$1252,1,$J$5:$J$1252,"&lt;"&amp;J609)/($N$3-1),"")</f>
        <v>0.087821043910522</v>
      </c>
      <c r="M609" s="27" t="n">
        <f aca="false">IF(K609=1,COUNTIFS($K$5:$K$1252,1,$E$5:$E$1252,"&lt;"&amp;E609)/($N$3-1),"")</f>
        <v>0.0861640430820215</v>
      </c>
      <c r="N609" s="28" t="n">
        <f aca="false">IF(K609=1,L609-M609,"")</f>
        <v>0.00165700082850041</v>
      </c>
      <c r="O609" s="24" t="n">
        <f aca="false">IF(K609=1,E609,"")</f>
        <v>2.503679</v>
      </c>
      <c r="P609" s="26" t="n">
        <f aca="false">IF(K609=1,J609,"")</f>
        <v>5.82666666666667</v>
      </c>
    </row>
    <row r="610" customFormat="false" ht="15" hidden="false" customHeight="false" outlineLevel="0" collapsed="false">
      <c r="A610" s="16" t="s">
        <v>902</v>
      </c>
      <c r="B610" s="16" t="s">
        <v>225</v>
      </c>
      <c r="C610" s="16" t="s">
        <v>294</v>
      </c>
      <c r="D610" s="16" t="n">
        <v>19</v>
      </c>
      <c r="E610" s="24" t="n">
        <v>1.7441</v>
      </c>
      <c r="F610" s="25" t="n">
        <v>1881</v>
      </c>
      <c r="G610" s="16" t="n">
        <v>27</v>
      </c>
      <c r="H610" s="16" t="n">
        <v>1</v>
      </c>
      <c r="I610" s="16" t="n">
        <v>0</v>
      </c>
      <c r="J610" s="26" t="n">
        <v>5.74814814814815</v>
      </c>
      <c r="K610" s="16" t="n">
        <f aca="false">IF(F610&gt;=$N$1,1,0)</f>
        <v>1</v>
      </c>
      <c r="L610" s="27" t="n">
        <f aca="false">IF(K610=1,COUNTIFS($K$5:$K$1252,1,$J$5:$J$1252,"&lt;"&amp;J610)/($N$3-1),"")</f>
        <v>0.0347970173985087</v>
      </c>
      <c r="M610" s="27" t="n">
        <f aca="false">IF(K610=1,COUNTIFS($K$5:$K$1252,1,$E$5:$E$1252,"&lt;"&amp;E610)/($N$3-1),"")</f>
        <v>0.0331400165700083</v>
      </c>
      <c r="N610" s="28" t="n">
        <f aca="false">IF(K610=1,L610-M610,"")</f>
        <v>0.00165700082850041</v>
      </c>
      <c r="O610" s="24" t="n">
        <f aca="false">IF(K610=1,E610,"")</f>
        <v>1.7441</v>
      </c>
      <c r="P610" s="26" t="n">
        <f aca="false">IF(K610=1,J610,"")</f>
        <v>5.74814814814815</v>
      </c>
    </row>
    <row r="611" customFormat="false" ht="15" hidden="false" customHeight="false" outlineLevel="0" collapsed="false">
      <c r="A611" s="16" t="s">
        <v>903</v>
      </c>
      <c r="B611" s="16" t="s">
        <v>242</v>
      </c>
      <c r="C611" s="16" t="s">
        <v>300</v>
      </c>
      <c r="D611" s="16" t="n">
        <v>18</v>
      </c>
      <c r="E611" s="24" t="n">
        <v>125.015698</v>
      </c>
      <c r="F611" s="25" t="n">
        <v>1838</v>
      </c>
      <c r="G611" s="16" t="n">
        <v>27</v>
      </c>
      <c r="H611" s="16" t="n">
        <v>1</v>
      </c>
      <c r="I611" s="16" t="n">
        <v>7</v>
      </c>
      <c r="J611" s="26" t="n">
        <v>7.38518518518519</v>
      </c>
      <c r="K611" s="16" t="n">
        <f aca="false">IF(F611&gt;=$N$1,1,0)</f>
        <v>1</v>
      </c>
      <c r="L611" s="27" t="n">
        <f aca="false">IF(K611=1,COUNTIFS($K$5:$K$1252,1,$J$5:$J$1252,"&lt;"&amp;J611)/($N$3-1),"")</f>
        <v>0.988400994200497</v>
      </c>
      <c r="M611" s="27" t="n">
        <f aca="false">IF(K611=1,COUNTIFS($K$5:$K$1252,1,$E$5:$E$1252,"&lt;"&amp;E611)/($N$3-1),"")</f>
        <v>0.987572493786247</v>
      </c>
      <c r="N611" s="28" t="n">
        <f aca="false">IF(K611=1,L611-M611,"")</f>
        <v>0.0008285004142502</v>
      </c>
      <c r="O611" s="24" t="n">
        <f aca="false">IF(K611=1,E611,"")</f>
        <v>125.015698</v>
      </c>
      <c r="P611" s="26" t="n">
        <f aca="false">IF(K611=1,J611,"")</f>
        <v>7.38518518518519</v>
      </c>
    </row>
    <row r="612" customFormat="false" ht="15" hidden="false" customHeight="false" outlineLevel="0" collapsed="false">
      <c r="A612" s="16" t="s">
        <v>904</v>
      </c>
      <c r="B612" s="16" t="s">
        <v>228</v>
      </c>
      <c r="C612" s="16" t="s">
        <v>300</v>
      </c>
      <c r="D612" s="16" t="n">
        <v>32</v>
      </c>
      <c r="E612" s="24" t="n">
        <v>8.284492</v>
      </c>
      <c r="F612" s="25" t="n">
        <v>1662</v>
      </c>
      <c r="G612" s="16" t="n">
        <v>26</v>
      </c>
      <c r="H612" s="16" t="n">
        <v>5</v>
      </c>
      <c r="I612" s="16" t="n">
        <v>2</v>
      </c>
      <c r="J612" s="26" t="n">
        <v>6.12307692307692</v>
      </c>
      <c r="K612" s="16" t="n">
        <f aca="false">IF(F612&gt;=$N$1,1,0)</f>
        <v>1</v>
      </c>
      <c r="L612" s="27" t="n">
        <f aca="false">IF(K612=1,COUNTIFS($K$5:$K$1252,1,$J$5:$J$1252,"&lt;"&amp;J612)/($N$3-1),"")</f>
        <v>0.429991714995858</v>
      </c>
      <c r="M612" s="27" t="n">
        <f aca="false">IF(K612=1,COUNTIFS($K$5:$K$1252,1,$E$5:$E$1252,"&lt;"&amp;E612)/($N$3-1),"")</f>
        <v>0.429163214581607</v>
      </c>
      <c r="N612" s="28" t="n">
        <f aca="false">IF(K612=1,L612-M612,"")</f>
        <v>0.0008285004142502</v>
      </c>
      <c r="O612" s="24" t="n">
        <f aca="false">IF(K612=1,E612,"")</f>
        <v>8.284492</v>
      </c>
      <c r="P612" s="26" t="n">
        <f aca="false">IF(K612=1,J612,"")</f>
        <v>6.12307692307692</v>
      </c>
    </row>
    <row r="613" customFormat="false" ht="15" hidden="false" customHeight="false" outlineLevel="0" collapsed="false">
      <c r="A613" s="16" t="s">
        <v>905</v>
      </c>
      <c r="B613" s="16" t="s">
        <v>229</v>
      </c>
      <c r="C613" s="16" t="s">
        <v>300</v>
      </c>
      <c r="D613" s="16" t="n">
        <v>31</v>
      </c>
      <c r="E613" s="24" t="n">
        <v>15.705102</v>
      </c>
      <c r="F613" s="25" t="n">
        <v>1116</v>
      </c>
      <c r="G613" s="16" t="n">
        <v>20</v>
      </c>
      <c r="H613" s="16" t="n">
        <v>0</v>
      </c>
      <c r="I613" s="16" t="n">
        <v>3</v>
      </c>
      <c r="J613" s="26" t="n">
        <v>6.35</v>
      </c>
      <c r="K613" s="16" t="n">
        <f aca="false">IF(F613&gt;=$N$1,1,0)</f>
        <v>1</v>
      </c>
      <c r="L613" s="27" t="n">
        <f aca="false">IF(K613=1,COUNTIFS($K$5:$K$1252,1,$J$5:$J$1252,"&lt;"&amp;J613)/($N$3-1),"")</f>
        <v>0.647058823529412</v>
      </c>
      <c r="M613" s="27" t="n">
        <f aca="false">IF(K613=1,COUNTIFS($K$5:$K$1252,1,$E$5:$E$1252,"&lt;"&amp;E613)/($N$3-1),"")</f>
        <v>0.646230323115162</v>
      </c>
      <c r="N613" s="28" t="n">
        <f aca="false">IF(K613=1,L613-M613,"")</f>
        <v>0.0008285004142502</v>
      </c>
      <c r="O613" s="24" t="n">
        <f aca="false">IF(K613=1,E613,"")</f>
        <v>15.705102</v>
      </c>
      <c r="P613" s="26" t="n">
        <f aca="false">IF(K613=1,J613,"")</f>
        <v>6.35</v>
      </c>
    </row>
    <row r="614" customFormat="false" ht="15" hidden="false" customHeight="false" outlineLevel="0" collapsed="false">
      <c r="A614" s="16" t="s">
        <v>906</v>
      </c>
      <c r="B614" s="16" t="s">
        <v>251</v>
      </c>
      <c r="C614" s="16" t="s">
        <v>294</v>
      </c>
      <c r="D614" s="16" t="n">
        <v>25</v>
      </c>
      <c r="E614" s="24" t="n">
        <v>17.170646</v>
      </c>
      <c r="F614" s="25" t="n">
        <v>1420</v>
      </c>
      <c r="G614" s="16" t="n">
        <v>26</v>
      </c>
      <c r="H614" s="16" t="n">
        <v>1</v>
      </c>
      <c r="I614" s="16" t="n">
        <v>2</v>
      </c>
      <c r="J614" s="26" t="n">
        <v>6.38076923076923</v>
      </c>
      <c r="K614" s="16" t="n">
        <f aca="false">IF(F614&gt;=$N$1,1,0)</f>
        <v>1</v>
      </c>
      <c r="L614" s="27" t="n">
        <f aca="false">IF(K614=1,COUNTIFS($K$5:$K$1252,1,$J$5:$J$1252,"&lt;"&amp;J614)/($N$3-1),"")</f>
        <v>0.67854183927092</v>
      </c>
      <c r="M614" s="27" t="n">
        <f aca="false">IF(K614=1,COUNTIFS($K$5:$K$1252,1,$E$5:$E$1252,"&lt;"&amp;E614)/($N$3-1),"")</f>
        <v>0.677713338856669</v>
      </c>
      <c r="N614" s="28" t="n">
        <f aca="false">IF(K614=1,L614-M614,"")</f>
        <v>0.0008285004142502</v>
      </c>
      <c r="O614" s="24" t="n">
        <f aca="false">IF(K614=1,E614,"")</f>
        <v>17.170646</v>
      </c>
      <c r="P614" s="26" t="n">
        <f aca="false">IF(K614=1,J614,"")</f>
        <v>6.38076923076923</v>
      </c>
    </row>
    <row r="615" customFormat="false" ht="15" hidden="false" customHeight="false" outlineLevel="0" collapsed="false">
      <c r="A615" s="16" t="s">
        <v>907</v>
      </c>
      <c r="B615" s="16" t="s">
        <v>221</v>
      </c>
      <c r="C615" s="16" t="s">
        <v>294</v>
      </c>
      <c r="D615" s="16" t="n">
        <v>28</v>
      </c>
      <c r="E615" s="24" t="n">
        <v>2.286808</v>
      </c>
      <c r="F615" s="25" t="n">
        <v>1690</v>
      </c>
      <c r="G615" s="16" t="n">
        <v>28</v>
      </c>
      <c r="H615" s="16" t="n">
        <v>0</v>
      </c>
      <c r="I615" s="16" t="n">
        <v>0</v>
      </c>
      <c r="J615" s="26" t="n">
        <v>5.81071428571429</v>
      </c>
      <c r="K615" s="16" t="n">
        <f aca="false">IF(F615&gt;=$N$1,1,0)</f>
        <v>1</v>
      </c>
      <c r="L615" s="27" t="n">
        <f aca="false">IF(K615=1,COUNTIFS($K$5:$K$1252,1,$J$5:$J$1252,"&lt;"&amp;J615)/($N$3-1),"")</f>
        <v>0.0729080364540182</v>
      </c>
      <c r="M615" s="27" t="n">
        <f aca="false">IF(K615=1,COUNTIFS($K$5:$K$1252,1,$E$5:$E$1252,"&lt;"&amp;E615)/($N$3-1),"")</f>
        <v>0.0729080364540182</v>
      </c>
      <c r="N615" s="28" t="n">
        <f aca="false">IF(K615=1,L615-M615,"")</f>
        <v>0</v>
      </c>
      <c r="O615" s="24" t="n">
        <f aca="false">IF(K615=1,E615,"")</f>
        <v>2.286808</v>
      </c>
      <c r="P615" s="26" t="n">
        <f aca="false">IF(K615=1,J615,"")</f>
        <v>5.81071428571429</v>
      </c>
    </row>
    <row r="616" customFormat="false" ht="15" hidden="false" customHeight="false" outlineLevel="0" collapsed="false">
      <c r="A616" s="16" t="s">
        <v>908</v>
      </c>
      <c r="B616" s="16" t="s">
        <v>265</v>
      </c>
      <c r="C616" s="16" t="s">
        <v>294</v>
      </c>
      <c r="D616" s="16" t="n">
        <v>22</v>
      </c>
      <c r="E616" s="24" t="n">
        <v>55.313325</v>
      </c>
      <c r="F616" s="25" t="n">
        <v>1562</v>
      </c>
      <c r="G616" s="16" t="n">
        <v>24</v>
      </c>
      <c r="H616" s="16" t="n">
        <v>0</v>
      </c>
      <c r="I616" s="16" t="n">
        <v>1</v>
      </c>
      <c r="J616" s="26" t="n">
        <v>6.94583333333333</v>
      </c>
      <c r="K616" s="16" t="n">
        <f aca="false">IF(F616&gt;=$N$1,1,0)</f>
        <v>1</v>
      </c>
      <c r="L616" s="27" t="n">
        <f aca="false">IF(K616=1,COUNTIFS($K$5:$K$1252,1,$J$5:$J$1252,"&lt;"&amp;J616)/($N$3-1),"")</f>
        <v>0.912178956089478</v>
      </c>
      <c r="M616" s="27" t="n">
        <f aca="false">IF(K616=1,COUNTIFS($K$5:$K$1252,1,$E$5:$E$1252,"&lt;"&amp;E616)/($N$3-1),"")</f>
        <v>0.912178956089478</v>
      </c>
      <c r="N616" s="28" t="n">
        <f aca="false">IF(K616=1,L616-M616,"")</f>
        <v>0</v>
      </c>
      <c r="O616" s="24" t="n">
        <f aca="false">IF(K616=1,E616,"")</f>
        <v>55.313325</v>
      </c>
      <c r="P616" s="26" t="n">
        <f aca="false">IF(K616=1,J616,"")</f>
        <v>6.94583333333333</v>
      </c>
    </row>
    <row r="617" customFormat="false" ht="15" hidden="false" customHeight="false" outlineLevel="0" collapsed="false">
      <c r="A617" s="16" t="s">
        <v>909</v>
      </c>
      <c r="B617" s="16" t="s">
        <v>261</v>
      </c>
      <c r="C617" s="16" t="s">
        <v>294</v>
      </c>
      <c r="D617" s="16" t="n">
        <v>19</v>
      </c>
      <c r="E617" s="24" t="n">
        <v>7.360784</v>
      </c>
      <c r="F617" s="25" t="n">
        <v>1747</v>
      </c>
      <c r="G617" s="16" t="n">
        <v>27</v>
      </c>
      <c r="H617" s="16" t="n">
        <v>2</v>
      </c>
      <c r="I617" s="16" t="n">
        <v>3</v>
      </c>
      <c r="J617" s="26" t="n">
        <v>6.08148148148148</v>
      </c>
      <c r="K617" s="16" t="n">
        <f aca="false">IF(F617&gt;=$N$1,1,0)</f>
        <v>1</v>
      </c>
      <c r="L617" s="27" t="n">
        <f aca="false">IF(K617=1,COUNTIFS($K$5:$K$1252,1,$J$5:$J$1252,"&lt;"&amp;J617)/($N$3-1),"")</f>
        <v>0.395194697597349</v>
      </c>
      <c r="M617" s="27" t="n">
        <f aca="false">IF(K617=1,COUNTIFS($K$5:$K$1252,1,$E$5:$E$1252,"&lt;"&amp;E617)/($N$3-1),"")</f>
        <v>0.395194697597349</v>
      </c>
      <c r="N617" s="28" t="n">
        <f aca="false">IF(K617=1,L617-M617,"")</f>
        <v>0</v>
      </c>
      <c r="O617" s="24" t="n">
        <f aca="false">IF(K617=1,E617,"")</f>
        <v>7.360784</v>
      </c>
      <c r="P617" s="26" t="n">
        <f aca="false">IF(K617=1,J617,"")</f>
        <v>6.08148148148148</v>
      </c>
    </row>
    <row r="618" customFormat="false" ht="15" hidden="false" customHeight="false" outlineLevel="0" collapsed="false">
      <c r="A618" s="16" t="s">
        <v>910</v>
      </c>
      <c r="B618" s="16" t="s">
        <v>254</v>
      </c>
      <c r="C618" s="16" t="s">
        <v>294</v>
      </c>
      <c r="D618" s="16" t="n">
        <v>25</v>
      </c>
      <c r="E618" s="24" t="n">
        <v>31.503888</v>
      </c>
      <c r="F618" s="25" t="n">
        <v>1489</v>
      </c>
      <c r="G618" s="16" t="n">
        <v>22</v>
      </c>
      <c r="H618" s="16" t="n">
        <v>1</v>
      </c>
      <c r="I618" s="16" t="n">
        <v>2</v>
      </c>
      <c r="J618" s="26" t="n">
        <v>6.73636363636364</v>
      </c>
      <c r="K618" s="16" t="n">
        <f aca="false">IF(F618&gt;=$N$1,1,0)</f>
        <v>1</v>
      </c>
      <c r="L618" s="27" t="n">
        <f aca="false">IF(K618=1,COUNTIFS($K$5:$K$1252,1,$J$5:$J$1252,"&lt;"&amp;J618)/($N$3-1),"")</f>
        <v>0.821872410936205</v>
      </c>
      <c r="M618" s="27" t="n">
        <f aca="false">IF(K618=1,COUNTIFS($K$5:$K$1252,1,$E$5:$E$1252,"&lt;"&amp;E618)/($N$3-1),"")</f>
        <v>0.823529411764706</v>
      </c>
      <c r="N618" s="28" t="n">
        <f aca="false">IF(K618=1,L618-M618,"")</f>
        <v>-0.0016570008285004</v>
      </c>
      <c r="O618" s="24" t="n">
        <f aca="false">IF(K618=1,E618,"")</f>
        <v>31.503888</v>
      </c>
      <c r="P618" s="26" t="n">
        <f aca="false">IF(K618=1,J618,"")</f>
        <v>6.73636363636364</v>
      </c>
    </row>
    <row r="619" customFormat="false" ht="15" hidden="false" customHeight="false" outlineLevel="0" collapsed="false">
      <c r="A619" s="16" t="s">
        <v>911</v>
      </c>
      <c r="B619" s="16" t="s">
        <v>251</v>
      </c>
      <c r="C619" s="16" t="s">
        <v>296</v>
      </c>
      <c r="D619" s="16" t="n">
        <v>27</v>
      </c>
      <c r="E619" s="24" t="n">
        <v>25.297087</v>
      </c>
      <c r="F619" s="25" t="n">
        <v>1535</v>
      </c>
      <c r="G619" s="16" t="n">
        <v>28</v>
      </c>
      <c r="H619" s="16" t="n">
        <v>6</v>
      </c>
      <c r="I619" s="16" t="n">
        <v>9</v>
      </c>
      <c r="J619" s="26" t="n">
        <v>6.53214285714286</v>
      </c>
      <c r="K619" s="16" t="n">
        <f aca="false">IF(F619&gt;=$N$1,1,0)</f>
        <v>1</v>
      </c>
      <c r="L619" s="27" t="n">
        <f aca="false">IF(K619=1,COUNTIFS($K$5:$K$1252,1,$J$5:$J$1252,"&lt;"&amp;J619)/($N$3-1),"")</f>
        <v>0.769676884838442</v>
      </c>
      <c r="M619" s="27" t="n">
        <f aca="false">IF(K619=1,COUNTIFS($K$5:$K$1252,1,$E$5:$E$1252,"&lt;"&amp;E619)/($N$3-1),"")</f>
        <v>0.771333885666943</v>
      </c>
      <c r="N619" s="28" t="n">
        <f aca="false">IF(K619=1,L619-M619,"")</f>
        <v>-0.0016570008285004</v>
      </c>
      <c r="O619" s="24" t="n">
        <f aca="false">IF(K619=1,E619,"")</f>
        <v>25.297087</v>
      </c>
      <c r="P619" s="26" t="n">
        <f aca="false">IF(K619=1,J619,"")</f>
        <v>6.53214285714286</v>
      </c>
    </row>
    <row r="620" customFormat="false" ht="15" hidden="false" customHeight="false" outlineLevel="0" collapsed="false">
      <c r="A620" s="16" t="s">
        <v>912</v>
      </c>
      <c r="B620" s="16" t="s">
        <v>264</v>
      </c>
      <c r="C620" s="16" t="s">
        <v>296</v>
      </c>
      <c r="D620" s="16" t="n">
        <v>29</v>
      </c>
      <c r="E620" s="24" t="n">
        <v>190.657094</v>
      </c>
      <c r="F620" s="25" t="n">
        <v>2006</v>
      </c>
      <c r="G620" s="16" t="n">
        <v>33</v>
      </c>
      <c r="H620" s="16" t="n">
        <v>15</v>
      </c>
      <c r="I620" s="16" t="n">
        <v>9</v>
      </c>
      <c r="J620" s="26" t="n">
        <v>7.44848484848485</v>
      </c>
      <c r="K620" s="16" t="n">
        <f aca="false">IF(F620&gt;=$N$1,1,0)</f>
        <v>1</v>
      </c>
      <c r="L620" s="27" t="n">
        <f aca="false">IF(K620=1,COUNTIFS($K$5:$K$1252,1,$J$5:$J$1252,"&lt;"&amp;J620)/($N$3-1),"")</f>
        <v>0.995028997514499</v>
      </c>
      <c r="M620" s="27" t="n">
        <f aca="false">IF(K620=1,COUNTIFS($K$5:$K$1252,1,$E$5:$E$1252,"&lt;"&amp;E620)/($N$3-1),"")</f>
        <v>0.997514498757249</v>
      </c>
      <c r="N620" s="28" t="n">
        <f aca="false">IF(K620=1,L620-M620,"")</f>
        <v>-0.0024855012427506</v>
      </c>
      <c r="O620" s="24" t="n">
        <f aca="false">IF(K620=1,E620,"")</f>
        <v>190.657094</v>
      </c>
      <c r="P620" s="26" t="n">
        <f aca="false">IF(K620=1,J620,"")</f>
        <v>7.44848484848485</v>
      </c>
    </row>
    <row r="621" customFormat="false" ht="15" hidden="false" customHeight="false" outlineLevel="0" collapsed="false">
      <c r="A621" s="16" t="s">
        <v>913</v>
      </c>
      <c r="B621" s="16" t="s">
        <v>243</v>
      </c>
      <c r="C621" s="16" t="s">
        <v>294</v>
      </c>
      <c r="D621" s="16" t="n">
        <v>28</v>
      </c>
      <c r="E621" s="24" t="n">
        <v>11.081077</v>
      </c>
      <c r="F621" s="25" t="n">
        <v>1773</v>
      </c>
      <c r="G621" s="16" t="n">
        <v>30</v>
      </c>
      <c r="H621" s="16" t="n">
        <v>3</v>
      </c>
      <c r="I621" s="16" t="n">
        <v>0</v>
      </c>
      <c r="J621" s="26" t="n">
        <v>6.22666666666667</v>
      </c>
      <c r="K621" s="16" t="n">
        <f aca="false">IF(F621&gt;=$N$1,1,0)</f>
        <v>1</v>
      </c>
      <c r="L621" s="27" t="n">
        <f aca="false">IF(K621=1,COUNTIFS($K$5:$K$1252,1,$J$5:$J$1252,"&lt;"&amp;J621)/($N$3-1),"")</f>
        <v>0.52112676056338</v>
      </c>
      <c r="M621" s="27" t="n">
        <f aca="false">IF(K621=1,COUNTIFS($K$5:$K$1252,1,$E$5:$E$1252,"&lt;"&amp;E621)/($N$3-1),"")</f>
        <v>0.523612261806131</v>
      </c>
      <c r="N621" s="28" t="n">
        <f aca="false">IF(K621=1,L621-M621,"")</f>
        <v>-0.0024855012427506</v>
      </c>
      <c r="O621" s="24" t="n">
        <f aca="false">IF(K621=1,E621,"")</f>
        <v>11.081077</v>
      </c>
      <c r="P621" s="26" t="n">
        <f aca="false">IF(K621=1,J621,"")</f>
        <v>6.22666666666667</v>
      </c>
    </row>
    <row r="622" customFormat="false" ht="15" hidden="false" customHeight="false" outlineLevel="0" collapsed="false">
      <c r="A622" s="16" t="s">
        <v>914</v>
      </c>
      <c r="B622" s="16" t="s">
        <v>260</v>
      </c>
      <c r="C622" s="16" t="s">
        <v>300</v>
      </c>
      <c r="D622" s="16" t="n">
        <v>19</v>
      </c>
      <c r="E622" s="24" t="n">
        <v>1.844804</v>
      </c>
      <c r="F622" s="25" t="n">
        <v>1466</v>
      </c>
      <c r="G622" s="16" t="n">
        <v>21</v>
      </c>
      <c r="H622" s="16" t="n">
        <v>3</v>
      </c>
      <c r="I622" s="16" t="n">
        <v>2</v>
      </c>
      <c r="J622" s="26" t="n">
        <v>5.76190476190476</v>
      </c>
      <c r="K622" s="16" t="n">
        <f aca="false">IF(F622&gt;=$N$1,1,0)</f>
        <v>1</v>
      </c>
      <c r="L622" s="27" t="n">
        <f aca="false">IF(K622=1,COUNTIFS($K$5:$K$1252,1,$J$5:$J$1252,"&lt;"&amp;J622)/($N$3-1),"")</f>
        <v>0.0405965202982602</v>
      </c>
      <c r="M622" s="27" t="n">
        <f aca="false">IF(K622=1,COUNTIFS($K$5:$K$1252,1,$E$5:$E$1252,"&lt;"&amp;E622)/($N$3-1),"")</f>
        <v>0.0430820215410108</v>
      </c>
      <c r="N622" s="28" t="n">
        <f aca="false">IF(K622=1,L622-M622,"")</f>
        <v>-0.00248550124275062</v>
      </c>
      <c r="O622" s="24" t="n">
        <f aca="false">IF(K622=1,E622,"")</f>
        <v>1.844804</v>
      </c>
      <c r="P622" s="26" t="n">
        <f aca="false">IF(K622=1,J622,"")</f>
        <v>5.76190476190476</v>
      </c>
    </row>
    <row r="623" customFormat="false" ht="15" hidden="false" customHeight="false" outlineLevel="0" collapsed="false">
      <c r="A623" s="16" t="s">
        <v>915</v>
      </c>
      <c r="B623" s="16" t="s">
        <v>229</v>
      </c>
      <c r="C623" s="16" t="s">
        <v>300</v>
      </c>
      <c r="D623" s="16" t="n">
        <v>28</v>
      </c>
      <c r="E623" s="24" t="n">
        <v>61.618971</v>
      </c>
      <c r="F623" s="25" t="n">
        <v>1745</v>
      </c>
      <c r="G623" s="16" t="n">
        <v>27</v>
      </c>
      <c r="H623" s="16" t="n">
        <v>2</v>
      </c>
      <c r="I623" s="16" t="n">
        <v>7</v>
      </c>
      <c r="J623" s="26" t="n">
        <v>6.97407407407408</v>
      </c>
      <c r="K623" s="16" t="n">
        <f aca="false">IF(F623&gt;=$N$1,1,0)</f>
        <v>1</v>
      </c>
      <c r="L623" s="27" t="n">
        <f aca="false">IF(K623=1,COUNTIFS($K$5:$K$1252,1,$J$5:$J$1252,"&lt;"&amp;J623)/($N$3-1),"")</f>
        <v>0.922949461474731</v>
      </c>
      <c r="M623" s="27" t="n">
        <f aca="false">IF(K623=1,COUNTIFS($K$5:$K$1252,1,$E$5:$E$1252,"&lt;"&amp;E623)/($N$3-1),"")</f>
        <v>0.925434962717481</v>
      </c>
      <c r="N623" s="28" t="n">
        <f aca="false">IF(K623=1,L623-M623,"")</f>
        <v>-0.0024855012427506</v>
      </c>
      <c r="O623" s="24" t="n">
        <f aca="false">IF(K623=1,E623,"")</f>
        <v>61.618971</v>
      </c>
      <c r="P623" s="26" t="n">
        <f aca="false">IF(K623=1,J623,"")</f>
        <v>6.97407407407408</v>
      </c>
    </row>
    <row r="624" customFormat="false" ht="15" hidden="false" customHeight="false" outlineLevel="0" collapsed="false">
      <c r="A624" s="16" t="s">
        <v>916</v>
      </c>
      <c r="B624" s="16" t="s">
        <v>263</v>
      </c>
      <c r="C624" s="16" t="s">
        <v>300</v>
      </c>
      <c r="D624" s="16" t="n">
        <v>21</v>
      </c>
      <c r="E624" s="24" t="n">
        <v>7.013403</v>
      </c>
      <c r="F624" s="25" t="n">
        <v>1543</v>
      </c>
      <c r="G624" s="16" t="n">
        <v>33</v>
      </c>
      <c r="H624" s="16" t="n">
        <v>0</v>
      </c>
      <c r="I624" s="16" t="n">
        <v>3</v>
      </c>
      <c r="J624" s="26" t="n">
        <v>6.06969696969697</v>
      </c>
      <c r="K624" s="16" t="n">
        <f aca="false">IF(F624&gt;=$N$1,1,0)</f>
        <v>1</v>
      </c>
      <c r="L624" s="27" t="n">
        <f aca="false">IF(K624=1,COUNTIFS($K$5:$K$1252,1,$J$5:$J$1252,"&lt;"&amp;J624)/($N$3-1),"")</f>
        <v>0.379453189726595</v>
      </c>
      <c r="M624" s="27" t="n">
        <f aca="false">IF(K624=1,COUNTIFS($K$5:$K$1252,1,$E$5:$E$1252,"&lt;"&amp;E624)/($N$3-1),"")</f>
        <v>0.381938690969345</v>
      </c>
      <c r="N624" s="28" t="n">
        <f aca="false">IF(K624=1,L624-M624,"")</f>
        <v>-0.0024855012427506</v>
      </c>
      <c r="O624" s="24" t="n">
        <f aca="false">IF(K624=1,E624,"")</f>
        <v>7.013403</v>
      </c>
      <c r="P624" s="26" t="n">
        <f aca="false">IF(K624=1,J624,"")</f>
        <v>6.06969696969697</v>
      </c>
    </row>
    <row r="625" customFormat="false" ht="15" hidden="false" customHeight="false" outlineLevel="0" collapsed="false">
      <c r="A625" s="16" t="s">
        <v>917</v>
      </c>
      <c r="B625" s="16" t="s">
        <v>254</v>
      </c>
      <c r="C625" s="16" t="s">
        <v>307</v>
      </c>
      <c r="D625" s="16" t="n">
        <v>30</v>
      </c>
      <c r="E625" s="24" t="n">
        <v>7.601057</v>
      </c>
      <c r="F625" s="25" t="n">
        <v>1029</v>
      </c>
      <c r="G625" s="16" t="n">
        <v>13</v>
      </c>
      <c r="H625" s="16" t="n">
        <v>0</v>
      </c>
      <c r="I625" s="16" t="n">
        <v>1</v>
      </c>
      <c r="J625" s="26" t="n">
        <v>6.08461538461538</v>
      </c>
      <c r="K625" s="16" t="n">
        <f aca="false">IF(F625&gt;=$N$1,1,0)</f>
        <v>1</v>
      </c>
      <c r="L625" s="27" t="n">
        <f aca="false">IF(K625=1,COUNTIFS($K$5:$K$1252,1,$J$5:$J$1252,"&lt;"&amp;J625)/($N$3-1),"")</f>
        <v>0.3993371996686</v>
      </c>
      <c r="M625" s="27" t="n">
        <f aca="false">IF(K625=1,COUNTIFS($K$5:$K$1252,1,$E$5:$E$1252,"&lt;"&amp;E625)/($N$3-1),"")</f>
        <v>0.40182270091135</v>
      </c>
      <c r="N625" s="28" t="n">
        <f aca="false">IF(K625=1,L625-M625,"")</f>
        <v>-0.00248550124275065</v>
      </c>
      <c r="O625" s="24" t="n">
        <f aca="false">IF(K625=1,E625,"")</f>
        <v>7.601057</v>
      </c>
      <c r="P625" s="26" t="n">
        <f aca="false">IF(K625=1,J625,"")</f>
        <v>6.08461538461538</v>
      </c>
    </row>
    <row r="626" customFormat="false" ht="15" hidden="false" customHeight="false" outlineLevel="0" collapsed="false">
      <c r="A626" s="16" t="s">
        <v>918</v>
      </c>
      <c r="B626" s="16" t="s">
        <v>229</v>
      </c>
      <c r="C626" s="16" t="s">
        <v>300</v>
      </c>
      <c r="D626" s="16" t="n">
        <v>26</v>
      </c>
      <c r="E626" s="24" t="n">
        <v>5.075227</v>
      </c>
      <c r="F626" s="25" t="n">
        <v>1275</v>
      </c>
      <c r="G626" s="16" t="n">
        <v>21</v>
      </c>
      <c r="H626" s="16" t="n">
        <v>3</v>
      </c>
      <c r="I626" s="16" t="n">
        <v>3</v>
      </c>
      <c r="J626" s="26" t="n">
        <v>5.99047619047619</v>
      </c>
      <c r="K626" s="16" t="n">
        <f aca="false">IF(F626&gt;=$N$1,1,0)</f>
        <v>1</v>
      </c>
      <c r="L626" s="27" t="n">
        <f aca="false">IF(K626=1,COUNTIFS($K$5:$K$1252,1,$J$5:$J$1252,"&lt;"&amp;J626)/($N$3-1),"")</f>
        <v>0.275062137531069</v>
      </c>
      <c r="M626" s="27" t="n">
        <f aca="false">IF(K626=1,COUNTIFS($K$5:$K$1252,1,$E$5:$E$1252,"&lt;"&amp;E626)/($N$3-1),"")</f>
        <v>0.27837613918807</v>
      </c>
      <c r="N626" s="28" t="n">
        <f aca="false">IF(K626=1,L626-M626,"")</f>
        <v>-0.0033140016570008</v>
      </c>
      <c r="O626" s="24" t="n">
        <f aca="false">IF(K626=1,E626,"")</f>
        <v>5.075227</v>
      </c>
      <c r="P626" s="26" t="n">
        <f aca="false">IF(K626=1,J626,"")</f>
        <v>5.99047619047619</v>
      </c>
    </row>
    <row r="627" customFormat="false" ht="15" hidden="false" customHeight="false" outlineLevel="0" collapsed="false">
      <c r="A627" s="16" t="s">
        <v>919</v>
      </c>
      <c r="B627" s="16" t="s">
        <v>240</v>
      </c>
      <c r="C627" s="16" t="s">
        <v>296</v>
      </c>
      <c r="D627" s="16" t="n">
        <v>22</v>
      </c>
      <c r="E627" s="24" t="n">
        <v>48.798366</v>
      </c>
      <c r="F627" s="25" t="n">
        <v>1189</v>
      </c>
      <c r="G627" s="16" t="n">
        <v>19</v>
      </c>
      <c r="H627" s="16" t="n">
        <v>8</v>
      </c>
      <c r="I627" s="16" t="n">
        <v>0</v>
      </c>
      <c r="J627" s="26" t="n">
        <v>6.89473684210526</v>
      </c>
      <c r="K627" s="16" t="n">
        <f aca="false">IF(F627&gt;=$N$1,1,0)</f>
        <v>1</v>
      </c>
      <c r="L627" s="27" t="n">
        <f aca="false">IF(K627=1,COUNTIFS($K$5:$K$1252,1,$J$5:$J$1252,"&lt;"&amp;J627)/($N$3-1),"")</f>
        <v>0.890637945318973</v>
      </c>
      <c r="M627" s="27" t="n">
        <f aca="false">IF(K627=1,COUNTIFS($K$5:$K$1252,1,$E$5:$E$1252,"&lt;"&amp;E627)/($N$3-1),"")</f>
        <v>0.893951946975974</v>
      </c>
      <c r="N627" s="28" t="n">
        <f aca="false">IF(K627=1,L627-M627,"")</f>
        <v>-0.0033140016570008</v>
      </c>
      <c r="O627" s="24" t="n">
        <f aca="false">IF(K627=1,E627,"")</f>
        <v>48.798366</v>
      </c>
      <c r="P627" s="26" t="n">
        <f aca="false">IF(K627=1,J627,"")</f>
        <v>6.89473684210526</v>
      </c>
    </row>
    <row r="628" customFormat="false" ht="15" hidden="false" customHeight="false" outlineLevel="0" collapsed="false">
      <c r="A628" s="16" t="s">
        <v>920</v>
      </c>
      <c r="B628" s="16" t="s">
        <v>263</v>
      </c>
      <c r="C628" s="16" t="s">
        <v>294</v>
      </c>
      <c r="D628" s="16" t="n">
        <v>26</v>
      </c>
      <c r="E628" s="24" t="n">
        <v>3.632122</v>
      </c>
      <c r="F628" s="25" t="n">
        <v>1909</v>
      </c>
      <c r="G628" s="16" t="n">
        <v>31</v>
      </c>
      <c r="H628" s="16" t="n">
        <v>0</v>
      </c>
      <c r="I628" s="16" t="n">
        <v>2</v>
      </c>
      <c r="J628" s="26" t="n">
        <v>5.9258064516129</v>
      </c>
      <c r="K628" s="16" t="n">
        <f aca="false">IF(F628&gt;=$N$1,1,0)</f>
        <v>1</v>
      </c>
      <c r="L628" s="27" t="n">
        <f aca="false">IF(K628=1,COUNTIFS($K$5:$K$1252,1,$J$5:$J$1252,"&lt;"&amp;J628)/($N$3-1),"")</f>
        <v>0.1996685998343</v>
      </c>
      <c r="M628" s="27" t="n">
        <f aca="false">IF(K628=1,COUNTIFS($K$5:$K$1252,1,$E$5:$E$1252,"&lt;"&amp;E628)/($N$3-1),"")</f>
        <v>0.202982601491301</v>
      </c>
      <c r="N628" s="28" t="n">
        <f aca="false">IF(K628=1,L628-M628,"")</f>
        <v>-0.00331400165700083</v>
      </c>
      <c r="O628" s="24" t="n">
        <f aca="false">IF(K628=1,E628,"")</f>
        <v>3.632122</v>
      </c>
      <c r="P628" s="26" t="n">
        <f aca="false">IF(K628=1,J628,"")</f>
        <v>5.9258064516129</v>
      </c>
    </row>
    <row r="629" customFormat="false" ht="15" hidden="false" customHeight="false" outlineLevel="0" collapsed="false">
      <c r="A629" s="16" t="s">
        <v>921</v>
      </c>
      <c r="B629" s="16" t="s">
        <v>259</v>
      </c>
      <c r="C629" s="16" t="s">
        <v>294</v>
      </c>
      <c r="D629" s="16" t="n">
        <v>25</v>
      </c>
      <c r="E629" s="24" t="n">
        <v>112.187356</v>
      </c>
      <c r="F629" s="25" t="n">
        <v>1941</v>
      </c>
      <c r="G629" s="16" t="n">
        <v>34</v>
      </c>
      <c r="H629" s="16" t="n">
        <v>0</v>
      </c>
      <c r="I629" s="16" t="n">
        <v>1</v>
      </c>
      <c r="J629" s="26" t="n">
        <v>7.29705882352941</v>
      </c>
      <c r="K629" s="16" t="n">
        <f aca="false">IF(F629&gt;=$N$1,1,0)</f>
        <v>1</v>
      </c>
      <c r="L629" s="27" t="n">
        <f aca="false">IF(K629=1,COUNTIFS($K$5:$K$1252,1,$J$5:$J$1252,"&lt;"&amp;J629)/($N$3-1),"")</f>
        <v>0.978458989229495</v>
      </c>
      <c r="M629" s="27" t="n">
        <f aca="false">IF(K629=1,COUNTIFS($K$5:$K$1252,1,$E$5:$E$1252,"&lt;"&amp;E629)/($N$3-1),"")</f>
        <v>0.981772990886495</v>
      </c>
      <c r="N629" s="28" t="n">
        <f aca="false">IF(K629=1,L629-M629,"")</f>
        <v>-0.0033140016570008</v>
      </c>
      <c r="O629" s="24" t="n">
        <f aca="false">IF(K629=1,E629,"")</f>
        <v>112.187356</v>
      </c>
      <c r="P629" s="26" t="n">
        <f aca="false">IF(K629=1,J629,"")</f>
        <v>7.29705882352941</v>
      </c>
    </row>
    <row r="630" customFormat="false" ht="15" hidden="false" customHeight="false" outlineLevel="0" collapsed="false">
      <c r="A630" s="16" t="s">
        <v>922</v>
      </c>
      <c r="B630" s="16" t="s">
        <v>260</v>
      </c>
      <c r="C630" s="16" t="s">
        <v>294</v>
      </c>
      <c r="D630" s="16" t="n">
        <v>23</v>
      </c>
      <c r="E630" s="24" t="n">
        <v>9.1695</v>
      </c>
      <c r="F630" s="25" t="n">
        <v>1304</v>
      </c>
      <c r="G630" s="16" t="n">
        <v>22</v>
      </c>
      <c r="H630" s="16" t="n">
        <v>1</v>
      </c>
      <c r="I630" s="16" t="n">
        <v>0</v>
      </c>
      <c r="J630" s="26" t="n">
        <v>6.16818181818182</v>
      </c>
      <c r="K630" s="16" t="n">
        <f aca="false">IF(F630&gt;=$N$1,1,0)</f>
        <v>1</v>
      </c>
      <c r="L630" s="27" t="n">
        <f aca="false">IF(K630=1,COUNTIFS($K$5:$K$1252,1,$J$5:$J$1252,"&lt;"&amp;J630)/($N$3-1),"")</f>
        <v>0.461474730737365</v>
      </c>
      <c r="M630" s="27" t="n">
        <f aca="false">IF(K630=1,COUNTIFS($K$5:$K$1252,1,$E$5:$E$1252,"&lt;"&amp;E630)/($N$3-1),"")</f>
        <v>0.464788732394366</v>
      </c>
      <c r="N630" s="28" t="n">
        <f aca="false">IF(K630=1,L630-M630,"")</f>
        <v>-0.0033140016570008</v>
      </c>
      <c r="O630" s="24" t="n">
        <f aca="false">IF(K630=1,E630,"")</f>
        <v>9.1695</v>
      </c>
      <c r="P630" s="26" t="n">
        <f aca="false">IF(K630=1,J630,"")</f>
        <v>6.16818181818182</v>
      </c>
    </row>
    <row r="631" customFormat="false" ht="15" hidden="false" customHeight="false" outlineLevel="0" collapsed="false">
      <c r="A631" s="16" t="s">
        <v>923</v>
      </c>
      <c r="B631" s="16" t="s">
        <v>265</v>
      </c>
      <c r="C631" s="16" t="s">
        <v>307</v>
      </c>
      <c r="D631" s="16" t="n">
        <v>28</v>
      </c>
      <c r="E631" s="24" t="n">
        <v>0.975312</v>
      </c>
      <c r="F631" s="25" t="n">
        <v>912</v>
      </c>
      <c r="G631" s="16" t="n">
        <v>12</v>
      </c>
      <c r="H631" s="16" t="n">
        <v>0</v>
      </c>
      <c r="I631" s="16" t="n">
        <v>1</v>
      </c>
      <c r="J631" s="26" t="n">
        <v>5.575</v>
      </c>
      <c r="K631" s="16" t="n">
        <f aca="false">IF(F631&gt;=$N$1,1,0)</f>
        <v>1</v>
      </c>
      <c r="L631" s="27" t="n">
        <f aca="false">IF(K631=1,COUNTIFS($K$5:$K$1252,1,$J$5:$J$1252,"&lt;"&amp;J631)/($N$3-1),"")</f>
        <v>0.000828500414250207</v>
      </c>
      <c r="M631" s="27" t="n">
        <f aca="false">IF(K631=1,COUNTIFS($K$5:$K$1252,1,$E$5:$E$1252,"&lt;"&amp;E631)/($N$3-1),"")</f>
        <v>0.00414250207125104</v>
      </c>
      <c r="N631" s="28" t="n">
        <f aca="false">IF(K631=1,L631-M631,"")</f>
        <v>-0.00331400165700083</v>
      </c>
      <c r="O631" s="24" t="n">
        <f aca="false">IF(K631=1,E631,"")</f>
        <v>0.975312</v>
      </c>
      <c r="P631" s="26" t="n">
        <f aca="false">IF(K631=1,J631,"")</f>
        <v>5.575</v>
      </c>
    </row>
    <row r="632" customFormat="false" ht="15" hidden="false" customHeight="false" outlineLevel="0" collapsed="false">
      <c r="A632" s="16" t="s">
        <v>924</v>
      </c>
      <c r="B632" s="16" t="s">
        <v>269</v>
      </c>
      <c r="C632" s="16" t="s">
        <v>296</v>
      </c>
      <c r="D632" s="16" t="n">
        <v>26</v>
      </c>
      <c r="E632" s="24" t="n">
        <v>6.627388</v>
      </c>
      <c r="F632" s="25" t="n">
        <v>1274</v>
      </c>
      <c r="G632" s="16" t="n">
        <v>18</v>
      </c>
      <c r="H632" s="16" t="n">
        <v>7</v>
      </c>
      <c r="I632" s="16" t="n">
        <v>3</v>
      </c>
      <c r="J632" s="26" t="n">
        <v>6.04444444444444</v>
      </c>
      <c r="K632" s="16" t="n">
        <f aca="false">IF(F632&gt;=$N$1,1,0)</f>
        <v>1</v>
      </c>
      <c r="L632" s="27" t="n">
        <f aca="false">IF(K632=1,COUNTIFS($K$5:$K$1252,1,$J$5:$J$1252,"&lt;"&amp;J632)/($N$3-1),"")</f>
        <v>0.351284175642088</v>
      </c>
      <c r="M632" s="27" t="n">
        <f aca="false">IF(K632=1,COUNTIFS($K$5:$K$1252,1,$E$5:$E$1252,"&lt;"&amp;E632)/($N$3-1),"")</f>
        <v>0.355426677713339</v>
      </c>
      <c r="N632" s="28" t="n">
        <f aca="false">IF(K632=1,L632-M632,"")</f>
        <v>-0.00414250207125105</v>
      </c>
      <c r="O632" s="24" t="n">
        <f aca="false">IF(K632=1,E632,"")</f>
        <v>6.627388</v>
      </c>
      <c r="P632" s="26" t="n">
        <f aca="false">IF(K632=1,J632,"")</f>
        <v>6.04444444444444</v>
      </c>
    </row>
    <row r="633" customFormat="false" ht="15" hidden="false" customHeight="false" outlineLevel="0" collapsed="false">
      <c r="A633" s="16" t="s">
        <v>925</v>
      </c>
      <c r="B633" s="16" t="s">
        <v>253</v>
      </c>
      <c r="C633" s="16" t="s">
        <v>294</v>
      </c>
      <c r="D633" s="16" t="n">
        <v>26</v>
      </c>
      <c r="E633" s="24" t="n">
        <v>1.93786</v>
      </c>
      <c r="F633" s="25" t="n">
        <v>1181</v>
      </c>
      <c r="G633" s="16" t="n">
        <v>20</v>
      </c>
      <c r="H633" s="16" t="n">
        <v>0</v>
      </c>
      <c r="I633" s="16" t="n">
        <v>0</v>
      </c>
      <c r="J633" s="26" t="n">
        <v>5.77</v>
      </c>
      <c r="K633" s="16" t="n">
        <f aca="false">IF(F633&gt;=$N$1,1,0)</f>
        <v>1</v>
      </c>
      <c r="L633" s="27" t="n">
        <f aca="false">IF(K633=1,COUNTIFS($K$5:$K$1252,1,$J$5:$J$1252,"&lt;"&amp;J633)/($N$3-1),"")</f>
        <v>0.0447390223695112</v>
      </c>
      <c r="M633" s="27" t="n">
        <f aca="false">IF(K633=1,COUNTIFS($K$5:$K$1252,1,$E$5:$E$1252,"&lt;"&amp;E633)/($N$3-1),"")</f>
        <v>0.0488815244407622</v>
      </c>
      <c r="N633" s="28" t="n">
        <f aca="false">IF(K633=1,L633-M633,"")</f>
        <v>-0.00414250207125104</v>
      </c>
      <c r="O633" s="24" t="n">
        <f aca="false">IF(K633=1,E633,"")</f>
        <v>1.93786</v>
      </c>
      <c r="P633" s="26" t="n">
        <f aca="false">IF(K633=1,J633,"")</f>
        <v>5.77</v>
      </c>
    </row>
    <row r="634" customFormat="false" ht="15" hidden="false" customHeight="false" outlineLevel="0" collapsed="false">
      <c r="A634" s="16" t="s">
        <v>926</v>
      </c>
      <c r="B634" s="16" t="s">
        <v>244</v>
      </c>
      <c r="C634" s="16" t="s">
        <v>300</v>
      </c>
      <c r="D634" s="16" t="n">
        <v>24</v>
      </c>
      <c r="E634" s="24" t="n">
        <v>35.196222</v>
      </c>
      <c r="F634" s="25" t="n">
        <v>1482</v>
      </c>
      <c r="G634" s="16" t="n">
        <v>21</v>
      </c>
      <c r="H634" s="16" t="n">
        <v>4</v>
      </c>
      <c r="I634" s="16" t="n">
        <v>4</v>
      </c>
      <c r="J634" s="26" t="n">
        <v>6.78095238095238</v>
      </c>
      <c r="K634" s="16" t="n">
        <f aca="false">IF(F634&gt;=$N$1,1,0)</f>
        <v>1</v>
      </c>
      <c r="L634" s="27" t="n">
        <f aca="false">IF(K634=1,COUNTIFS($K$5:$K$1252,1,$J$5:$J$1252,"&lt;"&amp;J634)/($N$3-1),"")</f>
        <v>0.835956917978459</v>
      </c>
      <c r="M634" s="27" t="n">
        <f aca="false">IF(K634=1,COUNTIFS($K$5:$K$1252,1,$E$5:$E$1252,"&lt;"&amp;E634)/($N$3-1),"")</f>
        <v>0.84009942004971</v>
      </c>
      <c r="N634" s="28" t="n">
        <f aca="false">IF(K634=1,L634-M634,"")</f>
        <v>-0.00414250207125111</v>
      </c>
      <c r="O634" s="24" t="n">
        <f aca="false">IF(K634=1,E634,"")</f>
        <v>35.196222</v>
      </c>
      <c r="P634" s="26" t="n">
        <f aca="false">IF(K634=1,J634,"")</f>
        <v>6.78095238095238</v>
      </c>
    </row>
    <row r="635" customFormat="false" ht="15" hidden="false" customHeight="false" outlineLevel="0" collapsed="false">
      <c r="A635" s="16" t="s">
        <v>927</v>
      </c>
      <c r="B635" s="16" t="s">
        <v>229</v>
      </c>
      <c r="C635" s="16" t="s">
        <v>300</v>
      </c>
      <c r="D635" s="16" t="n">
        <v>29</v>
      </c>
      <c r="E635" s="24" t="n">
        <v>14.835645</v>
      </c>
      <c r="F635" s="25" t="n">
        <v>1382</v>
      </c>
      <c r="G635" s="16" t="n">
        <v>22</v>
      </c>
      <c r="H635" s="16" t="n">
        <v>2</v>
      </c>
      <c r="I635" s="16" t="n">
        <v>3</v>
      </c>
      <c r="J635" s="26" t="n">
        <v>6.32727272727273</v>
      </c>
      <c r="K635" s="16" t="n">
        <f aca="false">IF(F635&gt;=$N$1,1,0)</f>
        <v>1</v>
      </c>
      <c r="L635" s="27" t="n">
        <f aca="false">IF(K635=1,COUNTIFS($K$5:$K$1252,1,$J$5:$J$1252,"&lt;"&amp;J635)/($N$3-1),"")</f>
        <v>0.623860811930406</v>
      </c>
      <c r="M635" s="27" t="n">
        <f aca="false">IF(K635=1,COUNTIFS($K$5:$K$1252,1,$E$5:$E$1252,"&lt;"&amp;E635)/($N$3-1),"")</f>
        <v>0.628003314001657</v>
      </c>
      <c r="N635" s="28" t="n">
        <f aca="false">IF(K635=1,L635-M635,"")</f>
        <v>-0.004142502071251</v>
      </c>
      <c r="O635" s="24" t="n">
        <f aca="false">IF(K635=1,E635,"")</f>
        <v>14.835645</v>
      </c>
      <c r="P635" s="26" t="n">
        <f aca="false">IF(K635=1,J635,"")</f>
        <v>6.32727272727273</v>
      </c>
    </row>
    <row r="636" customFormat="false" ht="15" hidden="false" customHeight="false" outlineLevel="0" collapsed="false">
      <c r="A636" s="16" t="s">
        <v>928</v>
      </c>
      <c r="B636" s="16" t="s">
        <v>262</v>
      </c>
      <c r="C636" s="16" t="s">
        <v>300</v>
      </c>
      <c r="D636" s="16" t="n">
        <v>24</v>
      </c>
      <c r="E636" s="24" t="n">
        <v>5.280961</v>
      </c>
      <c r="F636" s="25" t="n">
        <v>2106</v>
      </c>
      <c r="G636" s="16" t="n">
        <v>30</v>
      </c>
      <c r="H636" s="16" t="n">
        <v>1</v>
      </c>
      <c r="I636" s="16" t="n">
        <v>3</v>
      </c>
      <c r="J636" s="26" t="n">
        <v>5.99666666666667</v>
      </c>
      <c r="K636" s="16" t="n">
        <f aca="false">IF(F636&gt;=$N$1,1,0)</f>
        <v>1</v>
      </c>
      <c r="L636" s="27" t="n">
        <f aca="false">IF(K636=1,COUNTIFS($K$5:$K$1252,1,$J$5:$J$1252,"&lt;"&amp;J636)/($N$3-1),"")</f>
        <v>0.286661143330572</v>
      </c>
      <c r="M636" s="27" t="n">
        <f aca="false">IF(K636=1,COUNTIFS($K$5:$K$1252,1,$E$5:$E$1252,"&lt;"&amp;E636)/($N$3-1),"")</f>
        <v>0.291632145816073</v>
      </c>
      <c r="N636" s="28" t="n">
        <f aca="false">IF(K636=1,L636-M636,"")</f>
        <v>-0.0049710024855012</v>
      </c>
      <c r="O636" s="24" t="n">
        <f aca="false">IF(K636=1,E636,"")</f>
        <v>5.280961</v>
      </c>
      <c r="P636" s="26" t="n">
        <f aca="false">IF(K636=1,J636,"")</f>
        <v>5.99666666666667</v>
      </c>
    </row>
    <row r="637" customFormat="false" ht="15" hidden="false" customHeight="false" outlineLevel="0" collapsed="false">
      <c r="A637" s="16" t="s">
        <v>929</v>
      </c>
      <c r="B637" s="16" t="s">
        <v>246</v>
      </c>
      <c r="C637" s="16" t="s">
        <v>300</v>
      </c>
      <c r="D637" s="16" t="n">
        <v>36</v>
      </c>
      <c r="E637" s="24" t="n">
        <v>3.784344</v>
      </c>
      <c r="F637" s="25" t="n">
        <v>1433</v>
      </c>
      <c r="G637" s="16" t="n">
        <v>24</v>
      </c>
      <c r="H637" s="16" t="n">
        <v>2</v>
      </c>
      <c r="I637" s="16" t="n">
        <v>3</v>
      </c>
      <c r="J637" s="26" t="n">
        <v>5.93333333333333</v>
      </c>
      <c r="K637" s="16" t="n">
        <f aca="false">IF(F637&gt;=$N$1,1,0)</f>
        <v>1</v>
      </c>
      <c r="L637" s="27" t="n">
        <f aca="false">IF(K637=1,COUNTIFS($K$5:$K$1252,1,$J$5:$J$1252,"&lt;"&amp;J637)/($N$3-1),"")</f>
        <v>0.211267605633803</v>
      </c>
      <c r="M637" s="27" t="n">
        <f aca="false">IF(K637=1,COUNTIFS($K$5:$K$1252,1,$E$5:$E$1252,"&lt;"&amp;E637)/($N$3-1),"")</f>
        <v>0.217067108533554</v>
      </c>
      <c r="N637" s="28" t="n">
        <f aca="false">IF(K637=1,L637-M637,"")</f>
        <v>-0.00579950289975145</v>
      </c>
      <c r="O637" s="24" t="n">
        <f aca="false">IF(K637=1,E637,"")</f>
        <v>3.784344</v>
      </c>
      <c r="P637" s="26" t="n">
        <f aca="false">IF(K637=1,J637,"")</f>
        <v>5.93333333333333</v>
      </c>
    </row>
    <row r="638" customFormat="false" ht="15" hidden="false" customHeight="false" outlineLevel="0" collapsed="false">
      <c r="A638" s="16" t="s">
        <v>930</v>
      </c>
      <c r="B638" s="16" t="s">
        <v>221</v>
      </c>
      <c r="C638" s="16" t="s">
        <v>300</v>
      </c>
      <c r="D638" s="16" t="n">
        <v>24</v>
      </c>
      <c r="E638" s="24" t="n">
        <v>7.936109</v>
      </c>
      <c r="F638" s="25" t="n">
        <v>1718</v>
      </c>
      <c r="G638" s="16" t="n">
        <v>27</v>
      </c>
      <c r="H638" s="16" t="n">
        <v>0</v>
      </c>
      <c r="I638" s="16" t="n">
        <v>2</v>
      </c>
      <c r="J638" s="26" t="n">
        <v>6.0962962962963</v>
      </c>
      <c r="K638" s="16" t="n">
        <f aca="false">IF(F638&gt;=$N$1,1,0)</f>
        <v>1</v>
      </c>
      <c r="L638" s="27" t="n">
        <f aca="false">IF(K638=1,COUNTIFS($K$5:$K$1252,1,$J$5:$J$1252,"&lt;"&amp;J638)/($N$3-1),"")</f>
        <v>0.410107705053853</v>
      </c>
      <c r="M638" s="27" t="n">
        <f aca="false">IF(K638=1,COUNTIFS($K$5:$K$1252,1,$E$5:$E$1252,"&lt;"&amp;E638)/($N$3-1),"")</f>
        <v>0.415078707539354</v>
      </c>
      <c r="N638" s="28" t="n">
        <f aca="false">IF(K638=1,L638-M638,"")</f>
        <v>-0.00497100248550125</v>
      </c>
      <c r="O638" s="24" t="n">
        <f aca="false">IF(K638=1,E638,"")</f>
        <v>7.936109</v>
      </c>
      <c r="P638" s="26" t="n">
        <f aca="false">IF(K638=1,J638,"")</f>
        <v>6.0962962962963</v>
      </c>
    </row>
    <row r="639" customFormat="false" ht="15" hidden="false" customHeight="false" outlineLevel="0" collapsed="false">
      <c r="A639" s="16" t="s">
        <v>931</v>
      </c>
      <c r="B639" s="16" t="s">
        <v>248</v>
      </c>
      <c r="C639" s="16" t="s">
        <v>300</v>
      </c>
      <c r="D639" s="16" t="n">
        <v>20</v>
      </c>
      <c r="E639" s="24" t="n">
        <v>80.603351</v>
      </c>
      <c r="F639" s="25" t="n">
        <v>937</v>
      </c>
      <c r="G639" s="16" t="n">
        <v>16</v>
      </c>
      <c r="H639" s="16" t="n">
        <v>1</v>
      </c>
      <c r="I639" s="16" t="n">
        <v>3</v>
      </c>
      <c r="J639" s="26" t="n">
        <v>7.09375</v>
      </c>
      <c r="K639" s="16" t="n">
        <f aca="false">IF(F639&gt;=$N$1,1,0)</f>
        <v>1</v>
      </c>
      <c r="L639" s="27" t="n">
        <f aca="false">IF(K639=1,COUNTIFS($K$5:$K$1252,1,$J$5:$J$1252,"&lt;"&amp;J639)/($N$3-1),"")</f>
        <v>0.949461474730737</v>
      </c>
      <c r="M639" s="27" t="n">
        <f aca="false">IF(K639=1,COUNTIFS($K$5:$K$1252,1,$E$5:$E$1252,"&lt;"&amp;E639)/($N$3-1),"")</f>
        <v>0.955260977630489</v>
      </c>
      <c r="N639" s="28" t="n">
        <f aca="false">IF(K639=1,L639-M639,"")</f>
        <v>-0.0057995028997514</v>
      </c>
      <c r="O639" s="24" t="n">
        <f aca="false">IF(K639=1,E639,"")</f>
        <v>80.603351</v>
      </c>
      <c r="P639" s="26" t="n">
        <f aca="false">IF(K639=1,J639,"")</f>
        <v>7.09375</v>
      </c>
    </row>
    <row r="640" customFormat="false" ht="15" hidden="false" customHeight="false" outlineLevel="0" collapsed="false">
      <c r="A640" s="16" t="s">
        <v>932</v>
      </c>
      <c r="B640" s="16" t="s">
        <v>217</v>
      </c>
      <c r="C640" s="16" t="s">
        <v>307</v>
      </c>
      <c r="D640" s="16" t="n">
        <v>28</v>
      </c>
      <c r="E640" s="24" t="n">
        <v>4.031553</v>
      </c>
      <c r="F640" s="25" t="n">
        <v>1256</v>
      </c>
      <c r="G640" s="16" t="n">
        <v>16</v>
      </c>
      <c r="H640" s="16" t="n">
        <v>0</v>
      </c>
      <c r="I640" s="16" t="n">
        <v>0</v>
      </c>
      <c r="J640" s="26" t="n">
        <v>5.94375</v>
      </c>
      <c r="K640" s="16" t="n">
        <f aca="false">IF(F640&gt;=$N$1,1,0)</f>
        <v>1</v>
      </c>
      <c r="L640" s="27" t="n">
        <f aca="false">IF(K640=1,COUNTIFS($K$5:$K$1252,1,$J$5:$J$1252,"&lt;"&amp;J640)/($N$3-1),"")</f>
        <v>0.224523612261806</v>
      </c>
      <c r="M640" s="27" t="n">
        <f aca="false">IF(K640=1,COUNTIFS($K$5:$K$1252,1,$E$5:$E$1252,"&lt;"&amp;E640)/($N$3-1),"")</f>
        <v>0.230323115161558</v>
      </c>
      <c r="N640" s="28" t="n">
        <f aca="false">IF(K640=1,L640-M640,"")</f>
        <v>-0.00579950289975142</v>
      </c>
      <c r="O640" s="24" t="n">
        <f aca="false">IF(K640=1,E640,"")</f>
        <v>4.031553</v>
      </c>
      <c r="P640" s="26" t="n">
        <f aca="false">IF(K640=1,J640,"")</f>
        <v>5.94375</v>
      </c>
    </row>
    <row r="641" customFormat="false" ht="15" hidden="false" customHeight="false" outlineLevel="0" collapsed="false">
      <c r="A641" s="16" t="s">
        <v>933</v>
      </c>
      <c r="B641" s="16" t="s">
        <v>225</v>
      </c>
      <c r="C641" s="16" t="s">
        <v>300</v>
      </c>
      <c r="D641" s="16" t="n">
        <v>24</v>
      </c>
      <c r="E641" s="24" t="n">
        <v>200</v>
      </c>
      <c r="F641" s="25" t="n">
        <v>1425</v>
      </c>
      <c r="G641" s="16" t="n">
        <v>27</v>
      </c>
      <c r="H641" s="16" t="n">
        <v>2</v>
      </c>
      <c r="I641" s="16" t="n">
        <v>5</v>
      </c>
      <c r="J641" s="26" t="n">
        <v>7.42592592592593</v>
      </c>
      <c r="K641" s="16" t="n">
        <f aca="false">IF(F641&gt;=$N$1,1,0)</f>
        <v>1</v>
      </c>
      <c r="L641" s="27" t="n">
        <f aca="false">IF(K641=1,COUNTIFS($K$5:$K$1252,1,$J$5:$J$1252,"&lt;"&amp;J641)/($N$3-1),"")</f>
        <v>0.992543496271748</v>
      </c>
      <c r="M641" s="27" t="n">
        <f aca="false">IF(K641=1,COUNTIFS($K$5:$K$1252,1,$E$5:$E$1252,"&lt;"&amp;E641)/($N$3-1),"")</f>
        <v>0.9983429991715</v>
      </c>
      <c r="N641" s="28" t="n">
        <f aca="false">IF(K641=1,L641-M641,"")</f>
        <v>-0.00579950289975151</v>
      </c>
      <c r="O641" s="24" t="n">
        <f aca="false">IF(K641=1,E641,"")</f>
        <v>200</v>
      </c>
      <c r="P641" s="26" t="n">
        <f aca="false">IF(K641=1,J641,"")</f>
        <v>7.42592592592593</v>
      </c>
    </row>
    <row r="642" customFormat="false" ht="15" hidden="false" customHeight="false" outlineLevel="0" collapsed="false">
      <c r="A642" s="16" t="s">
        <v>934</v>
      </c>
      <c r="B642" s="16" t="s">
        <v>247</v>
      </c>
      <c r="C642" s="16" t="s">
        <v>307</v>
      </c>
      <c r="D642" s="16" t="n">
        <v>22</v>
      </c>
      <c r="E642" s="24" t="n">
        <v>10.960614</v>
      </c>
      <c r="F642" s="25" t="n">
        <v>1761</v>
      </c>
      <c r="G642" s="16" t="n">
        <v>23</v>
      </c>
      <c r="H642" s="16" t="n">
        <v>0</v>
      </c>
      <c r="I642" s="16" t="n">
        <v>0</v>
      </c>
      <c r="J642" s="26" t="n">
        <v>6.21304347826087</v>
      </c>
      <c r="K642" s="16" t="n">
        <f aca="false">IF(F642&gt;=$N$1,1,0)</f>
        <v>1</v>
      </c>
      <c r="L642" s="27" t="n">
        <f aca="false">IF(K642=1,COUNTIFS($K$5:$K$1252,1,$J$5:$J$1252,"&lt;"&amp;J642)/($N$3-1),"")</f>
        <v>0.512013256006628</v>
      </c>
      <c r="M642" s="27" t="n">
        <f aca="false">IF(K642=1,COUNTIFS($K$5:$K$1252,1,$E$5:$E$1252,"&lt;"&amp;E642)/($N$3-1),"")</f>
        <v>0.51781275890638</v>
      </c>
      <c r="N642" s="28" t="n">
        <f aca="false">IF(K642=1,L642-M642,"")</f>
        <v>-0.00579950289975151</v>
      </c>
      <c r="O642" s="24" t="n">
        <f aca="false">IF(K642=1,E642,"")</f>
        <v>10.960614</v>
      </c>
      <c r="P642" s="26" t="n">
        <f aca="false">IF(K642=1,J642,"")</f>
        <v>6.21304347826087</v>
      </c>
    </row>
    <row r="643" customFormat="false" ht="15" hidden="false" customHeight="false" outlineLevel="0" collapsed="false">
      <c r="A643" s="16" t="s">
        <v>935</v>
      </c>
      <c r="B643" s="16" t="s">
        <v>257</v>
      </c>
      <c r="C643" s="16" t="s">
        <v>296</v>
      </c>
      <c r="D643" s="16" t="n">
        <v>24</v>
      </c>
      <c r="E643" s="24" t="n">
        <v>54.777171</v>
      </c>
      <c r="F643" s="25" t="n">
        <v>1360</v>
      </c>
      <c r="G643" s="16" t="n">
        <v>23</v>
      </c>
      <c r="H643" s="16" t="n">
        <v>11</v>
      </c>
      <c r="I643" s="16" t="n">
        <v>3</v>
      </c>
      <c r="J643" s="26" t="n">
        <v>6.93478260869565</v>
      </c>
      <c r="K643" s="16" t="n">
        <f aca="false">IF(F643&gt;=$N$1,1,0)</f>
        <v>1</v>
      </c>
      <c r="L643" s="27" t="n">
        <f aca="false">IF(K643=1,COUNTIFS($K$5:$K$1252,1,$J$5:$J$1252,"&lt;"&amp;J643)/($N$3-1),"")</f>
        <v>0.905550952775476</v>
      </c>
      <c r="M643" s="27" t="n">
        <f aca="false">IF(K643=1,COUNTIFS($K$5:$K$1252,1,$E$5:$E$1252,"&lt;"&amp;E643)/($N$3-1),"")</f>
        <v>0.911350455675228</v>
      </c>
      <c r="N643" s="28" t="n">
        <f aca="false">IF(K643=1,L643-M643,"")</f>
        <v>-0.00579950289975151</v>
      </c>
      <c r="O643" s="24" t="n">
        <f aca="false">IF(K643=1,E643,"")</f>
        <v>54.777171</v>
      </c>
      <c r="P643" s="26" t="n">
        <f aca="false">IF(K643=1,J643,"")</f>
        <v>6.93478260869565</v>
      </c>
    </row>
    <row r="644" customFormat="false" ht="15" hidden="false" customHeight="false" outlineLevel="0" collapsed="false">
      <c r="A644" s="16" t="s">
        <v>936</v>
      </c>
      <c r="B644" s="16" t="s">
        <v>226</v>
      </c>
      <c r="C644" s="16" t="s">
        <v>294</v>
      </c>
      <c r="D644" s="16" t="n">
        <v>21</v>
      </c>
      <c r="E644" s="24" t="n">
        <v>43.256708</v>
      </c>
      <c r="F644" s="25" t="n">
        <v>2687</v>
      </c>
      <c r="G644" s="16" t="n">
        <v>42</v>
      </c>
      <c r="H644" s="16" t="n">
        <v>1</v>
      </c>
      <c r="I644" s="16" t="n">
        <v>3</v>
      </c>
      <c r="J644" s="26" t="n">
        <v>6.84761904761905</v>
      </c>
      <c r="K644" s="16" t="n">
        <f aca="false">IF(F644&gt;=$N$1,1,0)</f>
        <v>1</v>
      </c>
      <c r="L644" s="27" t="n">
        <f aca="false">IF(K644=1,COUNTIFS($K$5:$K$1252,1,$J$5:$J$1252,"&lt;"&amp;J644)/($N$3-1),"")</f>
        <v>0.865782932891467</v>
      </c>
      <c r="M644" s="27" t="n">
        <f aca="false">IF(K644=1,COUNTIFS($K$5:$K$1252,1,$E$5:$E$1252,"&lt;"&amp;E644)/($N$3-1),"")</f>
        <v>0.872410936205468</v>
      </c>
      <c r="N644" s="28" t="n">
        <f aca="false">IF(K644=1,L644-M644,"")</f>
        <v>-0.0066280033140016</v>
      </c>
      <c r="O644" s="24" t="n">
        <f aca="false">IF(K644=1,E644,"")</f>
        <v>43.256708</v>
      </c>
      <c r="P644" s="26" t="n">
        <f aca="false">IF(K644=1,J644,"")</f>
        <v>6.84761904761905</v>
      </c>
    </row>
    <row r="645" customFormat="false" ht="15" hidden="false" customHeight="false" outlineLevel="0" collapsed="false">
      <c r="A645" s="16" t="s">
        <v>937</v>
      </c>
      <c r="B645" s="16" t="s">
        <v>236</v>
      </c>
      <c r="C645" s="16" t="s">
        <v>296</v>
      </c>
      <c r="D645" s="16" t="n">
        <v>26</v>
      </c>
      <c r="E645" s="24" t="n">
        <v>14.334409</v>
      </c>
      <c r="F645" s="25" t="n">
        <v>1772</v>
      </c>
      <c r="G645" s="16" t="n">
        <v>31</v>
      </c>
      <c r="H645" s="16" t="n">
        <v>4</v>
      </c>
      <c r="I645" s="16" t="n">
        <v>6</v>
      </c>
      <c r="J645" s="26" t="n">
        <v>6.31290322580645</v>
      </c>
      <c r="K645" s="16" t="n">
        <f aca="false">IF(F645&gt;=$N$1,1,0)</f>
        <v>1</v>
      </c>
      <c r="L645" s="27" t="n">
        <f aca="false">IF(K645=1,COUNTIFS($K$5:$K$1252,1,$J$5:$J$1252,"&lt;"&amp;J645)/($N$3-1),"")</f>
        <v>0.612261806130903</v>
      </c>
      <c r="M645" s="27" t="n">
        <f aca="false">IF(K645=1,COUNTIFS($K$5:$K$1252,1,$E$5:$E$1252,"&lt;"&amp;E645)/($N$3-1),"")</f>
        <v>0.618889809444905</v>
      </c>
      <c r="N645" s="28" t="n">
        <f aca="false">IF(K645=1,L645-M645,"")</f>
        <v>-0.0066280033140016</v>
      </c>
      <c r="O645" s="24" t="n">
        <f aca="false">IF(K645=1,E645,"")</f>
        <v>14.334409</v>
      </c>
      <c r="P645" s="26" t="n">
        <f aca="false">IF(K645=1,J645,"")</f>
        <v>6.31290322580645</v>
      </c>
    </row>
    <row r="646" customFormat="false" ht="15" hidden="false" customHeight="false" outlineLevel="0" collapsed="false">
      <c r="A646" s="16" t="s">
        <v>938</v>
      </c>
      <c r="B646" s="16" t="s">
        <v>267</v>
      </c>
      <c r="C646" s="16" t="s">
        <v>300</v>
      </c>
      <c r="D646" s="16" t="n">
        <v>25</v>
      </c>
      <c r="E646" s="24" t="n">
        <v>2.919018</v>
      </c>
      <c r="F646" s="25" t="n">
        <v>1558</v>
      </c>
      <c r="G646" s="16" t="n">
        <v>26</v>
      </c>
      <c r="H646" s="16" t="n">
        <v>1</v>
      </c>
      <c r="I646" s="16" t="n">
        <v>2</v>
      </c>
      <c r="J646" s="26" t="n">
        <v>5.84615384615385</v>
      </c>
      <c r="K646" s="16" t="n">
        <f aca="false">IF(F646&gt;=$N$1,1,0)</f>
        <v>1</v>
      </c>
      <c r="L646" s="27" t="n">
        <f aca="false">IF(K646=1,COUNTIFS($K$5:$K$1252,1,$J$5:$J$1252,"&lt;"&amp;J646)/($N$3-1),"")</f>
        <v>0.114333057166529</v>
      </c>
      <c r="M646" s="27" t="n">
        <f aca="false">IF(K646=1,COUNTIFS($K$5:$K$1252,1,$E$5:$E$1252,"&lt;"&amp;E646)/($N$3-1),"")</f>
        <v>0.12096106048053</v>
      </c>
      <c r="N646" s="28" t="n">
        <f aca="false">IF(K646=1,L646-M646,"")</f>
        <v>-0.00662800331400165</v>
      </c>
      <c r="O646" s="24" t="n">
        <f aca="false">IF(K646=1,E646,"")</f>
        <v>2.919018</v>
      </c>
      <c r="P646" s="26" t="n">
        <f aca="false">IF(K646=1,J646,"")</f>
        <v>5.84615384615385</v>
      </c>
    </row>
    <row r="647" customFormat="false" ht="15" hidden="false" customHeight="false" outlineLevel="0" collapsed="false">
      <c r="A647" s="16" t="s">
        <v>939</v>
      </c>
      <c r="B647" s="16" t="s">
        <v>217</v>
      </c>
      <c r="C647" s="16" t="s">
        <v>307</v>
      </c>
      <c r="D647" s="16" t="n">
        <v>31</v>
      </c>
      <c r="E647" s="24" t="n">
        <v>35.161251</v>
      </c>
      <c r="F647" s="25" t="n">
        <v>944</v>
      </c>
      <c r="G647" s="16" t="n">
        <v>13</v>
      </c>
      <c r="H647" s="16" t="n">
        <v>0</v>
      </c>
      <c r="I647" s="16" t="n">
        <v>0</v>
      </c>
      <c r="J647" s="26" t="n">
        <v>6.77692307692308</v>
      </c>
      <c r="K647" s="16" t="n">
        <f aca="false">IF(F647&gt;=$N$1,1,0)</f>
        <v>1</v>
      </c>
      <c r="L647" s="27" t="n">
        <f aca="false">IF(K647=1,COUNTIFS($K$5:$K$1252,1,$J$5:$J$1252,"&lt;"&amp;J647)/($N$3-1),"")</f>
        <v>0.832642916321458</v>
      </c>
      <c r="M647" s="27" t="n">
        <f aca="false">IF(K647=1,COUNTIFS($K$5:$K$1252,1,$E$5:$E$1252,"&lt;"&amp;E647)/($N$3-1),"")</f>
        <v>0.83927091963546</v>
      </c>
      <c r="N647" s="28" t="n">
        <f aca="false">IF(K647=1,L647-M647,"")</f>
        <v>-0.00662800331400171</v>
      </c>
      <c r="O647" s="24" t="n">
        <f aca="false">IF(K647=1,E647,"")</f>
        <v>35.161251</v>
      </c>
      <c r="P647" s="26" t="n">
        <f aca="false">IF(K647=1,J647,"")</f>
        <v>6.77692307692308</v>
      </c>
    </row>
    <row r="648" customFormat="false" ht="15" hidden="false" customHeight="false" outlineLevel="0" collapsed="false">
      <c r="A648" s="16" t="s">
        <v>940</v>
      </c>
      <c r="B648" s="16" t="s">
        <v>241</v>
      </c>
      <c r="C648" s="16" t="s">
        <v>296</v>
      </c>
      <c r="D648" s="16" t="n">
        <v>23</v>
      </c>
      <c r="E648" s="24" t="n">
        <v>200</v>
      </c>
      <c r="F648" s="25" t="n">
        <v>2102</v>
      </c>
      <c r="G648" s="16" t="n">
        <v>33</v>
      </c>
      <c r="H648" s="16" t="n">
        <v>13</v>
      </c>
      <c r="I648" s="16" t="n">
        <v>9</v>
      </c>
      <c r="J648" s="26" t="n">
        <v>7.3969696969697</v>
      </c>
      <c r="K648" s="16" t="n">
        <f aca="false">IF(F648&gt;=$N$1,1,0)</f>
        <v>1</v>
      </c>
      <c r="L648" s="27" t="n">
        <f aca="false">IF(K648=1,COUNTIFS($K$5:$K$1252,1,$J$5:$J$1252,"&lt;"&amp;J648)/($N$3-1),"")</f>
        <v>0.990886495443248</v>
      </c>
      <c r="M648" s="27" t="n">
        <f aca="false">IF(K648=1,COUNTIFS($K$5:$K$1252,1,$E$5:$E$1252,"&lt;"&amp;E648)/($N$3-1),"")</f>
        <v>0.9983429991715</v>
      </c>
      <c r="N648" s="28" t="n">
        <f aca="false">IF(K648=1,L648-M648,"")</f>
        <v>-0.00745650372825191</v>
      </c>
      <c r="O648" s="24" t="n">
        <f aca="false">IF(K648=1,E648,"")</f>
        <v>200</v>
      </c>
      <c r="P648" s="26" t="n">
        <f aca="false">IF(K648=1,J648,"")</f>
        <v>7.3969696969697</v>
      </c>
    </row>
    <row r="649" customFormat="false" ht="15" hidden="false" customHeight="false" outlineLevel="0" collapsed="false">
      <c r="A649" s="16" t="s">
        <v>941</v>
      </c>
      <c r="B649" s="16" t="s">
        <v>224</v>
      </c>
      <c r="C649" s="16" t="s">
        <v>294</v>
      </c>
      <c r="D649" s="16" t="n">
        <v>28</v>
      </c>
      <c r="E649" s="24" t="n">
        <v>6.895019</v>
      </c>
      <c r="F649" s="25" t="n">
        <v>1809</v>
      </c>
      <c r="G649" s="16" t="n">
        <v>28</v>
      </c>
      <c r="H649" s="16" t="n">
        <v>0</v>
      </c>
      <c r="I649" s="16" t="n">
        <v>1</v>
      </c>
      <c r="J649" s="26" t="n">
        <v>6.06071428571429</v>
      </c>
      <c r="K649" s="16" t="n">
        <f aca="false">IF(F649&gt;=$N$1,1,0)</f>
        <v>1</v>
      </c>
      <c r="L649" s="27" t="n">
        <f aca="false">IF(K649=1,COUNTIFS($K$5:$K$1252,1,$J$5:$J$1252,"&lt;"&amp;J649)/($N$3-1),"")</f>
        <v>0.369511184755592</v>
      </c>
      <c r="M649" s="27" t="n">
        <f aca="false">IF(K649=1,COUNTIFS($K$5:$K$1252,1,$E$5:$E$1252,"&lt;"&amp;E649)/($N$3-1),"")</f>
        <v>0.376967688483844</v>
      </c>
      <c r="N649" s="28" t="n">
        <f aca="false">IF(K649=1,L649-M649,"")</f>
        <v>-0.00745650372825191</v>
      </c>
      <c r="O649" s="24" t="n">
        <f aca="false">IF(K649=1,E649,"")</f>
        <v>6.895019</v>
      </c>
      <c r="P649" s="26" t="n">
        <f aca="false">IF(K649=1,J649,"")</f>
        <v>6.06071428571429</v>
      </c>
    </row>
    <row r="650" customFormat="false" ht="15" hidden="false" customHeight="false" outlineLevel="0" collapsed="false">
      <c r="A650" s="16" t="s">
        <v>942</v>
      </c>
      <c r="B650" s="16" t="s">
        <v>264</v>
      </c>
      <c r="C650" s="16" t="s">
        <v>294</v>
      </c>
      <c r="D650" s="16" t="n">
        <v>29</v>
      </c>
      <c r="E650" s="24" t="n">
        <v>2.665615</v>
      </c>
      <c r="F650" s="25" t="n">
        <v>2027</v>
      </c>
      <c r="G650" s="16" t="n">
        <v>32</v>
      </c>
      <c r="H650" s="16" t="n">
        <v>3</v>
      </c>
      <c r="I650" s="16" t="n">
        <v>1</v>
      </c>
      <c r="J650" s="26" t="n">
        <v>5.828125</v>
      </c>
      <c r="K650" s="16" t="n">
        <f aca="false">IF(F650&gt;=$N$1,1,0)</f>
        <v>1</v>
      </c>
      <c r="L650" s="27" t="n">
        <f aca="false">IF(K650=1,COUNTIFS($K$5:$K$1252,1,$J$5:$J$1252,"&lt;"&amp;J650)/($N$3-1),"")</f>
        <v>0.0894780447390224</v>
      </c>
      <c r="M650" s="27" t="n">
        <f aca="false">IF(K650=1,COUNTIFS($K$5:$K$1252,1,$E$5:$E$1252,"&lt;"&amp;E650)/($N$3-1),"")</f>
        <v>0.0977630488815244</v>
      </c>
      <c r="N650" s="28" t="n">
        <f aca="false">IF(K650=1,L650-M650,"")</f>
        <v>-0.00828500414250208</v>
      </c>
      <c r="O650" s="24" t="n">
        <f aca="false">IF(K650=1,E650,"")</f>
        <v>2.665615</v>
      </c>
      <c r="P650" s="26" t="n">
        <f aca="false">IF(K650=1,J650,"")</f>
        <v>5.828125</v>
      </c>
    </row>
    <row r="651" customFormat="false" ht="15" hidden="false" customHeight="false" outlineLevel="0" collapsed="false">
      <c r="A651" s="16" t="s">
        <v>943</v>
      </c>
      <c r="B651" s="16" t="s">
        <v>254</v>
      </c>
      <c r="C651" s="16" t="s">
        <v>300</v>
      </c>
      <c r="D651" s="16" t="n">
        <v>26</v>
      </c>
      <c r="E651" s="24" t="n">
        <v>96.137728</v>
      </c>
      <c r="F651" s="25" t="n">
        <v>1343</v>
      </c>
      <c r="G651" s="16" t="n">
        <v>23</v>
      </c>
      <c r="H651" s="16" t="n">
        <v>3</v>
      </c>
      <c r="I651" s="16" t="n">
        <v>3</v>
      </c>
      <c r="J651" s="26" t="n">
        <v>7.21739130434783</v>
      </c>
      <c r="K651" s="16" t="n">
        <f aca="false">IF(F651&gt;=$N$1,1,0)</f>
        <v>1</v>
      </c>
      <c r="L651" s="27" t="n">
        <f aca="false">IF(K651=1,COUNTIFS($K$5:$K$1252,1,$J$5:$J$1252,"&lt;"&amp;J651)/($N$3-1),"")</f>
        <v>0.965202982601491</v>
      </c>
      <c r="M651" s="27" t="n">
        <f aca="false">IF(K651=1,COUNTIFS($K$5:$K$1252,1,$E$5:$E$1252,"&lt;"&amp;E651)/($N$3-1),"")</f>
        <v>0.973487986743993</v>
      </c>
      <c r="N651" s="28" t="n">
        <f aca="false">IF(K651=1,L651-M651,"")</f>
        <v>-0.00828500414250211</v>
      </c>
      <c r="O651" s="24" t="n">
        <f aca="false">IF(K651=1,E651,"")</f>
        <v>96.137728</v>
      </c>
      <c r="P651" s="26" t="n">
        <f aca="false">IF(K651=1,J651,"")</f>
        <v>7.21739130434783</v>
      </c>
    </row>
    <row r="652" customFormat="false" ht="15" hidden="false" customHeight="false" outlineLevel="0" collapsed="false">
      <c r="A652" s="16" t="s">
        <v>944</v>
      </c>
      <c r="B652" s="16" t="s">
        <v>256</v>
      </c>
      <c r="C652" s="16" t="s">
        <v>300</v>
      </c>
      <c r="D652" s="16" t="n">
        <v>21</v>
      </c>
      <c r="E652" s="24" t="n">
        <v>3.352021</v>
      </c>
      <c r="F652" s="25" t="n">
        <v>1637</v>
      </c>
      <c r="G652" s="16" t="n">
        <v>26</v>
      </c>
      <c r="H652" s="16" t="n">
        <v>3</v>
      </c>
      <c r="I652" s="16" t="n">
        <v>0</v>
      </c>
      <c r="J652" s="26" t="n">
        <v>5.89230769230769</v>
      </c>
      <c r="K652" s="16" t="n">
        <f aca="false">IF(F652&gt;=$N$1,1,0)</f>
        <v>1</v>
      </c>
      <c r="L652" s="27" t="n">
        <f aca="false">IF(K652=1,COUNTIFS($K$5:$K$1252,1,$J$5:$J$1252,"&lt;"&amp;J652)/($N$3-1),"")</f>
        <v>0.165700082850041</v>
      </c>
      <c r="M652" s="27" t="n">
        <f aca="false">IF(K652=1,COUNTIFS($K$5:$K$1252,1,$E$5:$E$1252,"&lt;"&amp;E652)/($N$3-1),"")</f>
        <v>0.173985086992544</v>
      </c>
      <c r="N652" s="28" t="n">
        <f aca="false">IF(K652=1,L652-M652,"")</f>
        <v>-0.00828500414250208</v>
      </c>
      <c r="O652" s="24" t="n">
        <f aca="false">IF(K652=1,E652,"")</f>
        <v>3.352021</v>
      </c>
      <c r="P652" s="26" t="n">
        <f aca="false">IF(K652=1,J652,"")</f>
        <v>5.89230769230769</v>
      </c>
    </row>
    <row r="653" customFormat="false" ht="15" hidden="false" customHeight="false" outlineLevel="0" collapsed="false">
      <c r="A653" s="16" t="s">
        <v>945</v>
      </c>
      <c r="B653" s="16" t="s">
        <v>245</v>
      </c>
      <c r="C653" s="16" t="s">
        <v>300</v>
      </c>
      <c r="D653" s="16" t="n">
        <v>23</v>
      </c>
      <c r="E653" s="24" t="n">
        <v>3.732992</v>
      </c>
      <c r="F653" s="25" t="n">
        <v>1939</v>
      </c>
      <c r="G653" s="16" t="n">
        <v>29</v>
      </c>
      <c r="H653" s="16" t="n">
        <v>5</v>
      </c>
      <c r="I653" s="16" t="n">
        <v>2</v>
      </c>
      <c r="J653" s="26" t="n">
        <v>5.92758620689655</v>
      </c>
      <c r="K653" s="16" t="n">
        <f aca="false">IF(F653&gt;=$N$1,1,0)</f>
        <v>1</v>
      </c>
      <c r="L653" s="27" t="n">
        <f aca="false">IF(K653=1,COUNTIFS($K$5:$K$1252,1,$J$5:$J$1252,"&lt;"&amp;J653)/($N$3-1),"")</f>
        <v>0.202982601491301</v>
      </c>
      <c r="M653" s="27" t="n">
        <f aca="false">IF(K653=1,COUNTIFS($K$5:$K$1252,1,$E$5:$E$1252,"&lt;"&amp;E653)/($N$3-1),"")</f>
        <v>0.212096106048053</v>
      </c>
      <c r="N653" s="28" t="n">
        <f aca="false">IF(K653=1,L653-M653,"")</f>
        <v>-0.00911350455675228</v>
      </c>
      <c r="O653" s="24" t="n">
        <f aca="false">IF(K653=1,E653,"")</f>
        <v>3.732992</v>
      </c>
      <c r="P653" s="26" t="n">
        <f aca="false">IF(K653=1,J653,"")</f>
        <v>5.92758620689655</v>
      </c>
    </row>
    <row r="654" customFormat="false" ht="15" hidden="false" customHeight="false" outlineLevel="0" collapsed="false">
      <c r="A654" s="16" t="s">
        <v>946</v>
      </c>
      <c r="B654" s="16" t="s">
        <v>258</v>
      </c>
      <c r="C654" s="16" t="s">
        <v>300</v>
      </c>
      <c r="D654" s="16" t="n">
        <v>33</v>
      </c>
      <c r="E654" s="24" t="n">
        <v>52.206337</v>
      </c>
      <c r="F654" s="25" t="n">
        <v>1900</v>
      </c>
      <c r="G654" s="16" t="n">
        <v>29</v>
      </c>
      <c r="H654" s="16" t="n">
        <v>4</v>
      </c>
      <c r="I654" s="16" t="n">
        <v>8</v>
      </c>
      <c r="J654" s="26" t="n">
        <v>6.9</v>
      </c>
      <c r="K654" s="16" t="n">
        <f aca="false">IF(F654&gt;=$N$1,1,0)</f>
        <v>1</v>
      </c>
      <c r="L654" s="27" t="n">
        <f aca="false">IF(K654=1,COUNTIFS($K$5:$K$1252,1,$J$5:$J$1252,"&lt;"&amp;J654)/($N$3-1),"")</f>
        <v>0.893951946975974</v>
      </c>
      <c r="M654" s="27" t="n">
        <f aca="false">IF(K654=1,COUNTIFS($K$5:$K$1252,1,$E$5:$E$1252,"&lt;"&amp;E654)/($N$3-1),"")</f>
        <v>0.903065451532726</v>
      </c>
      <c r="N654" s="28" t="n">
        <f aca="false">IF(K654=1,L654-M654,"")</f>
        <v>-0.00911350455675231</v>
      </c>
      <c r="O654" s="24" t="n">
        <f aca="false">IF(K654=1,E654,"")</f>
        <v>52.206337</v>
      </c>
      <c r="P654" s="26" t="n">
        <f aca="false">IF(K654=1,J654,"")</f>
        <v>6.9</v>
      </c>
    </row>
    <row r="655" customFormat="false" ht="15" hidden="false" customHeight="false" outlineLevel="0" collapsed="false">
      <c r="A655" s="16" t="s">
        <v>947</v>
      </c>
      <c r="B655" s="16" t="s">
        <v>252</v>
      </c>
      <c r="C655" s="16" t="s">
        <v>294</v>
      </c>
      <c r="D655" s="16" t="n">
        <v>27</v>
      </c>
      <c r="E655" s="24" t="n">
        <v>3.210928</v>
      </c>
      <c r="F655" s="25" t="n">
        <v>1678</v>
      </c>
      <c r="G655" s="16" t="n">
        <v>28</v>
      </c>
      <c r="H655" s="16" t="n">
        <v>0</v>
      </c>
      <c r="I655" s="16" t="n">
        <v>2</v>
      </c>
      <c r="J655" s="26" t="n">
        <v>5.87857142857143</v>
      </c>
      <c r="K655" s="16" t="n">
        <f aca="false">IF(F655&gt;=$N$1,1,0)</f>
        <v>1</v>
      </c>
      <c r="L655" s="27" t="n">
        <f aca="false">IF(K655=1,COUNTIFS($K$5:$K$1252,1,$J$5:$J$1252,"&lt;"&amp;J655)/($N$3-1),"")</f>
        <v>0.146644573322287</v>
      </c>
      <c r="M655" s="27" t="n">
        <f aca="false">IF(K655=1,COUNTIFS($K$5:$K$1252,1,$E$5:$E$1252,"&lt;"&amp;E655)/($N$3-1),"")</f>
        <v>0.155758077879039</v>
      </c>
      <c r="N655" s="28" t="n">
        <f aca="false">IF(K655=1,L655-M655,"")</f>
        <v>-0.00911350455675228</v>
      </c>
      <c r="O655" s="24" t="n">
        <f aca="false">IF(K655=1,E655,"")</f>
        <v>3.210928</v>
      </c>
      <c r="P655" s="26" t="n">
        <f aca="false">IF(K655=1,J655,"")</f>
        <v>5.87857142857143</v>
      </c>
    </row>
    <row r="656" customFormat="false" ht="15" hidden="false" customHeight="false" outlineLevel="0" collapsed="false">
      <c r="A656" s="16" t="s">
        <v>948</v>
      </c>
      <c r="B656" s="16" t="s">
        <v>240</v>
      </c>
      <c r="C656" s="16" t="s">
        <v>296</v>
      </c>
      <c r="D656" s="16" t="n">
        <v>20</v>
      </c>
      <c r="E656" s="24" t="n">
        <v>5.666965</v>
      </c>
      <c r="F656" s="25" t="n">
        <v>1458</v>
      </c>
      <c r="G656" s="16" t="n">
        <v>24</v>
      </c>
      <c r="H656" s="16" t="n">
        <v>1</v>
      </c>
      <c r="I656" s="16" t="n">
        <v>1</v>
      </c>
      <c r="J656" s="26" t="n">
        <v>6.00833333333333</v>
      </c>
      <c r="K656" s="16" t="n">
        <f aca="false">IF(F656&gt;=$N$1,1,0)</f>
        <v>1</v>
      </c>
      <c r="L656" s="27" t="n">
        <f aca="false">IF(K656=1,COUNTIFS($K$5:$K$1252,1,$J$5:$J$1252,"&lt;"&amp;J656)/($N$3-1),"")</f>
        <v>0.302402651201326</v>
      </c>
      <c r="M656" s="27" t="n">
        <f aca="false">IF(K656=1,COUNTIFS($K$5:$K$1252,1,$E$5:$E$1252,"&lt;"&amp;E656)/($N$3-1),"")</f>
        <v>0.311516155758078</v>
      </c>
      <c r="N656" s="28" t="n">
        <f aca="false">IF(K656=1,L656-M656,"")</f>
        <v>-0.00911350455675231</v>
      </c>
      <c r="O656" s="24" t="n">
        <f aca="false">IF(K656=1,E656,"")</f>
        <v>5.666965</v>
      </c>
      <c r="P656" s="26" t="n">
        <f aca="false">IF(K656=1,J656,"")</f>
        <v>6.00833333333333</v>
      </c>
    </row>
    <row r="657" customFormat="false" ht="15" hidden="false" customHeight="false" outlineLevel="0" collapsed="false">
      <c r="A657" s="16" t="s">
        <v>949</v>
      </c>
      <c r="B657" s="16" t="s">
        <v>239</v>
      </c>
      <c r="C657" s="16" t="s">
        <v>294</v>
      </c>
      <c r="D657" s="16" t="n">
        <v>27</v>
      </c>
      <c r="E657" s="24" t="n">
        <v>11.537444</v>
      </c>
      <c r="F657" s="25" t="n">
        <v>1068</v>
      </c>
      <c r="G657" s="16" t="n">
        <v>19</v>
      </c>
      <c r="H657" s="16" t="n">
        <v>1</v>
      </c>
      <c r="I657" s="16" t="n">
        <v>0</v>
      </c>
      <c r="J657" s="26" t="n">
        <v>6.23157894736842</v>
      </c>
      <c r="K657" s="16" t="n">
        <f aca="false">IF(F657&gt;=$N$1,1,0)</f>
        <v>1</v>
      </c>
      <c r="L657" s="27" t="n">
        <f aca="false">IF(K657=1,COUNTIFS($K$5:$K$1252,1,$J$5:$J$1252,"&lt;"&amp;J657)/($N$3-1),"")</f>
        <v>0.525269262634631</v>
      </c>
      <c r="M657" s="27" t="n">
        <f aca="false">IF(K657=1,COUNTIFS($K$5:$K$1252,1,$E$5:$E$1252,"&lt;"&amp;E657)/($N$3-1),"")</f>
        <v>0.535211267605634</v>
      </c>
      <c r="N657" s="28" t="n">
        <f aca="false">IF(K657=1,L657-M657,"")</f>
        <v>-0.00994200497100239</v>
      </c>
      <c r="O657" s="24" t="n">
        <f aca="false">IF(K657=1,E657,"")</f>
        <v>11.537444</v>
      </c>
      <c r="P657" s="26" t="n">
        <f aca="false">IF(K657=1,J657,"")</f>
        <v>6.23157894736842</v>
      </c>
    </row>
    <row r="658" customFormat="false" ht="15" hidden="false" customHeight="false" outlineLevel="0" collapsed="false">
      <c r="A658" s="16" t="s">
        <v>950</v>
      </c>
      <c r="B658" s="16" t="s">
        <v>249</v>
      </c>
      <c r="C658" s="16" t="s">
        <v>300</v>
      </c>
      <c r="D658" s="16" t="n">
        <v>26</v>
      </c>
      <c r="E658" s="24" t="n">
        <v>36.664322</v>
      </c>
      <c r="F658" s="25" t="n">
        <v>2097</v>
      </c>
      <c r="G658" s="16" t="n">
        <v>31</v>
      </c>
      <c r="H658" s="16" t="n">
        <v>2</v>
      </c>
      <c r="I658" s="16" t="n">
        <v>10</v>
      </c>
      <c r="J658" s="26" t="n">
        <v>6.79032258064516</v>
      </c>
      <c r="K658" s="16" t="n">
        <f aca="false">IF(F658&gt;=$N$1,1,0)</f>
        <v>1</v>
      </c>
      <c r="L658" s="27" t="n">
        <f aca="false">IF(K658=1,COUNTIFS($K$5:$K$1252,1,$J$5:$J$1252,"&lt;"&amp;J658)/($N$3-1),"")</f>
        <v>0.83927091963546</v>
      </c>
      <c r="M658" s="27" t="n">
        <f aca="false">IF(K658=1,COUNTIFS($K$5:$K$1252,1,$E$5:$E$1252,"&lt;"&amp;E658)/($N$3-1),"")</f>
        <v>0.849212924606462</v>
      </c>
      <c r="N658" s="28" t="n">
        <f aca="false">IF(K658=1,L658-M658,"")</f>
        <v>-0.00994200497100239</v>
      </c>
      <c r="O658" s="24" t="n">
        <f aca="false">IF(K658=1,E658,"")</f>
        <v>36.664322</v>
      </c>
      <c r="P658" s="26" t="n">
        <f aca="false">IF(K658=1,J658,"")</f>
        <v>6.79032258064516</v>
      </c>
    </row>
    <row r="659" customFormat="false" ht="15" hidden="false" customHeight="false" outlineLevel="0" collapsed="false">
      <c r="A659" s="16" t="s">
        <v>951</v>
      </c>
      <c r="B659" s="16" t="s">
        <v>244</v>
      </c>
      <c r="C659" s="16" t="s">
        <v>296</v>
      </c>
      <c r="D659" s="16" t="n">
        <v>23</v>
      </c>
      <c r="E659" s="24" t="n">
        <v>97.999154</v>
      </c>
      <c r="F659" s="25" t="n">
        <v>1400</v>
      </c>
      <c r="G659" s="16" t="n">
        <v>21</v>
      </c>
      <c r="H659" s="16" t="n">
        <v>6</v>
      </c>
      <c r="I659" s="16" t="n">
        <v>4</v>
      </c>
      <c r="J659" s="26" t="n">
        <v>7.21428571428571</v>
      </c>
      <c r="K659" s="16" t="n">
        <f aca="false">IF(F659&gt;=$N$1,1,0)</f>
        <v>1</v>
      </c>
      <c r="L659" s="27" t="n">
        <f aca="false">IF(K659=1,COUNTIFS($K$5:$K$1252,1,$J$5:$J$1252,"&lt;"&amp;J659)/($N$3-1),"")</f>
        <v>0.964374482187241</v>
      </c>
      <c r="M659" s="27" t="n">
        <f aca="false">IF(K659=1,COUNTIFS($K$5:$K$1252,1,$E$5:$E$1252,"&lt;"&amp;E659)/($N$3-1),"")</f>
        <v>0.975144987572494</v>
      </c>
      <c r="N659" s="28" t="n">
        <f aca="false">IF(K659=1,L659-M659,"")</f>
        <v>-0.0107705053852527</v>
      </c>
      <c r="O659" s="24" t="n">
        <f aca="false">IF(K659=1,E659,"")</f>
        <v>97.999154</v>
      </c>
      <c r="P659" s="26" t="n">
        <f aca="false">IF(K659=1,J659,"")</f>
        <v>7.21428571428571</v>
      </c>
    </row>
    <row r="660" customFormat="false" ht="15" hidden="false" customHeight="false" outlineLevel="0" collapsed="false">
      <c r="A660" s="16" t="s">
        <v>952</v>
      </c>
      <c r="B660" s="16" t="s">
        <v>243</v>
      </c>
      <c r="C660" s="16" t="s">
        <v>300</v>
      </c>
      <c r="D660" s="16" t="n">
        <v>23</v>
      </c>
      <c r="E660" s="24" t="n">
        <v>5.367277</v>
      </c>
      <c r="F660" s="25" t="n">
        <v>1486</v>
      </c>
      <c r="G660" s="16" t="n">
        <v>25</v>
      </c>
      <c r="H660" s="16" t="n">
        <v>4</v>
      </c>
      <c r="I660" s="16" t="n">
        <v>2</v>
      </c>
      <c r="J660" s="26" t="n">
        <v>5.996</v>
      </c>
      <c r="K660" s="16" t="n">
        <f aca="false">IF(F660&gt;=$N$1,1,0)</f>
        <v>1</v>
      </c>
      <c r="L660" s="27" t="n">
        <f aca="false">IF(K660=1,COUNTIFS($K$5:$K$1252,1,$J$5:$J$1252,"&lt;"&amp;J660)/($N$3-1),"")</f>
        <v>0.284175642087821</v>
      </c>
      <c r="M660" s="27" t="n">
        <f aca="false">IF(K660=1,COUNTIFS($K$5:$K$1252,1,$E$5:$E$1252,"&lt;"&amp;E660)/($N$3-1),"")</f>
        <v>0.295774647887324</v>
      </c>
      <c r="N660" s="28" t="n">
        <f aca="false">IF(K660=1,L660-M660,"")</f>
        <v>-0.0115990057995029</v>
      </c>
      <c r="O660" s="24" t="n">
        <f aca="false">IF(K660=1,E660,"")</f>
        <v>5.367277</v>
      </c>
      <c r="P660" s="26" t="n">
        <f aca="false">IF(K660=1,J660,"")</f>
        <v>5.996</v>
      </c>
    </row>
    <row r="661" customFormat="false" ht="15" hidden="false" customHeight="false" outlineLevel="0" collapsed="false">
      <c r="A661" s="16" t="s">
        <v>953</v>
      </c>
      <c r="B661" s="16" t="s">
        <v>246</v>
      </c>
      <c r="C661" s="16" t="s">
        <v>296</v>
      </c>
      <c r="D661" s="16" t="n">
        <v>26</v>
      </c>
      <c r="E661" s="24" t="n">
        <v>74.708985</v>
      </c>
      <c r="F661" s="25" t="n">
        <v>1416</v>
      </c>
      <c r="G661" s="16" t="n">
        <v>26</v>
      </c>
      <c r="H661" s="16" t="n">
        <v>9</v>
      </c>
      <c r="I661" s="16" t="n">
        <v>5</v>
      </c>
      <c r="J661" s="26" t="n">
        <v>7.01538461538462</v>
      </c>
      <c r="K661" s="16" t="n">
        <f aca="false">IF(F661&gt;=$N$1,1,0)</f>
        <v>1</v>
      </c>
      <c r="L661" s="27" t="n">
        <f aca="false">IF(K661=1,COUNTIFS($K$5:$K$1252,1,$J$5:$J$1252,"&lt;"&amp;J661)/($N$3-1),"")</f>
        <v>0.935376967688484</v>
      </c>
      <c r="M661" s="27" t="n">
        <f aca="false">IF(K661=1,COUNTIFS($K$5:$K$1252,1,$E$5:$E$1252,"&lt;"&amp;E661)/($N$3-1),"")</f>
        <v>0.946975973487987</v>
      </c>
      <c r="N661" s="28" t="n">
        <f aca="false">IF(K661=1,L661-M661,"")</f>
        <v>-0.0115990057995029</v>
      </c>
      <c r="O661" s="24" t="n">
        <f aca="false">IF(K661=1,E661,"")</f>
        <v>74.708985</v>
      </c>
      <c r="P661" s="26" t="n">
        <f aca="false">IF(K661=1,J661,"")</f>
        <v>7.01538461538462</v>
      </c>
    </row>
    <row r="662" customFormat="false" ht="15" hidden="false" customHeight="false" outlineLevel="0" collapsed="false">
      <c r="A662" s="16" t="s">
        <v>954</v>
      </c>
      <c r="B662" s="16" t="s">
        <v>255</v>
      </c>
      <c r="C662" s="16" t="s">
        <v>300</v>
      </c>
      <c r="D662" s="16" t="n">
        <v>25</v>
      </c>
      <c r="E662" s="24" t="n">
        <v>42.603093</v>
      </c>
      <c r="F662" s="25" t="n">
        <v>1480</v>
      </c>
      <c r="G662" s="16" t="n">
        <v>24</v>
      </c>
      <c r="H662" s="16" t="n">
        <v>2</v>
      </c>
      <c r="I662" s="16" t="n">
        <v>6</v>
      </c>
      <c r="J662" s="26" t="n">
        <v>6.825</v>
      </c>
      <c r="K662" s="16" t="n">
        <f aca="false">IF(F662&gt;=$N$1,1,0)</f>
        <v>1</v>
      </c>
      <c r="L662" s="27" t="n">
        <f aca="false">IF(K662=1,COUNTIFS($K$5:$K$1252,1,$J$5:$J$1252,"&lt;"&amp;J662)/($N$3-1),"")</f>
        <v>0.857497928748964</v>
      </c>
      <c r="M662" s="27" t="n">
        <f aca="false">IF(K662=1,COUNTIFS($K$5:$K$1252,1,$E$5:$E$1252,"&lt;"&amp;E662)/($N$3-1),"")</f>
        <v>0.869096934548467</v>
      </c>
      <c r="N662" s="28" t="n">
        <f aca="false">IF(K662=1,L662-M662,"")</f>
        <v>-0.0115990057995029</v>
      </c>
      <c r="O662" s="24" t="n">
        <f aca="false">IF(K662=1,E662,"")</f>
        <v>42.603093</v>
      </c>
      <c r="P662" s="26" t="n">
        <f aca="false">IF(K662=1,J662,"")</f>
        <v>6.825</v>
      </c>
    </row>
    <row r="663" customFormat="false" ht="15" hidden="false" customHeight="false" outlineLevel="0" collapsed="false">
      <c r="A663" s="16" t="s">
        <v>955</v>
      </c>
      <c r="B663" s="16" t="s">
        <v>256</v>
      </c>
      <c r="C663" s="16" t="s">
        <v>294</v>
      </c>
      <c r="D663" s="16" t="n">
        <v>28</v>
      </c>
      <c r="E663" s="24" t="n">
        <v>4.03724</v>
      </c>
      <c r="F663" s="25" t="n">
        <v>1717</v>
      </c>
      <c r="G663" s="16" t="n">
        <v>29</v>
      </c>
      <c r="H663" s="16" t="n">
        <v>3</v>
      </c>
      <c r="I663" s="16" t="n">
        <v>0</v>
      </c>
      <c r="J663" s="26" t="n">
        <v>5.93793103448276</v>
      </c>
      <c r="K663" s="16" t="n">
        <f aca="false">IF(F663&gt;=$N$1,1,0)</f>
        <v>1</v>
      </c>
      <c r="L663" s="27" t="n">
        <f aca="false">IF(K663=1,COUNTIFS($K$5:$K$1252,1,$J$5:$J$1252,"&lt;"&amp;J663)/($N$3-1),"")</f>
        <v>0.219552609776305</v>
      </c>
      <c r="M663" s="27" t="n">
        <f aca="false">IF(K663=1,COUNTIFS($K$5:$K$1252,1,$E$5:$E$1252,"&lt;"&amp;E663)/($N$3-1),"")</f>
        <v>0.231151615575808</v>
      </c>
      <c r="N663" s="28" t="n">
        <f aca="false">IF(K663=1,L663-M663,"")</f>
        <v>-0.0115990057995029</v>
      </c>
      <c r="O663" s="24" t="n">
        <f aca="false">IF(K663=1,E663,"")</f>
        <v>4.03724</v>
      </c>
      <c r="P663" s="26" t="n">
        <f aca="false">IF(K663=1,J663,"")</f>
        <v>5.93793103448276</v>
      </c>
    </row>
    <row r="664" customFormat="false" ht="15" hidden="false" customHeight="false" outlineLevel="0" collapsed="false">
      <c r="A664" s="16" t="s">
        <v>956</v>
      </c>
      <c r="B664" s="16" t="s">
        <v>219</v>
      </c>
      <c r="C664" s="16" t="s">
        <v>294</v>
      </c>
      <c r="D664" s="16" t="n">
        <v>23</v>
      </c>
      <c r="E664" s="24" t="n">
        <v>4.706821</v>
      </c>
      <c r="F664" s="25" t="n">
        <v>1652</v>
      </c>
      <c r="G664" s="16" t="n">
        <v>28</v>
      </c>
      <c r="H664" s="16" t="n">
        <v>1</v>
      </c>
      <c r="I664" s="16" t="n">
        <v>0</v>
      </c>
      <c r="J664" s="26" t="n">
        <v>5.96428571428571</v>
      </c>
      <c r="K664" s="16" t="n">
        <f aca="false">IF(F664&gt;=$N$1,1,0)</f>
        <v>1</v>
      </c>
      <c r="L664" s="27" t="n">
        <f aca="false">IF(K664=1,COUNTIFS($K$5:$K$1252,1,$J$5:$J$1252,"&lt;"&amp;J664)/($N$3-1),"")</f>
        <v>0.247721623860812</v>
      </c>
      <c r="M664" s="27" t="n">
        <f aca="false">IF(K664=1,COUNTIFS($K$5:$K$1252,1,$E$5:$E$1252,"&lt;"&amp;E664)/($N$3-1),"")</f>
        <v>0.259320629660315</v>
      </c>
      <c r="N664" s="28" t="n">
        <f aca="false">IF(K664=1,L664-M664,"")</f>
        <v>-0.0115990057995029</v>
      </c>
      <c r="O664" s="24" t="n">
        <f aca="false">IF(K664=1,E664,"")</f>
        <v>4.706821</v>
      </c>
      <c r="P664" s="26" t="n">
        <f aca="false">IF(K664=1,J664,"")</f>
        <v>5.96428571428571</v>
      </c>
    </row>
    <row r="665" customFormat="false" ht="15" hidden="false" customHeight="false" outlineLevel="0" collapsed="false">
      <c r="A665" s="16" t="s">
        <v>957</v>
      </c>
      <c r="B665" s="16" t="s">
        <v>231</v>
      </c>
      <c r="C665" s="16" t="s">
        <v>296</v>
      </c>
      <c r="D665" s="16" t="n">
        <v>21</v>
      </c>
      <c r="E665" s="24" t="n">
        <v>21.996955</v>
      </c>
      <c r="F665" s="25" t="n">
        <v>1931</v>
      </c>
      <c r="G665" s="16" t="n">
        <v>35</v>
      </c>
      <c r="H665" s="16" t="n">
        <v>8</v>
      </c>
      <c r="I665" s="16" t="n">
        <v>3</v>
      </c>
      <c r="J665" s="26" t="n">
        <v>6.43142857142857</v>
      </c>
      <c r="K665" s="16" t="n">
        <f aca="false">IF(F665&gt;=$N$1,1,0)</f>
        <v>1</v>
      </c>
      <c r="L665" s="27" t="n">
        <f aca="false">IF(K665=1,COUNTIFS($K$5:$K$1252,1,$J$5:$J$1252,"&lt;"&amp;J665)/($N$3-1),"")</f>
        <v>0.722452361226181</v>
      </c>
      <c r="M665" s="27" t="n">
        <f aca="false">IF(K665=1,COUNTIFS($K$5:$K$1252,1,$E$5:$E$1252,"&lt;"&amp;E665)/($N$3-1),"")</f>
        <v>0.734879867439934</v>
      </c>
      <c r="N665" s="28" t="n">
        <f aca="false">IF(K665=1,L665-M665,"")</f>
        <v>-0.0124275062137531</v>
      </c>
      <c r="O665" s="24" t="n">
        <f aca="false">IF(K665=1,E665,"")</f>
        <v>21.996955</v>
      </c>
      <c r="P665" s="26" t="n">
        <f aca="false">IF(K665=1,J665,"")</f>
        <v>6.43142857142857</v>
      </c>
    </row>
    <row r="666" customFormat="false" ht="15" hidden="false" customHeight="false" outlineLevel="0" collapsed="false">
      <c r="A666" s="16" t="s">
        <v>958</v>
      </c>
      <c r="B666" s="16" t="s">
        <v>239</v>
      </c>
      <c r="C666" s="16" t="s">
        <v>300</v>
      </c>
      <c r="D666" s="16" t="n">
        <v>30</v>
      </c>
      <c r="E666" s="24" t="n">
        <v>86.025691</v>
      </c>
      <c r="F666" s="25" t="n">
        <v>1351</v>
      </c>
      <c r="G666" s="16" t="n">
        <v>22</v>
      </c>
      <c r="H666" s="16" t="n">
        <v>6</v>
      </c>
      <c r="I666" s="16" t="n">
        <v>3</v>
      </c>
      <c r="J666" s="26" t="n">
        <v>7.13636363636364</v>
      </c>
      <c r="K666" s="16" t="n">
        <f aca="false">IF(F666&gt;=$N$1,1,0)</f>
        <v>1</v>
      </c>
      <c r="L666" s="27" t="n">
        <f aca="false">IF(K666=1,COUNTIFS($K$5:$K$1252,1,$J$5:$J$1252,"&lt;"&amp;J666)/($N$3-1),"")</f>
        <v>0.953603976801988</v>
      </c>
      <c r="M666" s="27" t="n">
        <f aca="false">IF(K666=1,COUNTIFS($K$5:$K$1252,1,$E$5:$E$1252,"&lt;"&amp;E666)/($N$3-1),"")</f>
        <v>0.966031483015742</v>
      </c>
      <c r="N666" s="28" t="n">
        <f aca="false">IF(K666=1,L666-M666,"")</f>
        <v>-0.0124275062137531</v>
      </c>
      <c r="O666" s="24" t="n">
        <f aca="false">IF(K666=1,E666,"")</f>
        <v>86.025691</v>
      </c>
      <c r="P666" s="26" t="n">
        <f aca="false">IF(K666=1,J666,"")</f>
        <v>7.13636363636364</v>
      </c>
    </row>
    <row r="667" customFormat="false" ht="15" hidden="false" customHeight="false" outlineLevel="0" collapsed="false">
      <c r="A667" s="16" t="s">
        <v>959</v>
      </c>
      <c r="B667" s="16" t="s">
        <v>225</v>
      </c>
      <c r="C667" s="16" t="s">
        <v>300</v>
      </c>
      <c r="D667" s="16" t="n">
        <v>28</v>
      </c>
      <c r="E667" s="24" t="n">
        <v>110.660571</v>
      </c>
      <c r="F667" s="25" t="n">
        <v>1230</v>
      </c>
      <c r="G667" s="16" t="n">
        <v>21</v>
      </c>
      <c r="H667" s="16" t="n">
        <v>1</v>
      </c>
      <c r="I667" s="16" t="n">
        <v>3</v>
      </c>
      <c r="J667" s="26" t="n">
        <v>7.21904761904762</v>
      </c>
      <c r="K667" s="16" t="n">
        <f aca="false">IF(F667&gt;=$N$1,1,0)</f>
        <v>1</v>
      </c>
      <c r="L667" s="27" t="n">
        <f aca="false">IF(K667=1,COUNTIFS($K$5:$K$1252,1,$J$5:$J$1252,"&lt;"&amp;J667)/($N$3-1),"")</f>
        <v>0.966031483015742</v>
      </c>
      <c r="M667" s="27" t="n">
        <f aca="false">IF(K667=1,COUNTIFS($K$5:$K$1252,1,$E$5:$E$1252,"&lt;"&amp;E667)/($N$3-1),"")</f>
        <v>0.979287489643745</v>
      </c>
      <c r="N667" s="28" t="n">
        <f aca="false">IF(K667=1,L667-M667,"")</f>
        <v>-0.0132560066280033</v>
      </c>
      <c r="O667" s="24" t="n">
        <f aca="false">IF(K667=1,E667,"")</f>
        <v>110.660571</v>
      </c>
      <c r="P667" s="26" t="n">
        <f aca="false">IF(K667=1,J667,"")</f>
        <v>7.21904761904762</v>
      </c>
    </row>
    <row r="668" customFormat="false" ht="15" hidden="false" customHeight="false" outlineLevel="0" collapsed="false">
      <c r="A668" s="16" t="s">
        <v>960</v>
      </c>
      <c r="B668" s="16" t="s">
        <v>221</v>
      </c>
      <c r="C668" s="16" t="s">
        <v>300</v>
      </c>
      <c r="D668" s="16" t="n">
        <v>30</v>
      </c>
      <c r="E668" s="24" t="n">
        <v>3.080284</v>
      </c>
      <c r="F668" s="25" t="n">
        <v>2019</v>
      </c>
      <c r="G668" s="16" t="n">
        <v>30</v>
      </c>
      <c r="H668" s="16" t="n">
        <v>2</v>
      </c>
      <c r="I668" s="16" t="n">
        <v>3</v>
      </c>
      <c r="J668" s="26" t="n">
        <v>5.86</v>
      </c>
      <c r="K668" s="16" t="n">
        <f aca="false">IF(F668&gt;=$N$1,1,0)</f>
        <v>1</v>
      </c>
      <c r="L668" s="27" t="n">
        <f aca="false">IF(K668=1,COUNTIFS($K$5:$K$1252,1,$J$5:$J$1252,"&lt;"&amp;J668)/($N$3-1),"")</f>
        <v>0.127589063794532</v>
      </c>
      <c r="M668" s="27" t="n">
        <f aca="false">IF(K668=1,COUNTIFS($K$5:$K$1252,1,$E$5:$E$1252,"&lt;"&amp;E668)/($N$3-1),"")</f>
        <v>0.141673570836785</v>
      </c>
      <c r="N668" s="28" t="n">
        <f aca="false">IF(K668=1,L668-M668,"")</f>
        <v>-0.0140845070422535</v>
      </c>
      <c r="O668" s="24" t="n">
        <f aca="false">IF(K668=1,E668,"")</f>
        <v>3.080284</v>
      </c>
      <c r="P668" s="26" t="n">
        <f aca="false">IF(K668=1,J668,"")</f>
        <v>5.86</v>
      </c>
    </row>
    <row r="669" customFormat="false" ht="15" hidden="false" customHeight="false" outlineLevel="0" collapsed="false">
      <c r="A669" s="16" t="s">
        <v>961</v>
      </c>
      <c r="B669" s="16" t="s">
        <v>251</v>
      </c>
      <c r="C669" s="16" t="s">
        <v>296</v>
      </c>
      <c r="D669" s="16" t="n">
        <v>21</v>
      </c>
      <c r="E669" s="24" t="n">
        <v>45.03161</v>
      </c>
      <c r="F669" s="25" t="n">
        <v>1902</v>
      </c>
      <c r="G669" s="16" t="n">
        <v>31</v>
      </c>
      <c r="H669" s="16" t="n">
        <v>7</v>
      </c>
      <c r="I669" s="16" t="n">
        <v>5</v>
      </c>
      <c r="J669" s="26" t="n">
        <v>6.83870967741936</v>
      </c>
      <c r="K669" s="16" t="n">
        <f aca="false">IF(F669&gt;=$N$1,1,0)</f>
        <v>1</v>
      </c>
      <c r="L669" s="27" t="n">
        <f aca="false">IF(K669=1,COUNTIFS($K$5:$K$1252,1,$J$5:$J$1252,"&lt;"&amp;J669)/($N$3-1),"")</f>
        <v>0.863297431648716</v>
      </c>
      <c r="M669" s="27" t="n">
        <f aca="false">IF(K669=1,COUNTIFS($K$5:$K$1252,1,$E$5:$E$1252,"&lt;"&amp;E669)/($N$3-1),"")</f>
        <v>0.87821043910522</v>
      </c>
      <c r="N669" s="28" t="n">
        <f aca="false">IF(K669=1,L669-M669,"")</f>
        <v>-0.0149130074565037</v>
      </c>
      <c r="O669" s="24" t="n">
        <f aca="false">IF(K669=1,E669,"")</f>
        <v>45.03161</v>
      </c>
      <c r="P669" s="26" t="n">
        <f aca="false">IF(K669=1,J669,"")</f>
        <v>6.83870967741936</v>
      </c>
    </row>
    <row r="670" customFormat="false" ht="15" hidden="false" customHeight="false" outlineLevel="0" collapsed="false">
      <c r="A670" s="16" t="s">
        <v>962</v>
      </c>
      <c r="B670" s="16" t="s">
        <v>251</v>
      </c>
      <c r="C670" s="16" t="s">
        <v>296</v>
      </c>
      <c r="D670" s="16" t="n">
        <v>22</v>
      </c>
      <c r="E670" s="24" t="n">
        <v>53.766198</v>
      </c>
      <c r="F670" s="25" t="n">
        <v>1927</v>
      </c>
      <c r="G670" s="16" t="n">
        <v>28</v>
      </c>
      <c r="H670" s="16" t="n">
        <v>7</v>
      </c>
      <c r="I670" s="16" t="n">
        <v>2</v>
      </c>
      <c r="J670" s="26" t="n">
        <v>6.89642857142857</v>
      </c>
      <c r="K670" s="16" t="n">
        <f aca="false">IF(F670&gt;=$N$1,1,0)</f>
        <v>1</v>
      </c>
      <c r="L670" s="27" t="n">
        <f aca="false">IF(K670=1,COUNTIFS($K$5:$K$1252,1,$J$5:$J$1252,"&lt;"&amp;J670)/($N$3-1),"")</f>
        <v>0.893123446561723</v>
      </c>
      <c r="M670" s="27" t="n">
        <f aca="false">IF(K670=1,COUNTIFS($K$5:$K$1252,1,$E$5:$E$1252,"&lt;"&amp;E670)/($N$3-1),"")</f>
        <v>0.908036454018227</v>
      </c>
      <c r="N670" s="28" t="n">
        <f aca="false">IF(K670=1,L670-M670,"")</f>
        <v>-0.0149130074565037</v>
      </c>
      <c r="O670" s="24" t="n">
        <f aca="false">IF(K670=1,E670,"")</f>
        <v>53.766198</v>
      </c>
      <c r="P670" s="26" t="n">
        <f aca="false">IF(K670=1,J670,"")</f>
        <v>6.89642857142857</v>
      </c>
    </row>
    <row r="671" customFormat="false" ht="15" hidden="false" customHeight="false" outlineLevel="0" collapsed="false">
      <c r="A671" s="16" t="s">
        <v>963</v>
      </c>
      <c r="B671" s="16" t="s">
        <v>260</v>
      </c>
      <c r="C671" s="16" t="s">
        <v>300</v>
      </c>
      <c r="D671" s="16" t="n">
        <v>26</v>
      </c>
      <c r="E671" s="24" t="n">
        <v>170.783688</v>
      </c>
      <c r="F671" s="25" t="n">
        <v>1794</v>
      </c>
      <c r="G671" s="16" t="n">
        <v>24</v>
      </c>
      <c r="H671" s="16" t="n">
        <v>6</v>
      </c>
      <c r="I671" s="16" t="n">
        <v>6</v>
      </c>
      <c r="J671" s="26" t="n">
        <v>7.31666666666667</v>
      </c>
      <c r="K671" s="16" t="n">
        <f aca="false">IF(F671&gt;=$N$1,1,0)</f>
        <v>1</v>
      </c>
      <c r="L671" s="27" t="n">
        <f aca="false">IF(K671=1,COUNTIFS($K$5:$K$1252,1,$J$5:$J$1252,"&lt;"&amp;J671)/($N$3-1),"")</f>
        <v>0.981772990886495</v>
      </c>
      <c r="M671" s="27" t="n">
        <f aca="false">IF(K671=1,COUNTIFS($K$5:$K$1252,1,$E$5:$E$1252,"&lt;"&amp;E671)/($N$3-1),"")</f>
        <v>0.996685998342999</v>
      </c>
      <c r="N671" s="28" t="n">
        <f aca="false">IF(K671=1,L671-M671,"")</f>
        <v>-0.0149130074565038</v>
      </c>
      <c r="O671" s="24" t="n">
        <f aca="false">IF(K671=1,E671,"")</f>
        <v>170.783688</v>
      </c>
      <c r="P671" s="26" t="n">
        <f aca="false">IF(K671=1,J671,"")</f>
        <v>7.31666666666667</v>
      </c>
    </row>
    <row r="672" customFormat="false" ht="15" hidden="false" customHeight="false" outlineLevel="0" collapsed="false">
      <c r="A672" s="16" t="s">
        <v>964</v>
      </c>
      <c r="B672" s="16" t="s">
        <v>232</v>
      </c>
      <c r="C672" s="16" t="s">
        <v>300</v>
      </c>
      <c r="D672" s="16" t="n">
        <v>25</v>
      </c>
      <c r="E672" s="24" t="n">
        <v>37.80977</v>
      </c>
      <c r="F672" s="25" t="n">
        <v>1191</v>
      </c>
      <c r="G672" s="16" t="n">
        <v>22</v>
      </c>
      <c r="H672" s="16" t="n">
        <v>4</v>
      </c>
      <c r="I672" s="16" t="n">
        <v>4</v>
      </c>
      <c r="J672" s="26" t="n">
        <v>6.79090909090909</v>
      </c>
      <c r="K672" s="16" t="n">
        <f aca="false">IF(F672&gt;=$N$1,1,0)</f>
        <v>1</v>
      </c>
      <c r="L672" s="27" t="n">
        <f aca="false">IF(K672=1,COUNTIFS($K$5:$K$1252,1,$J$5:$J$1252,"&lt;"&amp;J672)/($N$3-1),"")</f>
        <v>0.84009942004971</v>
      </c>
      <c r="M672" s="27" t="n">
        <f aca="false">IF(K672=1,COUNTIFS($K$5:$K$1252,1,$E$5:$E$1252,"&lt;"&amp;E672)/($N$3-1),"")</f>
        <v>0.855012427506214</v>
      </c>
      <c r="N672" s="28" t="n">
        <f aca="false">IF(K672=1,L672-M672,"")</f>
        <v>-0.0149130074565037</v>
      </c>
      <c r="O672" s="24" t="n">
        <f aca="false">IF(K672=1,E672,"")</f>
        <v>37.80977</v>
      </c>
      <c r="P672" s="26" t="n">
        <f aca="false">IF(K672=1,J672,"")</f>
        <v>6.79090909090909</v>
      </c>
    </row>
    <row r="673" customFormat="false" ht="15" hidden="false" customHeight="false" outlineLevel="0" collapsed="false">
      <c r="A673" s="16" t="s">
        <v>965</v>
      </c>
      <c r="B673" s="16" t="s">
        <v>228</v>
      </c>
      <c r="C673" s="16" t="s">
        <v>300</v>
      </c>
      <c r="D673" s="16" t="n">
        <v>32</v>
      </c>
      <c r="E673" s="24" t="n">
        <v>121.097496</v>
      </c>
      <c r="F673" s="25" t="n">
        <v>1791</v>
      </c>
      <c r="G673" s="16" t="n">
        <v>32</v>
      </c>
      <c r="H673" s="16" t="n">
        <v>5</v>
      </c>
      <c r="I673" s="16" t="n">
        <v>5</v>
      </c>
      <c r="J673" s="26" t="n">
        <v>7.2375</v>
      </c>
      <c r="K673" s="16" t="n">
        <f aca="false">IF(F673&gt;=$N$1,1,0)</f>
        <v>1</v>
      </c>
      <c r="L673" s="27" t="n">
        <f aca="false">IF(K673=1,COUNTIFS($K$5:$K$1252,1,$J$5:$J$1252,"&lt;"&amp;J673)/($N$3-1),"")</f>
        <v>0.970173985086993</v>
      </c>
      <c r="M673" s="27" t="n">
        <f aca="false">IF(K673=1,COUNTIFS($K$5:$K$1252,1,$E$5:$E$1252,"&lt;"&amp;E673)/($N$3-1),"")</f>
        <v>0.985086992543496</v>
      </c>
      <c r="N673" s="28" t="n">
        <f aca="false">IF(K673=1,L673-M673,"")</f>
        <v>-0.0149130074565037</v>
      </c>
      <c r="O673" s="24" t="n">
        <f aca="false">IF(K673=1,E673,"")</f>
        <v>121.097496</v>
      </c>
      <c r="P673" s="26" t="n">
        <f aca="false">IF(K673=1,J673,"")</f>
        <v>7.2375</v>
      </c>
    </row>
    <row r="674" customFormat="false" ht="15" hidden="false" customHeight="false" outlineLevel="0" collapsed="false">
      <c r="A674" s="16" t="s">
        <v>966</v>
      </c>
      <c r="B674" s="16" t="s">
        <v>222</v>
      </c>
      <c r="C674" s="16" t="s">
        <v>294</v>
      </c>
      <c r="D674" s="16" t="n">
        <v>31</v>
      </c>
      <c r="E674" s="24" t="n">
        <v>16.487542</v>
      </c>
      <c r="F674" s="25" t="n">
        <v>1497</v>
      </c>
      <c r="G674" s="16" t="n">
        <v>24</v>
      </c>
      <c r="H674" s="16" t="n">
        <v>2</v>
      </c>
      <c r="I674" s="16" t="n">
        <v>0</v>
      </c>
      <c r="J674" s="26" t="n">
        <v>6.35</v>
      </c>
      <c r="K674" s="16" t="n">
        <f aca="false">IF(F674&gt;=$N$1,1,0)</f>
        <v>1</v>
      </c>
      <c r="L674" s="27" t="n">
        <f aca="false">IF(K674=1,COUNTIFS($K$5:$K$1252,1,$J$5:$J$1252,"&lt;"&amp;J674)/($N$3-1),"")</f>
        <v>0.647058823529412</v>
      </c>
      <c r="M674" s="27" t="n">
        <f aca="false">IF(K674=1,COUNTIFS($K$5:$K$1252,1,$E$5:$E$1252,"&lt;"&amp;E674)/($N$3-1),"")</f>
        <v>0.663628831814416</v>
      </c>
      <c r="N674" s="28" t="n">
        <f aca="false">IF(K674=1,L674-M674,"")</f>
        <v>-0.0165700082850041</v>
      </c>
      <c r="O674" s="24" t="n">
        <f aca="false">IF(K674=1,E674,"")</f>
        <v>16.487542</v>
      </c>
      <c r="P674" s="26" t="n">
        <f aca="false">IF(K674=1,J674,"")</f>
        <v>6.35</v>
      </c>
    </row>
    <row r="675" customFormat="false" ht="15" hidden="false" customHeight="false" outlineLevel="0" collapsed="false">
      <c r="A675" s="16" t="s">
        <v>967</v>
      </c>
      <c r="B675" s="16" t="s">
        <v>263</v>
      </c>
      <c r="C675" s="16" t="s">
        <v>294</v>
      </c>
      <c r="D675" s="16" t="n">
        <v>26</v>
      </c>
      <c r="E675" s="24" t="n">
        <v>89.592644</v>
      </c>
      <c r="F675" s="25" t="n">
        <v>2085</v>
      </c>
      <c r="G675" s="16" t="n">
        <v>33</v>
      </c>
      <c r="H675" s="16" t="n">
        <v>0</v>
      </c>
      <c r="I675" s="16" t="n">
        <v>0</v>
      </c>
      <c r="J675" s="26" t="n">
        <v>7.11515151515152</v>
      </c>
      <c r="K675" s="16" t="n">
        <f aca="false">IF(F675&gt;=$N$1,1,0)</f>
        <v>1</v>
      </c>
      <c r="L675" s="27" t="n">
        <f aca="false">IF(K675=1,COUNTIFS($K$5:$K$1252,1,$J$5:$J$1252,"&lt;"&amp;J675)/($N$3-1),"")</f>
        <v>0.951946975973488</v>
      </c>
      <c r="M675" s="27" t="n">
        <f aca="false">IF(K675=1,COUNTIFS($K$5:$K$1252,1,$E$5:$E$1252,"&lt;"&amp;E675)/($N$3-1),"")</f>
        <v>0.967688483844242</v>
      </c>
      <c r="N675" s="28" t="n">
        <f aca="false">IF(K675=1,L675-M675,"")</f>
        <v>-0.0157415078707539</v>
      </c>
      <c r="O675" s="24" t="n">
        <f aca="false">IF(K675=1,E675,"")</f>
        <v>89.592644</v>
      </c>
      <c r="P675" s="26" t="n">
        <f aca="false">IF(K675=1,J675,"")</f>
        <v>7.11515151515152</v>
      </c>
    </row>
    <row r="676" customFormat="false" ht="15" hidden="false" customHeight="false" outlineLevel="0" collapsed="false">
      <c r="A676" s="16" t="s">
        <v>968</v>
      </c>
      <c r="B676" s="16" t="s">
        <v>256</v>
      </c>
      <c r="C676" s="16" t="s">
        <v>300</v>
      </c>
      <c r="D676" s="16" t="n">
        <v>34</v>
      </c>
      <c r="E676" s="24" t="n">
        <v>9.290045</v>
      </c>
      <c r="F676" s="25" t="n">
        <v>1417</v>
      </c>
      <c r="G676" s="16" t="n">
        <v>25</v>
      </c>
      <c r="H676" s="16" t="n">
        <v>1</v>
      </c>
      <c r="I676" s="16" t="n">
        <v>5</v>
      </c>
      <c r="J676" s="26" t="n">
        <v>6.152</v>
      </c>
      <c r="K676" s="16" t="n">
        <f aca="false">IF(F676&gt;=$N$1,1,0)</f>
        <v>1</v>
      </c>
      <c r="L676" s="27" t="n">
        <f aca="false">IF(K676=1,COUNTIFS($K$5:$K$1252,1,$J$5:$J$1252,"&lt;"&amp;J676)/($N$3-1),"")</f>
        <v>0.452361226180613</v>
      </c>
      <c r="M676" s="27" t="n">
        <f aca="false">IF(K676=1,COUNTIFS($K$5:$K$1252,1,$E$5:$E$1252,"&lt;"&amp;E676)/($N$3-1),"")</f>
        <v>0.468931234465617</v>
      </c>
      <c r="N676" s="28" t="n">
        <f aca="false">IF(K676=1,L676-M676,"")</f>
        <v>-0.0165700082850042</v>
      </c>
      <c r="O676" s="24" t="n">
        <f aca="false">IF(K676=1,E676,"")</f>
        <v>9.290045</v>
      </c>
      <c r="P676" s="26" t="n">
        <f aca="false">IF(K676=1,J676,"")</f>
        <v>6.152</v>
      </c>
    </row>
    <row r="677" customFormat="false" ht="15" hidden="false" customHeight="false" outlineLevel="0" collapsed="false">
      <c r="A677" s="16" t="s">
        <v>969</v>
      </c>
      <c r="B677" s="16" t="s">
        <v>237</v>
      </c>
      <c r="C677" s="16" t="s">
        <v>300</v>
      </c>
      <c r="D677" s="16" t="n">
        <v>29</v>
      </c>
      <c r="E677" s="24" t="n">
        <v>3.368297</v>
      </c>
      <c r="F677" s="25" t="n">
        <v>2069</v>
      </c>
      <c r="G677" s="16" t="n">
        <v>37</v>
      </c>
      <c r="H677" s="16" t="n">
        <v>4</v>
      </c>
      <c r="I677" s="16" t="n">
        <v>2</v>
      </c>
      <c r="J677" s="26" t="n">
        <v>5.88648648648649</v>
      </c>
      <c r="K677" s="16" t="n">
        <f aca="false">IF(F677&gt;=$N$1,1,0)</f>
        <v>1</v>
      </c>
      <c r="L677" s="27" t="n">
        <f aca="false">IF(K677=1,COUNTIFS($K$5:$K$1252,1,$J$5:$J$1252,"&lt;"&amp;J677)/($N$3-1),"")</f>
        <v>0.15990057995029</v>
      </c>
      <c r="M677" s="27" t="n">
        <f aca="false">IF(K677=1,COUNTIFS($K$5:$K$1252,1,$E$5:$E$1252,"&lt;"&amp;E677)/($N$3-1),"")</f>
        <v>0.176470588235294</v>
      </c>
      <c r="N677" s="28" t="n">
        <f aca="false">IF(K677=1,L677-M677,"")</f>
        <v>-0.0165700082850042</v>
      </c>
      <c r="O677" s="24" t="n">
        <f aca="false">IF(K677=1,E677,"")</f>
        <v>3.368297</v>
      </c>
      <c r="P677" s="26" t="n">
        <f aca="false">IF(K677=1,J677,"")</f>
        <v>5.88648648648649</v>
      </c>
    </row>
    <row r="678" customFormat="false" ht="15" hidden="false" customHeight="false" outlineLevel="0" collapsed="false">
      <c r="A678" s="16" t="s">
        <v>970</v>
      </c>
      <c r="B678" s="16" t="s">
        <v>265</v>
      </c>
      <c r="C678" s="16" t="s">
        <v>296</v>
      </c>
      <c r="D678" s="16" t="n">
        <v>24</v>
      </c>
      <c r="E678" s="24" t="n">
        <v>13.286443</v>
      </c>
      <c r="F678" s="25" t="n">
        <v>1094</v>
      </c>
      <c r="G678" s="16" t="n">
        <v>20</v>
      </c>
      <c r="H678" s="16" t="n">
        <v>8</v>
      </c>
      <c r="I678" s="16" t="n">
        <v>1</v>
      </c>
      <c r="J678" s="26" t="n">
        <v>6.27</v>
      </c>
      <c r="K678" s="16" t="n">
        <f aca="false">IF(F678&gt;=$N$1,1,0)</f>
        <v>1</v>
      </c>
      <c r="L678" s="27" t="n">
        <f aca="false">IF(K678=1,COUNTIFS($K$5:$K$1252,1,$J$5:$J$1252,"&lt;"&amp;J678)/($N$3-1),"")</f>
        <v>0.566694283347142</v>
      </c>
      <c r="M678" s="27" t="n">
        <f aca="false">IF(K678=1,COUNTIFS($K$5:$K$1252,1,$E$5:$E$1252,"&lt;"&amp;E678)/($N$3-1),"")</f>
        <v>0.584921292460646</v>
      </c>
      <c r="N678" s="28" t="n">
        <f aca="false">IF(K678=1,L678-M678,"")</f>
        <v>-0.0182270091135046</v>
      </c>
      <c r="O678" s="24" t="n">
        <f aca="false">IF(K678=1,E678,"")</f>
        <v>13.286443</v>
      </c>
      <c r="P678" s="26" t="n">
        <f aca="false">IF(K678=1,J678,"")</f>
        <v>6.27</v>
      </c>
    </row>
    <row r="679" customFormat="false" ht="15" hidden="false" customHeight="false" outlineLevel="0" collapsed="false">
      <c r="A679" s="16" t="s">
        <v>971</v>
      </c>
      <c r="B679" s="16" t="s">
        <v>266</v>
      </c>
      <c r="C679" s="16" t="s">
        <v>307</v>
      </c>
      <c r="D679" s="16" t="n">
        <v>32</v>
      </c>
      <c r="E679" s="24" t="n">
        <v>1.883396</v>
      </c>
      <c r="F679" s="25" t="n">
        <v>1146</v>
      </c>
      <c r="G679" s="16" t="n">
        <v>14</v>
      </c>
      <c r="H679" s="16" t="n">
        <v>0</v>
      </c>
      <c r="I679" s="16" t="n">
        <v>2</v>
      </c>
      <c r="J679" s="26" t="n">
        <v>5.74285714285714</v>
      </c>
      <c r="K679" s="16" t="n">
        <f aca="false">IF(F679&gt;=$N$1,1,0)</f>
        <v>1</v>
      </c>
      <c r="L679" s="27" t="n">
        <f aca="false">IF(K679=1,COUNTIFS($K$5:$K$1252,1,$J$5:$J$1252,"&lt;"&amp;J679)/($N$3-1),"")</f>
        <v>0.0306545153272577</v>
      </c>
      <c r="M679" s="27" t="n">
        <f aca="false">IF(K679=1,COUNTIFS($K$5:$K$1252,1,$E$5:$E$1252,"&lt;"&amp;E679)/($N$3-1),"")</f>
        <v>0.0472245236122618</v>
      </c>
      <c r="N679" s="28" t="n">
        <f aca="false">IF(K679=1,L679-M679,"")</f>
        <v>-0.0165700082850041</v>
      </c>
      <c r="O679" s="24" t="n">
        <f aca="false">IF(K679=1,E679,"")</f>
        <v>1.883396</v>
      </c>
      <c r="P679" s="26" t="n">
        <f aca="false">IF(K679=1,J679,"")</f>
        <v>5.74285714285714</v>
      </c>
    </row>
    <row r="680" customFormat="false" ht="15" hidden="false" customHeight="false" outlineLevel="0" collapsed="false">
      <c r="A680" s="16" t="s">
        <v>972</v>
      </c>
      <c r="B680" s="16" t="s">
        <v>238</v>
      </c>
      <c r="C680" s="16" t="s">
        <v>300</v>
      </c>
      <c r="D680" s="16" t="n">
        <v>21</v>
      </c>
      <c r="E680" s="24" t="n">
        <v>51.708759</v>
      </c>
      <c r="F680" s="25" t="n">
        <v>2020</v>
      </c>
      <c r="G680" s="16" t="n">
        <v>33</v>
      </c>
      <c r="H680" s="16" t="n">
        <v>0</v>
      </c>
      <c r="I680" s="16" t="n">
        <v>8</v>
      </c>
      <c r="J680" s="26" t="n">
        <v>6.88181818181818</v>
      </c>
      <c r="K680" s="16" t="n">
        <f aca="false">IF(F680&gt;=$N$1,1,0)</f>
        <v>1</v>
      </c>
      <c r="L680" s="27" t="n">
        <f aca="false">IF(K680=1,COUNTIFS($K$5:$K$1252,1,$J$5:$J$1252,"&lt;"&amp;J680)/($N$3-1),"")</f>
        <v>0.884838442419221</v>
      </c>
      <c r="M680" s="27" t="n">
        <f aca="false">IF(K680=1,COUNTIFS($K$5:$K$1252,1,$E$5:$E$1252,"&lt;"&amp;E680)/($N$3-1),"")</f>
        <v>0.902236951118476</v>
      </c>
      <c r="N680" s="28" t="n">
        <f aca="false">IF(K680=1,L680-M680,"")</f>
        <v>-0.0173985086992544</v>
      </c>
      <c r="O680" s="24" t="n">
        <f aca="false">IF(K680=1,E680,"")</f>
        <v>51.708759</v>
      </c>
      <c r="P680" s="26" t="n">
        <f aca="false">IF(K680=1,J680,"")</f>
        <v>6.88181818181818</v>
      </c>
    </row>
    <row r="681" customFormat="false" ht="15" hidden="false" customHeight="false" outlineLevel="0" collapsed="false">
      <c r="A681" s="16" t="s">
        <v>973</v>
      </c>
      <c r="B681" s="16" t="s">
        <v>234</v>
      </c>
      <c r="C681" s="16" t="s">
        <v>294</v>
      </c>
      <c r="D681" s="16" t="n">
        <v>27</v>
      </c>
      <c r="E681" s="24" t="n">
        <v>2.633214</v>
      </c>
      <c r="F681" s="25" t="n">
        <v>2100</v>
      </c>
      <c r="G681" s="16" t="n">
        <v>30</v>
      </c>
      <c r="H681" s="16" t="n">
        <v>0</v>
      </c>
      <c r="I681" s="16" t="n">
        <v>0</v>
      </c>
      <c r="J681" s="26" t="n">
        <v>5.81333333333333</v>
      </c>
      <c r="K681" s="16" t="n">
        <f aca="false">IF(F681&gt;=$N$1,1,0)</f>
        <v>1</v>
      </c>
      <c r="L681" s="27" t="n">
        <f aca="false">IF(K681=1,COUNTIFS($K$5:$K$1252,1,$J$5:$J$1252,"&lt;"&amp;J681)/($N$3-1),"")</f>
        <v>0.0753935376967689</v>
      </c>
      <c r="M681" s="27" t="n">
        <f aca="false">IF(K681=1,COUNTIFS($K$5:$K$1252,1,$E$5:$E$1252,"&lt;"&amp;E681)/($N$3-1),"")</f>
        <v>0.0927920463960232</v>
      </c>
      <c r="N681" s="28" t="n">
        <f aca="false">IF(K681=1,L681-M681,"")</f>
        <v>-0.0173985086992544</v>
      </c>
      <c r="O681" s="24" t="n">
        <f aca="false">IF(K681=1,E681,"")</f>
        <v>2.633214</v>
      </c>
      <c r="P681" s="26" t="n">
        <f aca="false">IF(K681=1,J681,"")</f>
        <v>5.81333333333333</v>
      </c>
    </row>
    <row r="682" customFormat="false" ht="15" hidden="false" customHeight="false" outlineLevel="0" collapsed="false">
      <c r="A682" s="16" t="s">
        <v>974</v>
      </c>
      <c r="B682" s="16" t="s">
        <v>261</v>
      </c>
      <c r="C682" s="16" t="s">
        <v>296</v>
      </c>
      <c r="D682" s="16" t="n">
        <v>26</v>
      </c>
      <c r="E682" s="24" t="n">
        <v>121.153649</v>
      </c>
      <c r="F682" s="25" t="n">
        <v>1697</v>
      </c>
      <c r="G682" s="16" t="n">
        <v>28</v>
      </c>
      <c r="H682" s="16" t="n">
        <v>10</v>
      </c>
      <c r="I682" s="16" t="n">
        <v>12</v>
      </c>
      <c r="J682" s="26" t="n">
        <v>7.23571428571429</v>
      </c>
      <c r="K682" s="16" t="n">
        <f aca="false">IF(F682&gt;=$N$1,1,0)</f>
        <v>1</v>
      </c>
      <c r="L682" s="27" t="n">
        <f aca="false">IF(K682=1,COUNTIFS($K$5:$K$1252,1,$J$5:$J$1252,"&lt;"&amp;J682)/($N$3-1),"")</f>
        <v>0.968516984258492</v>
      </c>
      <c r="M682" s="27" t="n">
        <f aca="false">IF(K682=1,COUNTIFS($K$5:$K$1252,1,$E$5:$E$1252,"&lt;"&amp;E682)/($N$3-1),"")</f>
        <v>0.985915492957747</v>
      </c>
      <c r="N682" s="28" t="n">
        <f aca="false">IF(K682=1,L682-M682,"")</f>
        <v>-0.0173985086992544</v>
      </c>
      <c r="O682" s="24" t="n">
        <f aca="false">IF(K682=1,E682,"")</f>
        <v>121.153649</v>
      </c>
      <c r="P682" s="26" t="n">
        <f aca="false">IF(K682=1,J682,"")</f>
        <v>7.23571428571429</v>
      </c>
    </row>
    <row r="683" customFormat="false" ht="15" hidden="false" customHeight="false" outlineLevel="0" collapsed="false">
      <c r="A683" s="16" t="s">
        <v>975</v>
      </c>
      <c r="B683" s="16" t="s">
        <v>257</v>
      </c>
      <c r="C683" s="16" t="s">
        <v>296</v>
      </c>
      <c r="D683" s="16" t="n">
        <v>33</v>
      </c>
      <c r="E683" s="24" t="n">
        <v>9.796848</v>
      </c>
      <c r="F683" s="25" t="n">
        <v>1764</v>
      </c>
      <c r="G683" s="16" t="n">
        <v>27</v>
      </c>
      <c r="H683" s="16" t="n">
        <v>10</v>
      </c>
      <c r="I683" s="16" t="n">
        <v>7</v>
      </c>
      <c r="J683" s="26" t="n">
        <v>6.17037037037037</v>
      </c>
      <c r="K683" s="16" t="n">
        <f aca="false">IF(F683&gt;=$N$1,1,0)</f>
        <v>1</v>
      </c>
      <c r="L683" s="27" t="n">
        <f aca="false">IF(K683=1,COUNTIFS($K$5:$K$1252,1,$J$5:$J$1252,"&lt;"&amp;J683)/($N$3-1),"")</f>
        <v>0.464788732394366</v>
      </c>
      <c r="M683" s="27" t="n">
        <f aca="false">IF(K683=1,COUNTIFS($K$5:$K$1252,1,$E$5:$E$1252,"&lt;"&amp;E683)/($N$3-1),"")</f>
        <v>0.482187241093621</v>
      </c>
      <c r="N683" s="28" t="n">
        <f aca="false">IF(K683=1,L683-M683,"")</f>
        <v>-0.0173985086992544</v>
      </c>
      <c r="O683" s="24" t="n">
        <f aca="false">IF(K683=1,E683,"")</f>
        <v>9.796848</v>
      </c>
      <c r="P683" s="26" t="n">
        <f aca="false">IF(K683=1,J683,"")</f>
        <v>6.17037037037037</v>
      </c>
    </row>
    <row r="684" customFormat="false" ht="15" hidden="false" customHeight="false" outlineLevel="0" collapsed="false">
      <c r="A684" s="16" t="s">
        <v>976</v>
      </c>
      <c r="B684" s="16" t="s">
        <v>268</v>
      </c>
      <c r="C684" s="16" t="s">
        <v>294</v>
      </c>
      <c r="D684" s="16" t="n">
        <v>34</v>
      </c>
      <c r="E684" s="24" t="n">
        <v>16.966961</v>
      </c>
      <c r="F684" s="25" t="n">
        <v>1719</v>
      </c>
      <c r="G684" s="16" t="n">
        <v>25</v>
      </c>
      <c r="H684" s="16" t="n">
        <v>3</v>
      </c>
      <c r="I684" s="16" t="n">
        <v>1</v>
      </c>
      <c r="J684" s="26" t="n">
        <v>6.356</v>
      </c>
      <c r="K684" s="16" t="n">
        <f aca="false">IF(F684&gt;=$N$1,1,0)</f>
        <v>1</v>
      </c>
      <c r="L684" s="27" t="n">
        <f aca="false">IF(K684=1,COUNTIFS($K$5:$K$1252,1,$J$5:$J$1252,"&lt;"&amp;J684)/($N$3-1),"")</f>
        <v>0.656172328086164</v>
      </c>
      <c r="M684" s="27" t="n">
        <f aca="false">IF(K684=1,COUNTIFS($K$5:$K$1252,1,$E$5:$E$1252,"&lt;"&amp;E684)/($N$3-1),"")</f>
        <v>0.673570836785418</v>
      </c>
      <c r="N684" s="28" t="n">
        <f aca="false">IF(K684=1,L684-M684,"")</f>
        <v>-0.0173985086992544</v>
      </c>
      <c r="O684" s="24" t="n">
        <f aca="false">IF(K684=1,E684,"")</f>
        <v>16.966961</v>
      </c>
      <c r="P684" s="26" t="n">
        <f aca="false">IF(K684=1,J684,"")</f>
        <v>6.356</v>
      </c>
    </row>
    <row r="685" customFormat="false" ht="15" hidden="false" customHeight="false" outlineLevel="0" collapsed="false">
      <c r="A685" s="16" t="s">
        <v>977</v>
      </c>
      <c r="B685" s="16" t="s">
        <v>239</v>
      </c>
      <c r="C685" s="16" t="s">
        <v>300</v>
      </c>
      <c r="D685" s="16" t="n">
        <v>21</v>
      </c>
      <c r="E685" s="24" t="n">
        <v>16.312197</v>
      </c>
      <c r="F685" s="25" t="n">
        <v>1435</v>
      </c>
      <c r="G685" s="16" t="n">
        <v>22</v>
      </c>
      <c r="H685" s="16" t="n">
        <v>3</v>
      </c>
      <c r="I685" s="16" t="n">
        <v>3</v>
      </c>
      <c r="J685" s="26" t="n">
        <v>6.34090909090909</v>
      </c>
      <c r="K685" s="16" t="n">
        <f aca="false">IF(F685&gt;=$N$1,1,0)</f>
        <v>1</v>
      </c>
      <c r="L685" s="27" t="n">
        <f aca="false">IF(K685=1,COUNTIFS($K$5:$K$1252,1,$J$5:$J$1252,"&lt;"&amp;J685)/($N$3-1),"")</f>
        <v>0.64125932062966</v>
      </c>
      <c r="M685" s="27" t="n">
        <f aca="false">IF(K685=1,COUNTIFS($K$5:$K$1252,1,$E$5:$E$1252,"&lt;"&amp;E685)/($N$3-1),"")</f>
        <v>0.658657829328915</v>
      </c>
      <c r="N685" s="28" t="n">
        <f aca="false">IF(K685=1,L685-M685,"")</f>
        <v>-0.0173985086992544</v>
      </c>
      <c r="O685" s="24" t="n">
        <f aca="false">IF(K685=1,E685,"")</f>
        <v>16.312197</v>
      </c>
      <c r="P685" s="26" t="n">
        <f aca="false">IF(K685=1,J685,"")</f>
        <v>6.34090909090909</v>
      </c>
    </row>
    <row r="686" customFormat="false" ht="15" hidden="false" customHeight="false" outlineLevel="0" collapsed="false">
      <c r="A686" s="16" t="s">
        <v>978</v>
      </c>
      <c r="B686" s="16" t="s">
        <v>238</v>
      </c>
      <c r="C686" s="16" t="s">
        <v>300</v>
      </c>
      <c r="D686" s="16" t="n">
        <v>27</v>
      </c>
      <c r="E686" s="24" t="n">
        <v>3.714891</v>
      </c>
      <c r="F686" s="25" t="n">
        <v>1931</v>
      </c>
      <c r="G686" s="16" t="n">
        <v>30</v>
      </c>
      <c r="H686" s="16" t="n">
        <v>0</v>
      </c>
      <c r="I686" s="16" t="n">
        <v>5</v>
      </c>
      <c r="J686" s="26" t="n">
        <v>5.92</v>
      </c>
      <c r="K686" s="16" t="n">
        <f aca="false">IF(F686&gt;=$N$1,1,0)</f>
        <v>1</v>
      </c>
      <c r="L686" s="27" t="n">
        <f aca="false">IF(K686=1,COUNTIFS($K$5:$K$1252,1,$J$5:$J$1252,"&lt;"&amp;J686)/($N$3-1),"")</f>
        <v>0.192212096106048</v>
      </c>
      <c r="M686" s="27" t="n">
        <f aca="false">IF(K686=1,COUNTIFS($K$5:$K$1252,1,$E$5:$E$1252,"&lt;"&amp;E686)/($N$3-1),"")</f>
        <v>0.209610604805302</v>
      </c>
      <c r="N686" s="28" t="n">
        <f aca="false">IF(K686=1,L686-M686,"")</f>
        <v>-0.0173985086992544</v>
      </c>
      <c r="O686" s="24" t="n">
        <f aca="false">IF(K686=1,E686,"")</f>
        <v>3.714891</v>
      </c>
      <c r="P686" s="26" t="n">
        <f aca="false">IF(K686=1,J686,"")</f>
        <v>5.92</v>
      </c>
    </row>
    <row r="687" customFormat="false" ht="15" hidden="false" customHeight="false" outlineLevel="0" collapsed="false">
      <c r="A687" s="16" t="s">
        <v>979</v>
      </c>
      <c r="B687" s="16" t="s">
        <v>252</v>
      </c>
      <c r="C687" s="16" t="s">
        <v>296</v>
      </c>
      <c r="D687" s="16" t="n">
        <v>25</v>
      </c>
      <c r="E687" s="24" t="n">
        <v>74.681058</v>
      </c>
      <c r="F687" s="25" t="n">
        <v>1434</v>
      </c>
      <c r="G687" s="16" t="n">
        <v>26</v>
      </c>
      <c r="H687" s="16" t="n">
        <v>10</v>
      </c>
      <c r="I687" s="16" t="n">
        <v>3</v>
      </c>
      <c r="J687" s="26" t="n">
        <v>6.99230769230769</v>
      </c>
      <c r="K687" s="16" t="n">
        <f aca="false">IF(F687&gt;=$N$1,1,0)</f>
        <v>1</v>
      </c>
      <c r="L687" s="27" t="n">
        <f aca="false">IF(K687=1,COUNTIFS($K$5:$K$1252,1,$J$5:$J$1252,"&lt;"&amp;J687)/($N$3-1),"")</f>
        <v>0.928748964374482</v>
      </c>
      <c r="M687" s="27" t="n">
        <f aca="false">IF(K687=1,COUNTIFS($K$5:$K$1252,1,$E$5:$E$1252,"&lt;"&amp;E687)/($N$3-1),"")</f>
        <v>0.946147473073737</v>
      </c>
      <c r="N687" s="28" t="n">
        <f aca="false">IF(K687=1,L687-M687,"")</f>
        <v>-0.0173985086992544</v>
      </c>
      <c r="O687" s="24" t="n">
        <f aca="false">IF(K687=1,E687,"")</f>
        <v>74.681058</v>
      </c>
      <c r="P687" s="26" t="n">
        <f aca="false">IF(K687=1,J687,"")</f>
        <v>6.99230769230769</v>
      </c>
    </row>
    <row r="688" customFormat="false" ht="15" hidden="false" customHeight="false" outlineLevel="0" collapsed="false">
      <c r="A688" s="16" t="s">
        <v>980</v>
      </c>
      <c r="B688" s="16" t="s">
        <v>269</v>
      </c>
      <c r="C688" s="16" t="s">
        <v>300</v>
      </c>
      <c r="D688" s="16" t="n">
        <v>24</v>
      </c>
      <c r="E688" s="24" t="n">
        <v>82.721909</v>
      </c>
      <c r="F688" s="25" t="n">
        <v>1375</v>
      </c>
      <c r="G688" s="16" t="n">
        <v>21</v>
      </c>
      <c r="H688" s="16" t="n">
        <v>3</v>
      </c>
      <c r="I688" s="16" t="n">
        <v>3</v>
      </c>
      <c r="J688" s="26" t="n">
        <v>7.04285714285714</v>
      </c>
      <c r="K688" s="16" t="n">
        <f aca="false">IF(F688&gt;=$N$1,1,0)</f>
        <v>1</v>
      </c>
      <c r="L688" s="27" t="n">
        <f aca="false">IF(K688=1,COUNTIFS($K$5:$K$1252,1,$J$5:$J$1252,"&lt;"&amp;J688)/($N$3-1),"")</f>
        <v>0.942004971002486</v>
      </c>
      <c r="M688" s="27" t="n">
        <f aca="false">IF(K688=1,COUNTIFS($K$5:$K$1252,1,$E$5:$E$1252,"&lt;"&amp;E688)/($N$3-1),"")</f>
        <v>0.96023198011599</v>
      </c>
      <c r="N688" s="28" t="n">
        <f aca="false">IF(K688=1,L688-M688,"")</f>
        <v>-0.0182270091135046</v>
      </c>
      <c r="O688" s="24" t="n">
        <f aca="false">IF(K688=1,E688,"")</f>
        <v>82.721909</v>
      </c>
      <c r="P688" s="26" t="n">
        <f aca="false">IF(K688=1,J688,"")</f>
        <v>7.04285714285714</v>
      </c>
    </row>
    <row r="689" customFormat="false" ht="15" hidden="false" customHeight="false" outlineLevel="0" collapsed="false">
      <c r="A689" s="16" t="s">
        <v>981</v>
      </c>
      <c r="B689" s="16" t="s">
        <v>252</v>
      </c>
      <c r="C689" s="16" t="s">
        <v>296</v>
      </c>
      <c r="D689" s="16" t="n">
        <v>27</v>
      </c>
      <c r="E689" s="24" t="n">
        <v>19.009013</v>
      </c>
      <c r="F689" s="25" t="n">
        <v>1598</v>
      </c>
      <c r="G689" s="16" t="n">
        <v>25</v>
      </c>
      <c r="H689" s="16" t="n">
        <v>5</v>
      </c>
      <c r="I689" s="16" t="n">
        <v>5</v>
      </c>
      <c r="J689" s="26" t="n">
        <v>6.388</v>
      </c>
      <c r="K689" s="16" t="n">
        <f aca="false">IF(F689&gt;=$N$1,1,0)</f>
        <v>1</v>
      </c>
      <c r="L689" s="27" t="n">
        <f aca="false">IF(K689=1,COUNTIFS($K$5:$K$1252,1,$J$5:$J$1252,"&lt;"&amp;J689)/($N$3-1),"")</f>
        <v>0.685998342999172</v>
      </c>
      <c r="M689" s="27" t="n">
        <f aca="false">IF(K689=1,COUNTIFS($K$5:$K$1252,1,$E$5:$E$1252,"&lt;"&amp;E689)/($N$3-1),"")</f>
        <v>0.704225352112676</v>
      </c>
      <c r="N689" s="28" t="n">
        <f aca="false">IF(K689=1,L689-M689,"")</f>
        <v>-0.0182270091135045</v>
      </c>
      <c r="O689" s="24" t="n">
        <f aca="false">IF(K689=1,E689,"")</f>
        <v>19.009013</v>
      </c>
      <c r="P689" s="26" t="n">
        <f aca="false">IF(K689=1,J689,"")</f>
        <v>6.388</v>
      </c>
    </row>
    <row r="690" customFormat="false" ht="15" hidden="false" customHeight="false" outlineLevel="0" collapsed="false">
      <c r="A690" s="16" t="s">
        <v>982</v>
      </c>
      <c r="B690" s="16" t="s">
        <v>219</v>
      </c>
      <c r="C690" s="16" t="s">
        <v>294</v>
      </c>
      <c r="D690" s="16" t="n">
        <v>22</v>
      </c>
      <c r="E690" s="24" t="n">
        <v>32.981186</v>
      </c>
      <c r="F690" s="25" t="n">
        <v>1547</v>
      </c>
      <c r="G690" s="16" t="n">
        <v>24</v>
      </c>
      <c r="H690" s="16" t="n">
        <v>2</v>
      </c>
      <c r="I690" s="16" t="n">
        <v>2</v>
      </c>
      <c r="J690" s="26" t="n">
        <v>6.69166666666667</v>
      </c>
      <c r="K690" s="16" t="n">
        <f aca="false">IF(F690&gt;=$N$1,1,0)</f>
        <v>1</v>
      </c>
      <c r="L690" s="27" t="n">
        <f aca="false">IF(K690=1,COUNTIFS($K$5:$K$1252,1,$J$5:$J$1252,"&lt;"&amp;J690)/($N$3-1),"")</f>
        <v>0.810273405136703</v>
      </c>
      <c r="M690" s="27" t="n">
        <f aca="false">IF(K690=1,COUNTIFS($K$5:$K$1252,1,$E$5:$E$1252,"&lt;"&amp;E690)/($N$3-1),"")</f>
        <v>0.828500414250207</v>
      </c>
      <c r="N690" s="28" t="n">
        <f aca="false">IF(K690=1,L690-M690,"")</f>
        <v>-0.0182270091135046</v>
      </c>
      <c r="O690" s="24" t="n">
        <f aca="false">IF(K690=1,E690,"")</f>
        <v>32.981186</v>
      </c>
      <c r="P690" s="26" t="n">
        <f aca="false">IF(K690=1,J690,"")</f>
        <v>6.69166666666667</v>
      </c>
    </row>
    <row r="691" customFormat="false" ht="15" hidden="false" customHeight="false" outlineLevel="0" collapsed="false">
      <c r="A691" s="16" t="s">
        <v>983</v>
      </c>
      <c r="B691" s="16" t="s">
        <v>251</v>
      </c>
      <c r="C691" s="16" t="s">
        <v>294</v>
      </c>
      <c r="D691" s="16" t="n">
        <v>32</v>
      </c>
      <c r="E691" s="24" t="n">
        <v>98.450406</v>
      </c>
      <c r="F691" s="25" t="n">
        <v>1624</v>
      </c>
      <c r="G691" s="16" t="n">
        <v>28</v>
      </c>
      <c r="H691" s="16" t="n">
        <v>1</v>
      </c>
      <c r="I691" s="16" t="n">
        <v>0</v>
      </c>
      <c r="J691" s="26" t="n">
        <v>7.18214285714286</v>
      </c>
      <c r="K691" s="16" t="n">
        <f aca="false">IF(F691&gt;=$N$1,1,0)</f>
        <v>1</v>
      </c>
      <c r="L691" s="27" t="n">
        <f aca="false">IF(K691=1,COUNTIFS($K$5:$K$1252,1,$J$5:$J$1252,"&lt;"&amp;J691)/($N$3-1),"")</f>
        <v>0.95857497928749</v>
      </c>
      <c r="M691" s="27" t="n">
        <f aca="false">IF(K691=1,COUNTIFS($K$5:$K$1252,1,$E$5:$E$1252,"&lt;"&amp;E691)/($N$3-1),"")</f>
        <v>0.976801988400994</v>
      </c>
      <c r="N691" s="28" t="n">
        <f aca="false">IF(K691=1,L691-M691,"")</f>
        <v>-0.0182270091135045</v>
      </c>
      <c r="O691" s="24" t="n">
        <f aca="false">IF(K691=1,E691,"")</f>
        <v>98.450406</v>
      </c>
      <c r="P691" s="26" t="n">
        <f aca="false">IF(K691=1,J691,"")</f>
        <v>7.18214285714286</v>
      </c>
    </row>
    <row r="692" customFormat="false" ht="15" hidden="false" customHeight="false" outlineLevel="0" collapsed="false">
      <c r="A692" s="16" t="s">
        <v>984</v>
      </c>
      <c r="B692" s="16" t="s">
        <v>265</v>
      </c>
      <c r="C692" s="16" t="s">
        <v>300</v>
      </c>
      <c r="D692" s="16" t="n">
        <v>30</v>
      </c>
      <c r="E692" s="24" t="n">
        <v>7.754653</v>
      </c>
      <c r="F692" s="25" t="n">
        <v>1498</v>
      </c>
      <c r="G692" s="16" t="n">
        <v>23</v>
      </c>
      <c r="H692" s="16" t="n">
        <v>1</v>
      </c>
      <c r="I692" s="16" t="n">
        <v>0</v>
      </c>
      <c r="J692" s="26" t="n">
        <v>6.07826086956522</v>
      </c>
      <c r="K692" s="16" t="n">
        <f aca="false">IF(F692&gt;=$N$1,1,0)</f>
        <v>1</v>
      </c>
      <c r="L692" s="27" t="n">
        <f aca="false">IF(K692=1,COUNTIFS($K$5:$K$1252,1,$J$5:$J$1252,"&lt;"&amp;J692)/($N$3-1),"")</f>
        <v>0.389395194697597</v>
      </c>
      <c r="M692" s="27" t="n">
        <f aca="false">IF(K692=1,COUNTIFS($K$5:$K$1252,1,$E$5:$E$1252,"&lt;"&amp;E692)/($N$3-1),"")</f>
        <v>0.408450704225352</v>
      </c>
      <c r="N692" s="28" t="n">
        <f aca="false">IF(K692=1,L692-M692,"")</f>
        <v>-0.0190555095277548</v>
      </c>
      <c r="O692" s="24" t="n">
        <f aca="false">IF(K692=1,E692,"")</f>
        <v>7.754653</v>
      </c>
      <c r="P692" s="26" t="n">
        <f aca="false">IF(K692=1,J692,"")</f>
        <v>6.07826086956522</v>
      </c>
    </row>
    <row r="693" customFormat="false" ht="15" hidden="false" customHeight="false" outlineLevel="0" collapsed="false">
      <c r="A693" s="16" t="s">
        <v>985</v>
      </c>
      <c r="B693" s="16" t="s">
        <v>255</v>
      </c>
      <c r="C693" s="16" t="s">
        <v>294</v>
      </c>
      <c r="D693" s="16" t="n">
        <v>25</v>
      </c>
      <c r="E693" s="24" t="n">
        <v>37.122019</v>
      </c>
      <c r="F693" s="25" t="n">
        <v>1556</v>
      </c>
      <c r="G693" s="16" t="n">
        <v>26</v>
      </c>
      <c r="H693" s="16" t="n">
        <v>2</v>
      </c>
      <c r="I693" s="16" t="n">
        <v>1</v>
      </c>
      <c r="J693" s="26" t="n">
        <v>6.77692307692308</v>
      </c>
      <c r="K693" s="16" t="n">
        <f aca="false">IF(F693&gt;=$N$1,1,0)</f>
        <v>1</v>
      </c>
      <c r="L693" s="27" t="n">
        <f aca="false">IF(K693=1,COUNTIFS($K$5:$K$1252,1,$J$5:$J$1252,"&lt;"&amp;J693)/($N$3-1),"")</f>
        <v>0.832642916321458</v>
      </c>
      <c r="M693" s="27" t="n">
        <f aca="false">IF(K693=1,COUNTIFS($K$5:$K$1252,1,$E$5:$E$1252,"&lt;"&amp;E693)/($N$3-1),"")</f>
        <v>0.851698425849213</v>
      </c>
      <c r="N693" s="28" t="n">
        <f aca="false">IF(K693=1,L693-M693,"")</f>
        <v>-0.0190555095277548</v>
      </c>
      <c r="O693" s="24" t="n">
        <f aca="false">IF(K693=1,E693,"")</f>
        <v>37.122019</v>
      </c>
      <c r="P693" s="26" t="n">
        <f aca="false">IF(K693=1,J693,"")</f>
        <v>6.77692307692308</v>
      </c>
    </row>
    <row r="694" customFormat="false" ht="15" hidden="false" customHeight="false" outlineLevel="0" collapsed="false">
      <c r="A694" s="16" t="s">
        <v>986</v>
      </c>
      <c r="B694" s="16" t="s">
        <v>234</v>
      </c>
      <c r="C694" s="16" t="s">
        <v>296</v>
      </c>
      <c r="D694" s="16" t="n">
        <v>21</v>
      </c>
      <c r="E694" s="24" t="n">
        <v>42.867706</v>
      </c>
      <c r="F694" s="25" t="n">
        <v>1961</v>
      </c>
      <c r="G694" s="16" t="n">
        <v>31</v>
      </c>
      <c r="H694" s="16" t="n">
        <v>12</v>
      </c>
      <c r="I694" s="16" t="n">
        <v>1</v>
      </c>
      <c r="J694" s="26" t="n">
        <v>6.81612903225807</v>
      </c>
      <c r="K694" s="16" t="n">
        <f aca="false">IF(F694&gt;=$N$1,1,0)</f>
        <v>1</v>
      </c>
      <c r="L694" s="27" t="n">
        <f aca="false">IF(K694=1,COUNTIFS($K$5:$K$1252,1,$J$5:$J$1252,"&lt;"&amp;J694)/($N$3-1),"")</f>
        <v>0.851698425849213</v>
      </c>
      <c r="M694" s="27" t="n">
        <f aca="false">IF(K694=1,COUNTIFS($K$5:$K$1252,1,$E$5:$E$1252,"&lt;"&amp;E694)/($N$3-1),"")</f>
        <v>0.871582435791218</v>
      </c>
      <c r="N694" s="28" t="n">
        <f aca="false">IF(K694=1,L694-M694,"")</f>
        <v>-0.0198840099420049</v>
      </c>
      <c r="O694" s="24" t="n">
        <f aca="false">IF(K694=1,E694,"")</f>
        <v>42.867706</v>
      </c>
      <c r="P694" s="26" t="n">
        <f aca="false">IF(K694=1,J694,"")</f>
        <v>6.81612903225807</v>
      </c>
    </row>
    <row r="695" customFormat="false" ht="15" hidden="false" customHeight="false" outlineLevel="0" collapsed="false">
      <c r="A695" s="16" t="s">
        <v>987</v>
      </c>
      <c r="B695" s="16" t="s">
        <v>238</v>
      </c>
      <c r="C695" s="16" t="s">
        <v>300</v>
      </c>
      <c r="D695" s="16" t="n">
        <v>23</v>
      </c>
      <c r="E695" s="24" t="n">
        <v>4.444778</v>
      </c>
      <c r="F695" s="25" t="n">
        <v>1464</v>
      </c>
      <c r="G695" s="16" t="n">
        <v>26</v>
      </c>
      <c r="H695" s="16" t="n">
        <v>0</v>
      </c>
      <c r="I695" s="16" t="n">
        <v>4</v>
      </c>
      <c r="J695" s="26" t="n">
        <v>5.95</v>
      </c>
      <c r="K695" s="16" t="n">
        <f aca="false">IF(F695&gt;=$N$1,1,0)</f>
        <v>1</v>
      </c>
      <c r="L695" s="27" t="n">
        <f aca="false">IF(K695=1,COUNTIFS($K$5:$K$1252,1,$J$5:$J$1252,"&lt;"&amp;J695)/($N$3-1),"")</f>
        <v>0.228666114333057</v>
      </c>
      <c r="M695" s="27" t="n">
        <f aca="false">IF(K695=1,COUNTIFS($K$5:$K$1252,1,$E$5:$E$1252,"&lt;"&amp;E695)/($N$3-1),"")</f>
        <v>0.248550124275062</v>
      </c>
      <c r="N695" s="28" t="n">
        <f aca="false">IF(K695=1,L695-M695,"")</f>
        <v>-0.019884009942005</v>
      </c>
      <c r="O695" s="24" t="n">
        <f aca="false">IF(K695=1,E695,"")</f>
        <v>4.444778</v>
      </c>
      <c r="P695" s="26" t="n">
        <f aca="false">IF(K695=1,J695,"")</f>
        <v>5.95</v>
      </c>
    </row>
    <row r="696" customFormat="false" ht="15" hidden="false" customHeight="false" outlineLevel="0" collapsed="false">
      <c r="A696" s="16" t="s">
        <v>988</v>
      </c>
      <c r="B696" s="16" t="s">
        <v>219</v>
      </c>
      <c r="C696" s="16" t="s">
        <v>300</v>
      </c>
      <c r="D696" s="16" t="n">
        <v>24</v>
      </c>
      <c r="E696" s="24" t="n">
        <v>25.956016</v>
      </c>
      <c r="F696" s="25" t="n">
        <v>2131</v>
      </c>
      <c r="G696" s="16" t="n">
        <v>32</v>
      </c>
      <c r="H696" s="16" t="n">
        <v>5</v>
      </c>
      <c r="I696" s="16" t="n">
        <v>4</v>
      </c>
      <c r="J696" s="26" t="n">
        <v>6.503125</v>
      </c>
      <c r="K696" s="16" t="n">
        <f aca="false">IF(F696&gt;=$N$1,1,0)</f>
        <v>1</v>
      </c>
      <c r="L696" s="27" t="n">
        <f aca="false">IF(K696=1,COUNTIFS($K$5:$K$1252,1,$J$5:$J$1252,"&lt;"&amp;J696)/($N$3-1),"")</f>
        <v>0.762220381110191</v>
      </c>
      <c r="M696" s="27" t="n">
        <f aca="false">IF(K696=1,COUNTIFS($K$5:$K$1252,1,$E$5:$E$1252,"&lt;"&amp;E696)/($N$3-1),"")</f>
        <v>0.782104391052196</v>
      </c>
      <c r="N696" s="28" t="n">
        <f aca="false">IF(K696=1,L696-M696,"")</f>
        <v>-0.019884009942005</v>
      </c>
      <c r="O696" s="24" t="n">
        <f aca="false">IF(K696=1,E696,"")</f>
        <v>25.956016</v>
      </c>
      <c r="P696" s="26" t="n">
        <f aca="false">IF(K696=1,J696,"")</f>
        <v>6.503125</v>
      </c>
    </row>
    <row r="697" customFormat="false" ht="15" hidden="false" customHeight="false" outlineLevel="0" collapsed="false">
      <c r="A697" s="16" t="s">
        <v>989</v>
      </c>
      <c r="B697" s="16" t="s">
        <v>258</v>
      </c>
      <c r="C697" s="16" t="s">
        <v>300</v>
      </c>
      <c r="D697" s="16" t="n">
        <v>24</v>
      </c>
      <c r="E697" s="24" t="n">
        <v>29.741923</v>
      </c>
      <c r="F697" s="25" t="n">
        <v>1676</v>
      </c>
      <c r="G697" s="16" t="n">
        <v>30</v>
      </c>
      <c r="H697" s="16" t="n">
        <v>3</v>
      </c>
      <c r="I697" s="16" t="n">
        <v>2</v>
      </c>
      <c r="J697" s="26" t="n">
        <v>6.61</v>
      </c>
      <c r="K697" s="16" t="n">
        <f aca="false">IF(F697&gt;=$N$1,1,0)</f>
        <v>1</v>
      </c>
      <c r="L697" s="27" t="n">
        <f aca="false">IF(K697=1,COUNTIFS($K$5:$K$1252,1,$J$5:$J$1252,"&lt;"&amp;J697)/($N$3-1),"")</f>
        <v>0.791217895608948</v>
      </c>
      <c r="M697" s="27" t="n">
        <f aca="false">IF(K697=1,COUNTIFS($K$5:$K$1252,1,$E$5:$E$1252,"&lt;"&amp;E697)/($N$3-1),"")</f>
        <v>0.811930405965203</v>
      </c>
      <c r="N697" s="28" t="n">
        <f aca="false">IF(K697=1,L697-M697,"")</f>
        <v>-0.0207125103562551</v>
      </c>
      <c r="O697" s="24" t="n">
        <f aca="false">IF(K697=1,E697,"")</f>
        <v>29.741923</v>
      </c>
      <c r="P697" s="26" t="n">
        <f aca="false">IF(K697=1,J697,"")</f>
        <v>6.61</v>
      </c>
    </row>
    <row r="698" customFormat="false" ht="15" hidden="false" customHeight="false" outlineLevel="0" collapsed="false">
      <c r="A698" s="16" t="s">
        <v>990</v>
      </c>
      <c r="B698" s="16" t="s">
        <v>258</v>
      </c>
      <c r="C698" s="16" t="s">
        <v>296</v>
      </c>
      <c r="D698" s="16" t="n">
        <v>28</v>
      </c>
      <c r="E698" s="24" t="n">
        <v>4.127019</v>
      </c>
      <c r="F698" s="25" t="n">
        <v>1645</v>
      </c>
      <c r="G698" s="16" t="n">
        <v>29</v>
      </c>
      <c r="H698" s="16" t="n">
        <v>2</v>
      </c>
      <c r="I698" s="16" t="n">
        <v>2</v>
      </c>
      <c r="J698" s="26" t="n">
        <v>5.93448275862069</v>
      </c>
      <c r="K698" s="16" t="n">
        <f aca="false">IF(F698&gt;=$N$1,1,0)</f>
        <v>1</v>
      </c>
      <c r="L698" s="27" t="n">
        <f aca="false">IF(K698=1,COUNTIFS($K$5:$K$1252,1,$J$5:$J$1252,"&lt;"&amp;J698)/($N$3-1),"")</f>
        <v>0.215410107705054</v>
      </c>
      <c r="M698" s="27" t="n">
        <f aca="false">IF(K698=1,COUNTIFS($K$5:$K$1252,1,$E$5:$E$1252,"&lt;"&amp;E698)/($N$3-1),"")</f>
        <v>0.236122618061309</v>
      </c>
      <c r="N698" s="28" t="n">
        <f aca="false">IF(K698=1,L698-M698,"")</f>
        <v>-0.0207125103562552</v>
      </c>
      <c r="O698" s="24" t="n">
        <f aca="false">IF(K698=1,E698,"")</f>
        <v>4.127019</v>
      </c>
      <c r="P698" s="26" t="n">
        <f aca="false">IF(K698=1,J698,"")</f>
        <v>5.93448275862069</v>
      </c>
    </row>
    <row r="699" customFormat="false" ht="15" hidden="false" customHeight="false" outlineLevel="0" collapsed="false">
      <c r="A699" s="16" t="s">
        <v>991</v>
      </c>
      <c r="B699" s="16" t="s">
        <v>238</v>
      </c>
      <c r="C699" s="16" t="s">
        <v>294</v>
      </c>
      <c r="D699" s="16" t="n">
        <v>32</v>
      </c>
      <c r="E699" s="24" t="n">
        <v>3.316593</v>
      </c>
      <c r="F699" s="25" t="n">
        <v>1814</v>
      </c>
      <c r="G699" s="16" t="n">
        <v>28</v>
      </c>
      <c r="H699" s="16" t="n">
        <v>2</v>
      </c>
      <c r="I699" s="16" t="n">
        <v>2</v>
      </c>
      <c r="J699" s="26" t="n">
        <v>5.87857142857143</v>
      </c>
      <c r="K699" s="16" t="n">
        <f aca="false">IF(F699&gt;=$N$1,1,0)</f>
        <v>1</v>
      </c>
      <c r="L699" s="27" t="n">
        <f aca="false">IF(K699=1,COUNTIFS($K$5:$K$1252,1,$J$5:$J$1252,"&lt;"&amp;J699)/($N$3-1),"")</f>
        <v>0.146644573322287</v>
      </c>
      <c r="M699" s="27" t="n">
        <f aca="false">IF(K699=1,COUNTIFS($K$5:$K$1252,1,$E$5:$E$1252,"&lt;"&amp;E699)/($N$3-1),"")</f>
        <v>0.167357083678542</v>
      </c>
      <c r="N699" s="28" t="n">
        <f aca="false">IF(K699=1,L699-M699,"")</f>
        <v>-0.0207125103562552</v>
      </c>
      <c r="O699" s="24" t="n">
        <f aca="false">IF(K699=1,E699,"")</f>
        <v>3.316593</v>
      </c>
      <c r="P699" s="26" t="n">
        <f aca="false">IF(K699=1,J699,"")</f>
        <v>5.87857142857143</v>
      </c>
    </row>
    <row r="700" customFormat="false" ht="15" hidden="false" customHeight="false" outlineLevel="0" collapsed="false">
      <c r="A700" s="16" t="s">
        <v>992</v>
      </c>
      <c r="B700" s="16" t="s">
        <v>219</v>
      </c>
      <c r="C700" s="16" t="s">
        <v>296</v>
      </c>
      <c r="D700" s="16" t="n">
        <v>22</v>
      </c>
      <c r="E700" s="24" t="n">
        <v>84.963432</v>
      </c>
      <c r="F700" s="25" t="n">
        <v>1532</v>
      </c>
      <c r="G700" s="16" t="n">
        <v>25</v>
      </c>
      <c r="H700" s="16" t="n">
        <v>7</v>
      </c>
      <c r="I700" s="16" t="n">
        <v>3</v>
      </c>
      <c r="J700" s="26" t="n">
        <v>7.076</v>
      </c>
      <c r="K700" s="16" t="n">
        <f aca="false">IF(F700&gt;=$N$1,1,0)</f>
        <v>1</v>
      </c>
      <c r="L700" s="27" t="n">
        <f aca="false">IF(K700=1,COUNTIFS($K$5:$K$1252,1,$J$5:$J$1252,"&lt;"&amp;J700)/($N$3-1),"")</f>
        <v>0.944490472245236</v>
      </c>
      <c r="M700" s="27" t="n">
        <f aca="false">IF(K700=1,COUNTIFS($K$5:$K$1252,1,$E$5:$E$1252,"&lt;"&amp;E700)/($N$3-1),"")</f>
        <v>0.965202982601491</v>
      </c>
      <c r="N700" s="28" t="n">
        <f aca="false">IF(K700=1,L700-M700,"")</f>
        <v>-0.0207125103562552</v>
      </c>
      <c r="O700" s="24" t="n">
        <f aca="false">IF(K700=1,E700,"")</f>
        <v>84.963432</v>
      </c>
      <c r="P700" s="26" t="n">
        <f aca="false">IF(K700=1,J700,"")</f>
        <v>7.076</v>
      </c>
    </row>
    <row r="701" customFormat="false" ht="15" hidden="false" customHeight="false" outlineLevel="0" collapsed="false">
      <c r="A701" s="16" t="s">
        <v>993</v>
      </c>
      <c r="B701" s="16" t="s">
        <v>229</v>
      </c>
      <c r="C701" s="16" t="s">
        <v>294</v>
      </c>
      <c r="D701" s="16" t="n">
        <v>33</v>
      </c>
      <c r="E701" s="24" t="n">
        <v>33.369089</v>
      </c>
      <c r="F701" s="25" t="n">
        <v>1746</v>
      </c>
      <c r="G701" s="16" t="n">
        <v>27</v>
      </c>
      <c r="H701" s="16" t="n">
        <v>2</v>
      </c>
      <c r="I701" s="16" t="n">
        <v>0</v>
      </c>
      <c r="J701" s="26" t="n">
        <v>6.68518518518519</v>
      </c>
      <c r="K701" s="16" t="n">
        <f aca="false">IF(F701&gt;=$N$1,1,0)</f>
        <v>1</v>
      </c>
      <c r="L701" s="27" t="n">
        <f aca="false">IF(K701=1,COUNTIFS($K$5:$K$1252,1,$J$5:$J$1252,"&lt;"&amp;J701)/($N$3-1),"")</f>
        <v>0.808616404308202</v>
      </c>
      <c r="M701" s="27" t="n">
        <f aca="false">IF(K701=1,COUNTIFS($K$5:$K$1252,1,$E$5:$E$1252,"&lt;"&amp;E701)/($N$3-1),"")</f>
        <v>0.830157415078708</v>
      </c>
      <c r="N701" s="28" t="n">
        <f aca="false">IF(K701=1,L701-M701,"")</f>
        <v>-0.0215410107705054</v>
      </c>
      <c r="O701" s="24" t="n">
        <f aca="false">IF(K701=1,E701,"")</f>
        <v>33.369089</v>
      </c>
      <c r="P701" s="26" t="n">
        <f aca="false">IF(K701=1,J701,"")</f>
        <v>6.68518518518519</v>
      </c>
    </row>
    <row r="702" customFormat="false" ht="15" hidden="false" customHeight="false" outlineLevel="0" collapsed="false">
      <c r="A702" s="16" t="s">
        <v>994</v>
      </c>
      <c r="B702" s="16" t="s">
        <v>259</v>
      </c>
      <c r="C702" s="16" t="s">
        <v>300</v>
      </c>
      <c r="D702" s="16" t="n">
        <v>34</v>
      </c>
      <c r="E702" s="24" t="n">
        <v>5.468237</v>
      </c>
      <c r="F702" s="25" t="n">
        <v>2493</v>
      </c>
      <c r="G702" s="16" t="n">
        <v>39</v>
      </c>
      <c r="H702" s="16" t="n">
        <v>3</v>
      </c>
      <c r="I702" s="16" t="n">
        <v>3</v>
      </c>
      <c r="J702" s="26" t="n">
        <v>5.9948717948718</v>
      </c>
      <c r="K702" s="16" t="n">
        <f aca="false">IF(F702&gt;=$N$1,1,0)</f>
        <v>1</v>
      </c>
      <c r="L702" s="27" t="n">
        <f aca="false">IF(K702=1,COUNTIFS($K$5:$K$1252,1,$J$5:$J$1252,"&lt;"&amp;J702)/($N$3-1),"")</f>
        <v>0.28086164043082</v>
      </c>
      <c r="M702" s="27" t="n">
        <f aca="false">IF(K702=1,COUNTIFS($K$5:$K$1252,1,$E$5:$E$1252,"&lt;"&amp;E702)/($N$3-1),"")</f>
        <v>0.302402651201326</v>
      </c>
      <c r="N702" s="28" t="n">
        <f aca="false">IF(K702=1,L702-M702,"")</f>
        <v>-0.0215410107705054</v>
      </c>
      <c r="O702" s="24" t="n">
        <f aca="false">IF(K702=1,E702,"")</f>
        <v>5.468237</v>
      </c>
      <c r="P702" s="26" t="n">
        <f aca="false">IF(K702=1,J702,"")</f>
        <v>5.9948717948718</v>
      </c>
    </row>
    <row r="703" customFormat="false" ht="15" hidden="false" customHeight="false" outlineLevel="0" collapsed="false">
      <c r="A703" s="16" t="s">
        <v>995</v>
      </c>
      <c r="B703" s="16" t="s">
        <v>257</v>
      </c>
      <c r="C703" s="16" t="s">
        <v>307</v>
      </c>
      <c r="D703" s="16" t="n">
        <v>32</v>
      </c>
      <c r="E703" s="24" t="n">
        <v>2.372868</v>
      </c>
      <c r="F703" s="25" t="n">
        <v>935</v>
      </c>
      <c r="G703" s="16" t="n">
        <v>12</v>
      </c>
      <c r="H703" s="16" t="n">
        <v>0</v>
      </c>
      <c r="I703" s="16" t="n">
        <v>1</v>
      </c>
      <c r="J703" s="26" t="n">
        <v>5.79166666666667</v>
      </c>
      <c r="K703" s="16" t="n">
        <f aca="false">IF(F703&gt;=$N$1,1,0)</f>
        <v>1</v>
      </c>
      <c r="L703" s="27" t="n">
        <f aca="false">IF(K703=1,COUNTIFS($K$5:$K$1252,1,$J$5:$J$1252,"&lt;"&amp;J703)/($N$3-1),"")</f>
        <v>0.0588235294117647</v>
      </c>
      <c r="M703" s="27" t="n">
        <f aca="false">IF(K703=1,COUNTIFS($K$5:$K$1252,1,$E$5:$E$1252,"&lt;"&amp;E703)/($N$3-1),"")</f>
        <v>0.0811930405965203</v>
      </c>
      <c r="N703" s="28" t="n">
        <f aca="false">IF(K703=1,L703-M703,"")</f>
        <v>-0.0223695111847556</v>
      </c>
      <c r="O703" s="24" t="n">
        <f aca="false">IF(K703=1,E703,"")</f>
        <v>2.372868</v>
      </c>
      <c r="P703" s="26" t="n">
        <f aca="false">IF(K703=1,J703,"")</f>
        <v>5.79166666666667</v>
      </c>
    </row>
    <row r="704" customFormat="false" ht="15" hidden="false" customHeight="false" outlineLevel="0" collapsed="false">
      <c r="A704" s="16" t="s">
        <v>996</v>
      </c>
      <c r="B704" s="16" t="s">
        <v>234</v>
      </c>
      <c r="C704" s="16" t="s">
        <v>294</v>
      </c>
      <c r="D704" s="16" t="n">
        <v>31</v>
      </c>
      <c r="E704" s="24" t="n">
        <v>2.909646</v>
      </c>
      <c r="F704" s="25" t="n">
        <v>1785</v>
      </c>
      <c r="G704" s="16" t="n">
        <v>31</v>
      </c>
      <c r="H704" s="16" t="n">
        <v>0</v>
      </c>
      <c r="I704" s="16" t="n">
        <v>1</v>
      </c>
      <c r="J704" s="26" t="n">
        <v>5.83548387096774</v>
      </c>
      <c r="K704" s="16" t="n">
        <f aca="false">IF(F704&gt;=$N$1,1,0)</f>
        <v>1</v>
      </c>
      <c r="L704" s="27" t="n">
        <f aca="false">IF(K704=1,COUNTIFS($K$5:$K$1252,1,$J$5:$J$1252,"&lt;"&amp;J704)/($N$3-1),"")</f>
        <v>0.0977630488815244</v>
      </c>
      <c r="M704" s="27" t="n">
        <f aca="false">IF(K704=1,COUNTIFS($K$5:$K$1252,1,$E$5:$E$1252,"&lt;"&amp;E704)/($N$3-1),"")</f>
        <v>0.12013256006628</v>
      </c>
      <c r="N704" s="28" t="n">
        <f aca="false">IF(K704=1,L704-M704,"")</f>
        <v>-0.0223695111847556</v>
      </c>
      <c r="O704" s="24" t="n">
        <f aca="false">IF(K704=1,E704,"")</f>
        <v>2.909646</v>
      </c>
      <c r="P704" s="26" t="n">
        <f aca="false">IF(K704=1,J704,"")</f>
        <v>5.83548387096774</v>
      </c>
    </row>
    <row r="705" customFormat="false" ht="15" hidden="false" customHeight="false" outlineLevel="0" collapsed="false">
      <c r="A705" s="16" t="s">
        <v>997</v>
      </c>
      <c r="B705" s="16" t="s">
        <v>226</v>
      </c>
      <c r="C705" s="16" t="s">
        <v>300</v>
      </c>
      <c r="D705" s="16" t="n">
        <v>24</v>
      </c>
      <c r="E705" s="24" t="n">
        <v>4.759435</v>
      </c>
      <c r="F705" s="25" t="n">
        <v>2076</v>
      </c>
      <c r="G705" s="16" t="n">
        <v>33</v>
      </c>
      <c r="H705" s="16" t="n">
        <v>1</v>
      </c>
      <c r="I705" s="16" t="n">
        <v>3</v>
      </c>
      <c r="J705" s="26" t="n">
        <v>5.96060606060606</v>
      </c>
      <c r="K705" s="16" t="n">
        <f aca="false">IF(F705&gt;=$N$1,1,0)</f>
        <v>1</v>
      </c>
      <c r="L705" s="27" t="n">
        <f aca="false">IF(K705=1,COUNTIFS($K$5:$K$1252,1,$J$5:$J$1252,"&lt;"&amp;J705)/($N$3-1),"")</f>
        <v>0.24026512013256</v>
      </c>
      <c r="M705" s="27" t="n">
        <f aca="false">IF(K705=1,COUNTIFS($K$5:$K$1252,1,$E$5:$E$1252,"&lt;"&amp;E705)/($N$3-1),"")</f>
        <v>0.262634631317316</v>
      </c>
      <c r="N705" s="28" t="n">
        <f aca="false">IF(K705=1,L705-M705,"")</f>
        <v>-0.0223695111847556</v>
      </c>
      <c r="O705" s="24" t="n">
        <f aca="false">IF(K705=1,E705,"")</f>
        <v>4.759435</v>
      </c>
      <c r="P705" s="26" t="n">
        <f aca="false">IF(K705=1,J705,"")</f>
        <v>5.96060606060606</v>
      </c>
    </row>
    <row r="706" customFormat="false" ht="15" hidden="false" customHeight="false" outlineLevel="0" collapsed="false">
      <c r="A706" s="16" t="s">
        <v>998</v>
      </c>
      <c r="B706" s="16" t="s">
        <v>236</v>
      </c>
      <c r="C706" s="16" t="s">
        <v>300</v>
      </c>
      <c r="D706" s="16" t="n">
        <v>28</v>
      </c>
      <c r="E706" s="24" t="n">
        <v>19.951489</v>
      </c>
      <c r="F706" s="25" t="n">
        <v>2370</v>
      </c>
      <c r="G706" s="16" t="n">
        <v>37</v>
      </c>
      <c r="H706" s="16" t="n">
        <v>5</v>
      </c>
      <c r="I706" s="16" t="n">
        <v>8</v>
      </c>
      <c r="J706" s="26" t="n">
        <v>6.3945945945946</v>
      </c>
      <c r="K706" s="16" t="n">
        <f aca="false">IF(F706&gt;=$N$1,1,0)</f>
        <v>1</v>
      </c>
      <c r="L706" s="27" t="n">
        <f aca="false">IF(K706=1,COUNTIFS($K$5:$K$1252,1,$J$5:$J$1252,"&lt;"&amp;J706)/($N$3-1),"")</f>
        <v>0.695111847555924</v>
      </c>
      <c r="M706" s="27" t="n">
        <f aca="false">IF(K706=1,COUNTIFS($K$5:$K$1252,1,$E$5:$E$1252,"&lt;"&amp;E706)/($N$3-1),"")</f>
        <v>0.71830985915493</v>
      </c>
      <c r="N706" s="28" t="n">
        <f aca="false">IF(K706=1,L706-M706,"")</f>
        <v>-0.0231980115990058</v>
      </c>
      <c r="O706" s="24" t="n">
        <f aca="false">IF(K706=1,E706,"")</f>
        <v>19.951489</v>
      </c>
      <c r="P706" s="26" t="n">
        <f aca="false">IF(K706=1,J706,"")</f>
        <v>6.3945945945946</v>
      </c>
    </row>
    <row r="707" customFormat="false" ht="15" hidden="false" customHeight="false" outlineLevel="0" collapsed="false">
      <c r="A707" s="16" t="s">
        <v>999</v>
      </c>
      <c r="B707" s="16" t="s">
        <v>221</v>
      </c>
      <c r="C707" s="16" t="s">
        <v>300</v>
      </c>
      <c r="D707" s="16" t="n">
        <v>32</v>
      </c>
      <c r="E707" s="24" t="n">
        <v>35.973227</v>
      </c>
      <c r="F707" s="25" t="n">
        <v>1603</v>
      </c>
      <c r="G707" s="16" t="n">
        <v>25</v>
      </c>
      <c r="H707" s="16" t="n">
        <v>1</v>
      </c>
      <c r="I707" s="16" t="n">
        <v>5</v>
      </c>
      <c r="J707" s="26" t="n">
        <v>6.736</v>
      </c>
      <c r="K707" s="16" t="n">
        <f aca="false">IF(F707&gt;=$N$1,1,0)</f>
        <v>1</v>
      </c>
      <c r="L707" s="27" t="n">
        <f aca="false">IF(K707=1,COUNTIFS($K$5:$K$1252,1,$J$5:$J$1252,"&lt;"&amp;J707)/($N$3-1),"")</f>
        <v>0.821043910521955</v>
      </c>
      <c r="M707" s="27" t="n">
        <f aca="false">IF(K707=1,COUNTIFS($K$5:$K$1252,1,$E$5:$E$1252,"&lt;"&amp;E707)/($N$3-1),"")</f>
        <v>0.845070422535211</v>
      </c>
      <c r="N707" s="28" t="n">
        <f aca="false">IF(K707=1,L707-M707,"")</f>
        <v>-0.024026512013256</v>
      </c>
      <c r="O707" s="24" t="n">
        <f aca="false">IF(K707=1,E707,"")</f>
        <v>35.973227</v>
      </c>
      <c r="P707" s="26" t="n">
        <f aca="false">IF(K707=1,J707,"")</f>
        <v>6.736</v>
      </c>
    </row>
    <row r="708" customFormat="false" ht="15" hidden="false" customHeight="false" outlineLevel="0" collapsed="false">
      <c r="A708" s="16" t="s">
        <v>1000</v>
      </c>
      <c r="B708" s="16" t="s">
        <v>244</v>
      </c>
      <c r="C708" s="16" t="s">
        <v>294</v>
      </c>
      <c r="D708" s="16" t="n">
        <v>32</v>
      </c>
      <c r="E708" s="24" t="n">
        <v>24.59468</v>
      </c>
      <c r="F708" s="25" t="n">
        <v>1198</v>
      </c>
      <c r="G708" s="16" t="n">
        <v>20</v>
      </c>
      <c r="H708" s="16" t="n">
        <v>1</v>
      </c>
      <c r="I708" s="16" t="n">
        <v>1</v>
      </c>
      <c r="J708" s="26" t="n">
        <v>6.455</v>
      </c>
      <c r="K708" s="16" t="n">
        <f aca="false">IF(F708&gt;=$N$1,1,0)</f>
        <v>1</v>
      </c>
      <c r="L708" s="27" t="n">
        <f aca="false">IF(K708=1,COUNTIFS($K$5:$K$1252,1,$J$5:$J$1252,"&lt;"&amp;J708)/($N$3-1),"")</f>
        <v>0.737365368682684</v>
      </c>
      <c r="M708" s="27" t="n">
        <f aca="false">IF(K708=1,COUNTIFS($K$5:$K$1252,1,$E$5:$E$1252,"&lt;"&amp;E708)/($N$3-1),"")</f>
        <v>0.76139188069594</v>
      </c>
      <c r="N708" s="28" t="n">
        <f aca="false">IF(K708=1,L708-M708,"")</f>
        <v>-0.024026512013256</v>
      </c>
      <c r="O708" s="24" t="n">
        <f aca="false">IF(K708=1,E708,"")</f>
        <v>24.59468</v>
      </c>
      <c r="P708" s="26" t="n">
        <f aca="false">IF(K708=1,J708,"")</f>
        <v>6.455</v>
      </c>
    </row>
    <row r="709" customFormat="false" ht="15" hidden="false" customHeight="false" outlineLevel="0" collapsed="false">
      <c r="A709" s="16" t="s">
        <v>1001</v>
      </c>
      <c r="B709" s="16" t="s">
        <v>269</v>
      </c>
      <c r="C709" s="16" t="s">
        <v>294</v>
      </c>
      <c r="D709" s="16" t="n">
        <v>29</v>
      </c>
      <c r="E709" s="24" t="n">
        <v>2.306483</v>
      </c>
      <c r="F709" s="25" t="n">
        <v>1003</v>
      </c>
      <c r="G709" s="16" t="n">
        <v>18</v>
      </c>
      <c r="H709" s="16" t="n">
        <v>1</v>
      </c>
      <c r="I709" s="16" t="n">
        <v>2</v>
      </c>
      <c r="J709" s="26" t="n">
        <v>5.77777777777778</v>
      </c>
      <c r="K709" s="16" t="n">
        <f aca="false">IF(F709&gt;=$N$1,1,0)</f>
        <v>1</v>
      </c>
      <c r="L709" s="27" t="n">
        <f aca="false">IF(K709=1,COUNTIFS($K$5:$K$1252,1,$J$5:$J$1252,"&lt;"&amp;J709)/($N$3-1),"")</f>
        <v>0.0530240265120133</v>
      </c>
      <c r="M709" s="27" t="n">
        <f aca="false">IF(K709=1,COUNTIFS($K$5:$K$1252,1,$E$5:$E$1252,"&lt;"&amp;E709)/($N$3-1),"")</f>
        <v>0.0770505385252693</v>
      </c>
      <c r="N709" s="28" t="n">
        <f aca="false">IF(K709=1,L709-M709,"")</f>
        <v>-0.024026512013256</v>
      </c>
      <c r="O709" s="24" t="n">
        <f aca="false">IF(K709=1,E709,"")</f>
        <v>2.306483</v>
      </c>
      <c r="P709" s="26" t="n">
        <f aca="false">IF(K709=1,J709,"")</f>
        <v>5.77777777777778</v>
      </c>
    </row>
    <row r="710" customFormat="false" ht="15" hidden="false" customHeight="false" outlineLevel="0" collapsed="false">
      <c r="A710" s="16" t="s">
        <v>1002</v>
      </c>
      <c r="B710" s="16" t="s">
        <v>225</v>
      </c>
      <c r="C710" s="16" t="s">
        <v>294</v>
      </c>
      <c r="D710" s="16" t="n">
        <v>31</v>
      </c>
      <c r="E710" s="24" t="n">
        <v>2.784708</v>
      </c>
      <c r="F710" s="25" t="n">
        <v>1829</v>
      </c>
      <c r="G710" s="16" t="n">
        <v>30</v>
      </c>
      <c r="H710" s="16" t="n">
        <v>1</v>
      </c>
      <c r="I710" s="16" t="n">
        <v>3</v>
      </c>
      <c r="J710" s="26" t="n">
        <v>5.82</v>
      </c>
      <c r="K710" s="16" t="n">
        <f aca="false">IF(F710&gt;=$N$1,1,0)</f>
        <v>1</v>
      </c>
      <c r="L710" s="27" t="n">
        <f aca="false">IF(K710=1,COUNTIFS($K$5:$K$1252,1,$J$5:$J$1252,"&lt;"&amp;J710)/($N$3-1),"")</f>
        <v>0.0811930405965203</v>
      </c>
      <c r="M710" s="27" t="n">
        <f aca="false">IF(K710=1,COUNTIFS($K$5:$K$1252,1,$E$5:$E$1252,"&lt;"&amp;E710)/($N$3-1),"")</f>
        <v>0.106048053024027</v>
      </c>
      <c r="N710" s="28" t="n">
        <f aca="false">IF(K710=1,L710-M710,"")</f>
        <v>-0.0248550124275062</v>
      </c>
      <c r="O710" s="24" t="n">
        <f aca="false">IF(K710=1,E710,"")</f>
        <v>2.784708</v>
      </c>
      <c r="P710" s="26" t="n">
        <f aca="false">IF(K710=1,J710,"")</f>
        <v>5.82</v>
      </c>
    </row>
    <row r="711" customFormat="false" ht="15" hidden="false" customHeight="false" outlineLevel="0" collapsed="false">
      <c r="A711" s="16" t="s">
        <v>1003</v>
      </c>
      <c r="B711" s="16" t="s">
        <v>217</v>
      </c>
      <c r="C711" s="16" t="s">
        <v>300</v>
      </c>
      <c r="D711" s="16" t="n">
        <v>34</v>
      </c>
      <c r="E711" s="24" t="n">
        <v>2.291413</v>
      </c>
      <c r="F711" s="25" t="n">
        <v>1810</v>
      </c>
      <c r="G711" s="16" t="n">
        <v>26</v>
      </c>
      <c r="H711" s="16" t="n">
        <v>0</v>
      </c>
      <c r="I711" s="16" t="n">
        <v>1</v>
      </c>
      <c r="J711" s="26" t="n">
        <v>5.77307692307692</v>
      </c>
      <c r="K711" s="16" t="n">
        <f aca="false">IF(F711&gt;=$N$1,1,0)</f>
        <v>1</v>
      </c>
      <c r="L711" s="27" t="n">
        <f aca="false">IF(K711=1,COUNTIFS($K$5:$K$1252,1,$J$5:$J$1252,"&lt;"&amp;J711)/($N$3-1),"")</f>
        <v>0.048053024026512</v>
      </c>
      <c r="M711" s="27" t="n">
        <f aca="false">IF(K711=1,COUNTIFS($K$5:$K$1252,1,$E$5:$E$1252,"&lt;"&amp;E711)/($N$3-1),"")</f>
        <v>0.0737365368682684</v>
      </c>
      <c r="N711" s="28" t="n">
        <f aca="false">IF(K711=1,L711-M711,"")</f>
        <v>-0.0256835128417564</v>
      </c>
      <c r="O711" s="24" t="n">
        <f aca="false">IF(K711=1,E711,"")</f>
        <v>2.291413</v>
      </c>
      <c r="P711" s="26" t="n">
        <f aca="false">IF(K711=1,J711,"")</f>
        <v>5.77307692307692</v>
      </c>
    </row>
    <row r="712" customFormat="false" ht="15" hidden="false" customHeight="false" outlineLevel="0" collapsed="false">
      <c r="A712" s="16" t="s">
        <v>1004</v>
      </c>
      <c r="B712" s="16" t="s">
        <v>259</v>
      </c>
      <c r="C712" s="16" t="s">
        <v>300</v>
      </c>
      <c r="D712" s="16" t="n">
        <v>22</v>
      </c>
      <c r="E712" s="24" t="n">
        <v>61.013834</v>
      </c>
      <c r="F712" s="25" t="n">
        <v>2043</v>
      </c>
      <c r="G712" s="16" t="n">
        <v>31</v>
      </c>
      <c r="H712" s="16" t="n">
        <v>9</v>
      </c>
      <c r="I712" s="16" t="n">
        <v>7</v>
      </c>
      <c r="J712" s="26" t="n">
        <v>6.90322580645161</v>
      </c>
      <c r="K712" s="16" t="n">
        <f aca="false">IF(F712&gt;=$N$1,1,0)</f>
        <v>1</v>
      </c>
      <c r="L712" s="27" t="n">
        <f aca="false">IF(K712=1,COUNTIFS($K$5:$K$1252,1,$J$5:$J$1252,"&lt;"&amp;J712)/($N$3-1),"")</f>
        <v>0.895608947804474</v>
      </c>
      <c r="M712" s="27" t="n">
        <f aca="false">IF(K712=1,COUNTIFS($K$5:$K$1252,1,$E$5:$E$1252,"&lt;"&amp;E712)/($N$3-1),"")</f>
        <v>0.922949461474731</v>
      </c>
      <c r="N712" s="28" t="n">
        <f aca="false">IF(K712=1,L712-M712,"")</f>
        <v>-0.0273405136702569</v>
      </c>
      <c r="O712" s="24" t="n">
        <f aca="false">IF(K712=1,E712,"")</f>
        <v>61.013834</v>
      </c>
      <c r="P712" s="26" t="n">
        <f aca="false">IF(K712=1,J712,"")</f>
        <v>6.90322580645161</v>
      </c>
    </row>
    <row r="713" customFormat="false" ht="15" hidden="false" customHeight="false" outlineLevel="0" collapsed="false">
      <c r="A713" s="16" t="s">
        <v>1005</v>
      </c>
      <c r="B713" s="16" t="s">
        <v>267</v>
      </c>
      <c r="C713" s="16" t="s">
        <v>294</v>
      </c>
      <c r="D713" s="16" t="n">
        <v>26</v>
      </c>
      <c r="E713" s="24" t="n">
        <v>25.133663</v>
      </c>
      <c r="F713" s="25" t="n">
        <v>1558</v>
      </c>
      <c r="G713" s="16" t="n">
        <v>24</v>
      </c>
      <c r="H713" s="16" t="n">
        <v>1</v>
      </c>
      <c r="I713" s="16" t="n">
        <v>0</v>
      </c>
      <c r="J713" s="26" t="n">
        <v>6.45833333333333</v>
      </c>
      <c r="K713" s="16" t="n">
        <f aca="false">IF(F713&gt;=$N$1,1,0)</f>
        <v>1</v>
      </c>
      <c r="L713" s="27" t="n">
        <f aca="false">IF(K713=1,COUNTIFS($K$5:$K$1252,1,$J$5:$J$1252,"&lt;"&amp;J713)/($N$3-1),"")</f>
        <v>0.739850869925435</v>
      </c>
      <c r="M713" s="27" t="n">
        <f aca="false">IF(K713=1,COUNTIFS($K$5:$K$1252,1,$E$5:$E$1252,"&lt;"&amp;E713)/($N$3-1),"")</f>
        <v>0.768848384424192</v>
      </c>
      <c r="N713" s="28" t="n">
        <f aca="false">IF(K713=1,L713-M713,"")</f>
        <v>-0.0289975144987573</v>
      </c>
      <c r="O713" s="24" t="n">
        <f aca="false">IF(K713=1,E713,"")</f>
        <v>25.133663</v>
      </c>
      <c r="P713" s="26" t="n">
        <f aca="false">IF(K713=1,J713,"")</f>
        <v>6.45833333333333</v>
      </c>
    </row>
    <row r="714" customFormat="false" ht="15" hidden="false" customHeight="false" outlineLevel="0" collapsed="false">
      <c r="A714" s="16" t="s">
        <v>1006</v>
      </c>
      <c r="B714" s="16" t="s">
        <v>251</v>
      </c>
      <c r="C714" s="16" t="s">
        <v>294</v>
      </c>
      <c r="D714" s="16" t="n">
        <v>24</v>
      </c>
      <c r="E714" s="24" t="n">
        <v>130.56881</v>
      </c>
      <c r="F714" s="25" t="n">
        <v>1685</v>
      </c>
      <c r="G714" s="16" t="n">
        <v>28</v>
      </c>
      <c r="H714" s="16" t="n">
        <v>0</v>
      </c>
      <c r="I714" s="16" t="n">
        <v>0</v>
      </c>
      <c r="J714" s="26" t="n">
        <v>7.18214285714286</v>
      </c>
      <c r="K714" s="16" t="n">
        <f aca="false">IF(F714&gt;=$N$1,1,0)</f>
        <v>1</v>
      </c>
      <c r="L714" s="27" t="n">
        <f aca="false">IF(K714=1,COUNTIFS($K$5:$K$1252,1,$J$5:$J$1252,"&lt;"&amp;J714)/($N$3-1),"")</f>
        <v>0.95857497928749</v>
      </c>
      <c r="M714" s="27" t="n">
        <f aca="false">IF(K714=1,COUNTIFS($K$5:$K$1252,1,$E$5:$E$1252,"&lt;"&amp;E714)/($N$3-1),"")</f>
        <v>0.988400994200497</v>
      </c>
      <c r="N714" s="28" t="n">
        <f aca="false">IF(K714=1,L714-M714,"")</f>
        <v>-0.0298260149130074</v>
      </c>
      <c r="O714" s="24" t="n">
        <f aca="false">IF(K714=1,E714,"")</f>
        <v>130.56881</v>
      </c>
      <c r="P714" s="26" t="n">
        <f aca="false">IF(K714=1,J714,"")</f>
        <v>7.18214285714286</v>
      </c>
    </row>
    <row r="715" customFormat="false" ht="15" hidden="false" customHeight="false" outlineLevel="0" collapsed="false">
      <c r="A715" s="16" t="s">
        <v>1007</v>
      </c>
      <c r="B715" s="16" t="s">
        <v>241</v>
      </c>
      <c r="C715" s="16" t="s">
        <v>300</v>
      </c>
      <c r="D715" s="16" t="n">
        <v>25</v>
      </c>
      <c r="E715" s="24" t="n">
        <v>138.466809</v>
      </c>
      <c r="F715" s="25" t="n">
        <v>2151</v>
      </c>
      <c r="G715" s="16" t="n">
        <v>33</v>
      </c>
      <c r="H715" s="16" t="n">
        <v>3</v>
      </c>
      <c r="I715" s="16" t="n">
        <v>9</v>
      </c>
      <c r="J715" s="26" t="n">
        <v>7.19090909090909</v>
      </c>
      <c r="K715" s="16" t="n">
        <f aca="false">IF(F715&gt;=$N$1,1,0)</f>
        <v>1</v>
      </c>
      <c r="L715" s="27" t="n">
        <f aca="false">IF(K715=1,COUNTIFS($K$5:$K$1252,1,$J$5:$J$1252,"&lt;"&amp;J715)/($N$3-1),"")</f>
        <v>0.96106048053024</v>
      </c>
      <c r="M715" s="27" t="n">
        <f aca="false">IF(K715=1,COUNTIFS($K$5:$K$1252,1,$E$5:$E$1252,"&lt;"&amp;E715)/($N$3-1),"")</f>
        <v>0.990886495443248</v>
      </c>
      <c r="N715" s="28" t="n">
        <f aca="false">IF(K715=1,L715-M715,"")</f>
        <v>-0.0298260149130074</v>
      </c>
      <c r="O715" s="24" t="n">
        <f aca="false">IF(K715=1,E715,"")</f>
        <v>138.466809</v>
      </c>
      <c r="P715" s="26" t="n">
        <f aca="false">IF(K715=1,J715,"")</f>
        <v>7.19090909090909</v>
      </c>
    </row>
    <row r="716" customFormat="false" ht="15" hidden="false" customHeight="false" outlineLevel="0" collapsed="false">
      <c r="A716" s="16" t="s">
        <v>1008</v>
      </c>
      <c r="B716" s="16" t="s">
        <v>239</v>
      </c>
      <c r="C716" s="16" t="s">
        <v>294</v>
      </c>
      <c r="D716" s="16" t="n">
        <v>24</v>
      </c>
      <c r="E716" s="24" t="n">
        <v>15.509447</v>
      </c>
      <c r="F716" s="25" t="n">
        <v>1416</v>
      </c>
      <c r="G716" s="16" t="n">
        <v>22</v>
      </c>
      <c r="H716" s="16" t="n">
        <v>2</v>
      </c>
      <c r="I716" s="16" t="n">
        <v>1</v>
      </c>
      <c r="J716" s="26" t="n">
        <v>6.31363636363636</v>
      </c>
      <c r="K716" s="16" t="n">
        <f aca="false">IF(F716&gt;=$N$1,1,0)</f>
        <v>1</v>
      </c>
      <c r="L716" s="27" t="n">
        <f aca="false">IF(K716=1,COUNTIFS($K$5:$K$1252,1,$J$5:$J$1252,"&lt;"&amp;J716)/($N$3-1),"")</f>
        <v>0.613090306545153</v>
      </c>
      <c r="M716" s="27" t="n">
        <f aca="false">IF(K716=1,COUNTIFS($K$5:$K$1252,1,$E$5:$E$1252,"&lt;"&amp;E716)/($N$3-1),"")</f>
        <v>0.642916321458161</v>
      </c>
      <c r="N716" s="28" t="n">
        <f aca="false">IF(K716=1,L716-M716,"")</f>
        <v>-0.0298260149130074</v>
      </c>
      <c r="O716" s="24" t="n">
        <f aca="false">IF(K716=1,E716,"")</f>
        <v>15.509447</v>
      </c>
      <c r="P716" s="26" t="n">
        <f aca="false">IF(K716=1,J716,"")</f>
        <v>6.31363636363636</v>
      </c>
    </row>
    <row r="717" customFormat="false" ht="15" hidden="false" customHeight="false" outlineLevel="0" collapsed="false">
      <c r="A717" s="16" t="s">
        <v>1009</v>
      </c>
      <c r="B717" s="16" t="s">
        <v>269</v>
      </c>
      <c r="C717" s="16" t="s">
        <v>294</v>
      </c>
      <c r="D717" s="16" t="n">
        <v>22</v>
      </c>
      <c r="E717" s="24" t="n">
        <v>1.91715</v>
      </c>
      <c r="F717" s="25" t="n">
        <v>1407</v>
      </c>
      <c r="G717" s="16" t="n">
        <v>23</v>
      </c>
      <c r="H717" s="16" t="n">
        <v>0</v>
      </c>
      <c r="I717" s="16" t="n">
        <v>0</v>
      </c>
      <c r="J717" s="26" t="n">
        <v>5.69565217391304</v>
      </c>
      <c r="K717" s="16" t="n">
        <f aca="false">IF(F717&gt;=$N$1,1,0)</f>
        <v>1</v>
      </c>
      <c r="L717" s="27" t="n">
        <f aca="false">IF(K717=1,COUNTIFS($K$5:$K$1252,1,$J$5:$J$1252,"&lt;"&amp;J717)/($N$3-1),"")</f>
        <v>0.0173985086992544</v>
      </c>
      <c r="M717" s="27" t="n">
        <f aca="false">IF(K717=1,COUNTIFS($K$5:$K$1252,1,$E$5:$E$1252,"&lt;"&amp;E717)/($N$3-1),"")</f>
        <v>0.048053024026512</v>
      </c>
      <c r="N717" s="28" t="n">
        <f aca="false">IF(K717=1,L717-M717,"")</f>
        <v>-0.0306545153272577</v>
      </c>
      <c r="O717" s="24" t="n">
        <f aca="false">IF(K717=1,E717,"")</f>
        <v>1.91715</v>
      </c>
      <c r="P717" s="26" t="n">
        <f aca="false">IF(K717=1,J717,"")</f>
        <v>5.69565217391304</v>
      </c>
    </row>
    <row r="718" customFormat="false" ht="15" hidden="false" customHeight="false" outlineLevel="0" collapsed="false">
      <c r="A718" s="16" t="s">
        <v>1010</v>
      </c>
      <c r="B718" s="16" t="s">
        <v>250</v>
      </c>
      <c r="C718" s="16" t="s">
        <v>307</v>
      </c>
      <c r="D718" s="16" t="n">
        <v>31</v>
      </c>
      <c r="E718" s="24" t="n">
        <v>3.077649</v>
      </c>
      <c r="F718" s="25" t="n">
        <v>1007</v>
      </c>
      <c r="G718" s="16" t="n">
        <v>14</v>
      </c>
      <c r="H718" s="16" t="n">
        <v>0</v>
      </c>
      <c r="I718" s="16" t="n">
        <v>0</v>
      </c>
      <c r="J718" s="26" t="n">
        <v>5.84285714285714</v>
      </c>
      <c r="K718" s="16" t="n">
        <f aca="false">IF(F718&gt;=$N$1,1,0)</f>
        <v>1</v>
      </c>
      <c r="L718" s="27" t="n">
        <f aca="false">IF(K718=1,COUNTIFS($K$5:$K$1252,1,$J$5:$J$1252,"&lt;"&amp;J718)/($N$3-1),"")</f>
        <v>0.109362054681027</v>
      </c>
      <c r="M718" s="27" t="n">
        <f aca="false">IF(K718=1,COUNTIFS($K$5:$K$1252,1,$E$5:$E$1252,"&lt;"&amp;E718)/($N$3-1),"")</f>
        <v>0.140016570008285</v>
      </c>
      <c r="N718" s="28" t="n">
        <f aca="false">IF(K718=1,L718-M718,"")</f>
        <v>-0.0306545153272576</v>
      </c>
      <c r="O718" s="24" t="n">
        <f aca="false">IF(K718=1,E718,"")</f>
        <v>3.077649</v>
      </c>
      <c r="P718" s="26" t="n">
        <f aca="false">IF(K718=1,J718,"")</f>
        <v>5.84285714285714</v>
      </c>
    </row>
    <row r="719" customFormat="false" ht="15" hidden="false" customHeight="false" outlineLevel="0" collapsed="false">
      <c r="A719" s="16" t="s">
        <v>1011</v>
      </c>
      <c r="B719" s="16" t="s">
        <v>253</v>
      </c>
      <c r="C719" s="16" t="s">
        <v>300</v>
      </c>
      <c r="D719" s="16" t="n">
        <v>28</v>
      </c>
      <c r="E719" s="24" t="n">
        <v>6.417752</v>
      </c>
      <c r="F719" s="25" t="n">
        <v>1311</v>
      </c>
      <c r="G719" s="16" t="n">
        <v>22</v>
      </c>
      <c r="H719" s="16" t="n">
        <v>1</v>
      </c>
      <c r="I719" s="16" t="n">
        <v>3</v>
      </c>
      <c r="J719" s="26" t="n">
        <v>6.01818181818182</v>
      </c>
      <c r="K719" s="16" t="n">
        <f aca="false">IF(F719&gt;=$N$1,1,0)</f>
        <v>1</v>
      </c>
      <c r="L719" s="27" t="n">
        <f aca="false">IF(K719=1,COUNTIFS($K$5:$K$1252,1,$J$5:$J$1252,"&lt;"&amp;J719)/($N$3-1),"")</f>
        <v>0.31814415907208</v>
      </c>
      <c r="M719" s="27" t="n">
        <f aca="false">IF(K719=1,COUNTIFS($K$5:$K$1252,1,$E$5:$E$1252,"&lt;"&amp;E719)/($N$3-1),"")</f>
        <v>0.348798674399337</v>
      </c>
      <c r="N719" s="28" t="n">
        <f aca="false">IF(K719=1,L719-M719,"")</f>
        <v>-0.0306545153272577</v>
      </c>
      <c r="O719" s="24" t="n">
        <f aca="false">IF(K719=1,E719,"")</f>
        <v>6.417752</v>
      </c>
      <c r="P719" s="26" t="n">
        <f aca="false">IF(K719=1,J719,"")</f>
        <v>6.01818181818182</v>
      </c>
    </row>
    <row r="720" customFormat="false" ht="15" hidden="false" customHeight="false" outlineLevel="0" collapsed="false">
      <c r="A720" s="16" t="s">
        <v>1012</v>
      </c>
      <c r="B720" s="16" t="s">
        <v>235</v>
      </c>
      <c r="C720" s="16" t="s">
        <v>294</v>
      </c>
      <c r="D720" s="16" t="n">
        <v>26</v>
      </c>
      <c r="E720" s="24" t="n">
        <v>1.85829</v>
      </c>
      <c r="F720" s="25" t="n">
        <v>1441</v>
      </c>
      <c r="G720" s="16" t="n">
        <v>22</v>
      </c>
      <c r="H720" s="16" t="n">
        <v>0</v>
      </c>
      <c r="I720" s="16" t="n">
        <v>0</v>
      </c>
      <c r="J720" s="26" t="n">
        <v>5.69090909090909</v>
      </c>
      <c r="K720" s="16" t="n">
        <f aca="false">IF(F720&gt;=$N$1,1,0)</f>
        <v>1</v>
      </c>
      <c r="L720" s="27" t="n">
        <f aca="false">IF(K720=1,COUNTIFS($K$5:$K$1252,1,$J$5:$J$1252,"&lt;"&amp;J720)/($N$3-1),"")</f>
        <v>0.0132560066280033</v>
      </c>
      <c r="M720" s="27" t="n">
        <f aca="false">IF(K720=1,COUNTIFS($K$5:$K$1252,1,$E$5:$E$1252,"&lt;"&amp;E720)/($N$3-1),"")</f>
        <v>0.043910521955261</v>
      </c>
      <c r="N720" s="28" t="n">
        <f aca="false">IF(K720=1,L720-M720,"")</f>
        <v>-0.0306545153272577</v>
      </c>
      <c r="O720" s="24" t="n">
        <f aca="false">IF(K720=1,E720,"")</f>
        <v>1.85829</v>
      </c>
      <c r="P720" s="26" t="n">
        <f aca="false">IF(K720=1,J720,"")</f>
        <v>5.69090909090909</v>
      </c>
    </row>
    <row r="721" customFormat="false" ht="15" hidden="false" customHeight="false" outlineLevel="0" collapsed="false">
      <c r="A721" s="16" t="s">
        <v>1013</v>
      </c>
      <c r="B721" s="16" t="s">
        <v>256</v>
      </c>
      <c r="C721" s="16" t="s">
        <v>300</v>
      </c>
      <c r="D721" s="16" t="n">
        <v>19</v>
      </c>
      <c r="E721" s="24" t="n">
        <v>3.3714</v>
      </c>
      <c r="F721" s="25" t="n">
        <v>1784</v>
      </c>
      <c r="G721" s="16" t="n">
        <v>28</v>
      </c>
      <c r="H721" s="16" t="n">
        <v>1</v>
      </c>
      <c r="I721" s="16" t="n">
        <v>1</v>
      </c>
      <c r="J721" s="26" t="n">
        <v>5.87857142857143</v>
      </c>
      <c r="K721" s="16" t="n">
        <f aca="false">IF(F721&gt;=$N$1,1,0)</f>
        <v>1</v>
      </c>
      <c r="L721" s="27" t="n">
        <f aca="false">IF(K721=1,COUNTIFS($K$5:$K$1252,1,$J$5:$J$1252,"&lt;"&amp;J721)/($N$3-1),"")</f>
        <v>0.146644573322287</v>
      </c>
      <c r="M721" s="27" t="n">
        <f aca="false">IF(K721=1,COUNTIFS($K$5:$K$1252,1,$E$5:$E$1252,"&lt;"&amp;E721)/($N$3-1),"")</f>
        <v>0.177299088649544</v>
      </c>
      <c r="N721" s="28" t="n">
        <f aca="false">IF(K721=1,L721-M721,"")</f>
        <v>-0.0306545153272577</v>
      </c>
      <c r="O721" s="24" t="n">
        <f aca="false">IF(K721=1,E721,"")</f>
        <v>3.3714</v>
      </c>
      <c r="P721" s="26" t="n">
        <f aca="false">IF(K721=1,J721,"")</f>
        <v>5.87857142857143</v>
      </c>
    </row>
    <row r="722" customFormat="false" ht="15" hidden="false" customHeight="false" outlineLevel="0" collapsed="false">
      <c r="A722" s="16" t="s">
        <v>1014</v>
      </c>
      <c r="B722" s="16" t="s">
        <v>260</v>
      </c>
      <c r="C722" s="16" t="s">
        <v>307</v>
      </c>
      <c r="D722" s="16" t="n">
        <v>33</v>
      </c>
      <c r="E722" s="24" t="n">
        <v>22.568726</v>
      </c>
      <c r="F722" s="25" t="n">
        <v>1130</v>
      </c>
      <c r="G722" s="16" t="n">
        <v>14</v>
      </c>
      <c r="H722" s="16" t="n">
        <v>0</v>
      </c>
      <c r="I722" s="16" t="n">
        <v>0</v>
      </c>
      <c r="J722" s="26" t="n">
        <v>6.41428571428571</v>
      </c>
      <c r="K722" s="16" t="n">
        <f aca="false">IF(F722&gt;=$N$1,1,0)</f>
        <v>1</v>
      </c>
      <c r="L722" s="27" t="n">
        <f aca="false">IF(K722=1,COUNTIFS($K$5:$K$1252,1,$J$5:$J$1252,"&lt;"&amp;J722)/($N$3-1),"")</f>
        <v>0.713338856669428</v>
      </c>
      <c r="M722" s="27" t="n">
        <f aca="false">IF(K722=1,COUNTIFS($K$5:$K$1252,1,$E$5:$E$1252,"&lt;"&amp;E722)/($N$3-1),"")</f>
        <v>0.744821872410936</v>
      </c>
      <c r="N722" s="28" t="n">
        <f aca="false">IF(K722=1,L722-M722,"")</f>
        <v>-0.0314830157415079</v>
      </c>
      <c r="O722" s="24" t="n">
        <f aca="false">IF(K722=1,E722,"")</f>
        <v>22.568726</v>
      </c>
      <c r="P722" s="26" t="n">
        <f aca="false">IF(K722=1,J722,"")</f>
        <v>6.41428571428571</v>
      </c>
    </row>
    <row r="723" customFormat="false" ht="15" hidden="false" customHeight="false" outlineLevel="0" collapsed="false">
      <c r="A723" s="16" t="s">
        <v>1015</v>
      </c>
      <c r="B723" s="16" t="s">
        <v>267</v>
      </c>
      <c r="C723" s="16" t="s">
        <v>294</v>
      </c>
      <c r="D723" s="16" t="n">
        <v>23</v>
      </c>
      <c r="E723" s="24" t="n">
        <v>3.042229</v>
      </c>
      <c r="F723" s="25" t="n">
        <v>1758</v>
      </c>
      <c r="G723" s="16" t="n">
        <v>26</v>
      </c>
      <c r="H723" s="16" t="n">
        <v>1</v>
      </c>
      <c r="I723" s="16" t="n">
        <v>3</v>
      </c>
      <c r="J723" s="26" t="n">
        <v>5.83846153846154</v>
      </c>
      <c r="K723" s="16" t="n">
        <f aca="false">IF(F723&gt;=$N$1,1,0)</f>
        <v>1</v>
      </c>
      <c r="L723" s="27" t="n">
        <f aca="false">IF(K723=1,COUNTIFS($K$5:$K$1252,1,$J$5:$J$1252,"&lt;"&amp;J723)/($N$3-1),"")</f>
        <v>0.103562551781276</v>
      </c>
      <c r="M723" s="27" t="n">
        <f aca="false">IF(K723=1,COUNTIFS($K$5:$K$1252,1,$E$5:$E$1252,"&lt;"&amp;E723)/($N$3-1),"")</f>
        <v>0.135045567522784</v>
      </c>
      <c r="N723" s="28" t="n">
        <f aca="false">IF(K723=1,L723-M723,"")</f>
        <v>-0.0314830157415079</v>
      </c>
      <c r="O723" s="24" t="n">
        <f aca="false">IF(K723=1,E723,"")</f>
        <v>3.042229</v>
      </c>
      <c r="P723" s="26" t="n">
        <f aca="false">IF(K723=1,J723,"")</f>
        <v>5.83846153846154</v>
      </c>
    </row>
    <row r="724" customFormat="false" ht="15" hidden="false" customHeight="false" outlineLevel="0" collapsed="false">
      <c r="A724" s="16" t="s">
        <v>1016</v>
      </c>
      <c r="B724" s="16" t="s">
        <v>224</v>
      </c>
      <c r="C724" s="16" t="s">
        <v>300</v>
      </c>
      <c r="D724" s="16" t="n">
        <v>21</v>
      </c>
      <c r="E724" s="24" t="n">
        <v>14.362602</v>
      </c>
      <c r="F724" s="25" t="n">
        <v>2200</v>
      </c>
      <c r="G724" s="16" t="n">
        <v>34</v>
      </c>
      <c r="H724" s="16" t="n">
        <v>3</v>
      </c>
      <c r="I724" s="16" t="n">
        <v>4</v>
      </c>
      <c r="J724" s="26" t="n">
        <v>6.3</v>
      </c>
      <c r="K724" s="16" t="n">
        <f aca="false">IF(F724&gt;=$N$1,1,0)</f>
        <v>1</v>
      </c>
      <c r="L724" s="27" t="n">
        <f aca="false">IF(K724=1,COUNTIFS($K$5:$K$1252,1,$J$5:$J$1252,"&lt;"&amp;J724)/($N$3-1),"")</f>
        <v>0.589063794531897</v>
      </c>
      <c r="M724" s="27" t="n">
        <f aca="false">IF(K724=1,COUNTIFS($K$5:$K$1252,1,$E$5:$E$1252,"&lt;"&amp;E724)/($N$3-1),"")</f>
        <v>0.620546810273405</v>
      </c>
      <c r="N724" s="28" t="n">
        <f aca="false">IF(K724=1,L724-M724,"")</f>
        <v>-0.0314830157415079</v>
      </c>
      <c r="O724" s="24" t="n">
        <f aca="false">IF(K724=1,E724,"")</f>
        <v>14.362602</v>
      </c>
      <c r="P724" s="26" t="n">
        <f aca="false">IF(K724=1,J724,"")</f>
        <v>6.3</v>
      </c>
    </row>
    <row r="725" customFormat="false" ht="15" hidden="false" customHeight="false" outlineLevel="0" collapsed="false">
      <c r="A725" s="16" t="s">
        <v>1017</v>
      </c>
      <c r="B725" s="16" t="s">
        <v>249</v>
      </c>
      <c r="C725" s="16" t="s">
        <v>294</v>
      </c>
      <c r="D725" s="16" t="n">
        <v>23</v>
      </c>
      <c r="E725" s="24" t="n">
        <v>1.768011</v>
      </c>
      <c r="F725" s="25" t="n">
        <v>1359</v>
      </c>
      <c r="G725" s="16" t="n">
        <v>22</v>
      </c>
      <c r="H725" s="16" t="n">
        <v>1</v>
      </c>
      <c r="I725" s="16" t="n">
        <v>0</v>
      </c>
      <c r="J725" s="26" t="n">
        <v>5.63181818181818</v>
      </c>
      <c r="K725" s="16" t="n">
        <f aca="false">IF(F725&gt;=$N$1,1,0)</f>
        <v>1</v>
      </c>
      <c r="L725" s="27" t="n">
        <f aca="false">IF(K725=1,COUNTIFS($K$5:$K$1252,1,$J$5:$J$1252,"&lt;"&amp;J725)/($N$3-1),"")</f>
        <v>0.00497100248550124</v>
      </c>
      <c r="M725" s="27" t="n">
        <f aca="false">IF(K725=1,COUNTIFS($K$5:$K$1252,1,$E$5:$E$1252,"&lt;"&amp;E725)/($N$3-1),"")</f>
        <v>0.0372825186412593</v>
      </c>
      <c r="N725" s="28" t="n">
        <f aca="false">IF(K725=1,L725-M725,"")</f>
        <v>-0.0323115161557581</v>
      </c>
      <c r="O725" s="24" t="n">
        <f aca="false">IF(K725=1,E725,"")</f>
        <v>1.768011</v>
      </c>
      <c r="P725" s="26" t="n">
        <f aca="false">IF(K725=1,J725,"")</f>
        <v>5.63181818181818</v>
      </c>
    </row>
    <row r="726" customFormat="false" ht="15" hidden="false" customHeight="false" outlineLevel="0" collapsed="false">
      <c r="A726" s="16" t="s">
        <v>1018</v>
      </c>
      <c r="B726" s="16" t="s">
        <v>221</v>
      </c>
      <c r="C726" s="16" t="s">
        <v>300</v>
      </c>
      <c r="D726" s="16" t="n">
        <v>29</v>
      </c>
      <c r="E726" s="24" t="n">
        <v>4.416108</v>
      </c>
      <c r="F726" s="25" t="n">
        <v>1910</v>
      </c>
      <c r="G726" s="16" t="n">
        <v>29</v>
      </c>
      <c r="H726" s="16" t="n">
        <v>3</v>
      </c>
      <c r="I726" s="16" t="n">
        <v>2</v>
      </c>
      <c r="J726" s="26" t="n">
        <v>5.93448275862069</v>
      </c>
      <c r="K726" s="16" t="n">
        <f aca="false">IF(F726&gt;=$N$1,1,0)</f>
        <v>1</v>
      </c>
      <c r="L726" s="27" t="n">
        <f aca="false">IF(K726=1,COUNTIFS($K$5:$K$1252,1,$J$5:$J$1252,"&lt;"&amp;J726)/($N$3-1),"")</f>
        <v>0.215410107705054</v>
      </c>
      <c r="M726" s="27" t="n">
        <f aca="false">IF(K726=1,COUNTIFS($K$5:$K$1252,1,$E$5:$E$1252,"&lt;"&amp;E726)/($N$3-1),"")</f>
        <v>0.247721623860812</v>
      </c>
      <c r="N726" s="28" t="n">
        <f aca="false">IF(K726=1,L726-M726,"")</f>
        <v>-0.0323115161557581</v>
      </c>
      <c r="O726" s="24" t="n">
        <f aca="false">IF(K726=1,E726,"")</f>
        <v>4.416108</v>
      </c>
      <c r="P726" s="26" t="n">
        <f aca="false">IF(K726=1,J726,"")</f>
        <v>5.93448275862069</v>
      </c>
    </row>
    <row r="727" customFormat="false" ht="15" hidden="false" customHeight="false" outlineLevel="0" collapsed="false">
      <c r="A727" s="16" t="s">
        <v>1019</v>
      </c>
      <c r="B727" s="16" t="s">
        <v>236</v>
      </c>
      <c r="C727" s="16" t="s">
        <v>300</v>
      </c>
      <c r="D727" s="16" t="n">
        <v>30</v>
      </c>
      <c r="E727" s="24" t="n">
        <v>84.915109</v>
      </c>
      <c r="F727" s="25" t="n">
        <v>1507</v>
      </c>
      <c r="G727" s="16" t="n">
        <v>27</v>
      </c>
      <c r="H727" s="16" t="n">
        <v>3</v>
      </c>
      <c r="I727" s="16" t="n">
        <v>9</v>
      </c>
      <c r="J727" s="26" t="n">
        <v>7.0037037037037</v>
      </c>
      <c r="K727" s="16" t="n">
        <f aca="false">IF(F727&gt;=$N$1,1,0)</f>
        <v>1</v>
      </c>
      <c r="L727" s="27" t="n">
        <f aca="false">IF(K727=1,COUNTIFS($K$5:$K$1252,1,$J$5:$J$1252,"&lt;"&amp;J727)/($N$3-1),"")</f>
        <v>0.932062966031483</v>
      </c>
      <c r="M727" s="27" t="n">
        <f aca="false">IF(K727=1,COUNTIFS($K$5:$K$1252,1,$E$5:$E$1252,"&lt;"&amp;E727)/($N$3-1),"")</f>
        <v>0.964374482187241</v>
      </c>
      <c r="N727" s="28" t="n">
        <f aca="false">IF(K727=1,L727-M727,"")</f>
        <v>-0.0323115161557581</v>
      </c>
      <c r="O727" s="24" t="n">
        <f aca="false">IF(K727=1,E727,"")</f>
        <v>84.915109</v>
      </c>
      <c r="P727" s="26" t="n">
        <f aca="false">IF(K727=1,J727,"")</f>
        <v>7.0037037037037</v>
      </c>
    </row>
    <row r="728" customFormat="false" ht="15" hidden="false" customHeight="false" outlineLevel="0" collapsed="false">
      <c r="A728" s="16" t="s">
        <v>1020</v>
      </c>
      <c r="B728" s="16" t="s">
        <v>245</v>
      </c>
      <c r="C728" s="16" t="s">
        <v>296</v>
      </c>
      <c r="D728" s="16" t="n">
        <v>23</v>
      </c>
      <c r="E728" s="24" t="n">
        <v>94.057245</v>
      </c>
      <c r="F728" s="25" t="n">
        <v>1477</v>
      </c>
      <c r="G728" s="16" t="n">
        <v>28</v>
      </c>
      <c r="H728" s="16" t="n">
        <v>14</v>
      </c>
      <c r="I728" s="16" t="n">
        <v>6</v>
      </c>
      <c r="J728" s="26" t="n">
        <v>7.02142857142857</v>
      </c>
      <c r="K728" s="16" t="n">
        <f aca="false">IF(F728&gt;=$N$1,1,0)</f>
        <v>1</v>
      </c>
      <c r="L728" s="27" t="n">
        <f aca="false">IF(K728=1,COUNTIFS($K$5:$K$1252,1,$J$5:$J$1252,"&lt;"&amp;J728)/($N$3-1),"")</f>
        <v>0.937862468931235</v>
      </c>
      <c r="M728" s="27" t="n">
        <f aca="false">IF(K728=1,COUNTIFS($K$5:$K$1252,1,$E$5:$E$1252,"&lt;"&amp;E728)/($N$3-1),"")</f>
        <v>0.971002485501243</v>
      </c>
      <c r="N728" s="28" t="n">
        <f aca="false">IF(K728=1,L728-M728,"")</f>
        <v>-0.0331400165700083</v>
      </c>
      <c r="O728" s="24" t="n">
        <f aca="false">IF(K728=1,E728,"")</f>
        <v>94.057245</v>
      </c>
      <c r="P728" s="26" t="n">
        <f aca="false">IF(K728=1,J728,"")</f>
        <v>7.02142857142857</v>
      </c>
    </row>
    <row r="729" customFormat="false" ht="15" hidden="false" customHeight="false" outlineLevel="0" collapsed="false">
      <c r="A729" s="16" t="s">
        <v>1021</v>
      </c>
      <c r="B729" s="16" t="s">
        <v>249</v>
      </c>
      <c r="C729" s="16" t="s">
        <v>296</v>
      </c>
      <c r="D729" s="16" t="n">
        <v>24</v>
      </c>
      <c r="E729" s="24" t="n">
        <v>106.287395</v>
      </c>
      <c r="F729" s="25" t="n">
        <v>1214</v>
      </c>
      <c r="G729" s="16" t="n">
        <v>23</v>
      </c>
      <c r="H729" s="16" t="n">
        <v>12</v>
      </c>
      <c r="I729" s="16" t="n">
        <v>4</v>
      </c>
      <c r="J729" s="26" t="n">
        <v>7.08260869565218</v>
      </c>
      <c r="K729" s="16" t="n">
        <f aca="false">IF(F729&gt;=$N$1,1,0)</f>
        <v>1</v>
      </c>
      <c r="L729" s="27" t="n">
        <f aca="false">IF(K729=1,COUNTIFS($K$5:$K$1252,1,$J$5:$J$1252,"&lt;"&amp;J729)/($N$3-1),"")</f>
        <v>0.945318972659486</v>
      </c>
      <c r="M729" s="27" t="n">
        <f aca="false">IF(K729=1,COUNTIFS($K$5:$K$1252,1,$E$5:$E$1252,"&lt;"&amp;E729)/($N$3-1),"")</f>
        <v>0.978458989229495</v>
      </c>
      <c r="N729" s="28" t="n">
        <f aca="false">IF(K729=1,L729-M729,"")</f>
        <v>-0.0331400165700083</v>
      </c>
      <c r="O729" s="24" t="n">
        <f aca="false">IF(K729=1,E729,"")</f>
        <v>106.287395</v>
      </c>
      <c r="P729" s="26" t="n">
        <f aca="false">IF(K729=1,J729,"")</f>
        <v>7.08260869565218</v>
      </c>
    </row>
    <row r="730" customFormat="false" ht="15" hidden="false" customHeight="false" outlineLevel="0" collapsed="false">
      <c r="A730" s="16" t="s">
        <v>1022</v>
      </c>
      <c r="B730" s="16" t="s">
        <v>217</v>
      </c>
      <c r="C730" s="16" t="s">
        <v>294</v>
      </c>
      <c r="D730" s="16" t="n">
        <v>21</v>
      </c>
      <c r="E730" s="24" t="n">
        <v>32.15041</v>
      </c>
      <c r="F730" s="25" t="n">
        <v>1166</v>
      </c>
      <c r="G730" s="16" t="n">
        <v>18</v>
      </c>
      <c r="H730" s="16" t="n">
        <v>0</v>
      </c>
      <c r="I730" s="16" t="n">
        <v>1</v>
      </c>
      <c r="J730" s="26" t="n">
        <v>6.62222222222222</v>
      </c>
      <c r="K730" s="16" t="n">
        <f aca="false">IF(F730&gt;=$N$1,1,0)</f>
        <v>1</v>
      </c>
      <c r="L730" s="27" t="n">
        <f aca="false">IF(K730=1,COUNTIFS($K$5:$K$1252,1,$J$5:$J$1252,"&lt;"&amp;J730)/($N$3-1),"")</f>
        <v>0.792874896437448</v>
      </c>
      <c r="M730" s="27" t="n">
        <f aca="false">IF(K730=1,COUNTIFS($K$5:$K$1252,1,$E$5:$E$1252,"&lt;"&amp;E730)/($N$3-1),"")</f>
        <v>0.826014913007457</v>
      </c>
      <c r="N730" s="28" t="n">
        <f aca="false">IF(K730=1,L730-M730,"")</f>
        <v>-0.0331400165700083</v>
      </c>
      <c r="O730" s="24" t="n">
        <f aca="false">IF(K730=1,E730,"")</f>
        <v>32.15041</v>
      </c>
      <c r="P730" s="26" t="n">
        <f aca="false">IF(K730=1,J730,"")</f>
        <v>6.62222222222222</v>
      </c>
    </row>
    <row r="731" customFormat="false" ht="15" hidden="false" customHeight="false" outlineLevel="0" collapsed="false">
      <c r="A731" s="16" t="s">
        <v>1023</v>
      </c>
      <c r="B731" s="16" t="s">
        <v>254</v>
      </c>
      <c r="C731" s="16" t="s">
        <v>294</v>
      </c>
      <c r="D731" s="16" t="n">
        <v>25</v>
      </c>
      <c r="E731" s="24" t="n">
        <v>2.19732</v>
      </c>
      <c r="F731" s="25" t="n">
        <v>1084</v>
      </c>
      <c r="G731" s="16" t="n">
        <v>20</v>
      </c>
      <c r="H731" s="16" t="n">
        <v>2</v>
      </c>
      <c r="I731" s="16" t="n">
        <v>1</v>
      </c>
      <c r="J731" s="26" t="n">
        <v>5.745</v>
      </c>
      <c r="K731" s="16" t="n">
        <f aca="false">IF(F731&gt;=$N$1,1,0)</f>
        <v>1</v>
      </c>
      <c r="L731" s="27" t="n">
        <f aca="false">IF(K731=1,COUNTIFS($K$5:$K$1252,1,$J$5:$J$1252,"&lt;"&amp;J731)/($N$3-1),"")</f>
        <v>0.0323115161557581</v>
      </c>
      <c r="M731" s="27" t="n">
        <f aca="false">IF(K731=1,COUNTIFS($K$5:$K$1252,1,$E$5:$E$1252,"&lt;"&amp;E731)/($N$3-1),"")</f>
        <v>0.0654515327257664</v>
      </c>
      <c r="N731" s="28" t="n">
        <f aca="false">IF(K731=1,L731-M731,"")</f>
        <v>-0.0331400165700083</v>
      </c>
      <c r="O731" s="24" t="n">
        <f aca="false">IF(K731=1,E731,"")</f>
        <v>2.19732</v>
      </c>
      <c r="P731" s="26" t="n">
        <f aca="false">IF(K731=1,J731,"")</f>
        <v>5.745</v>
      </c>
    </row>
    <row r="732" customFormat="false" ht="15" hidden="false" customHeight="false" outlineLevel="0" collapsed="false">
      <c r="A732" s="16" t="s">
        <v>1024</v>
      </c>
      <c r="B732" s="16" t="s">
        <v>233</v>
      </c>
      <c r="C732" s="16" t="s">
        <v>307</v>
      </c>
      <c r="D732" s="16" t="n">
        <v>36</v>
      </c>
      <c r="E732" s="24" t="n">
        <v>1.75989</v>
      </c>
      <c r="F732" s="25" t="n">
        <v>1646</v>
      </c>
      <c r="G732" s="16" t="n">
        <v>21</v>
      </c>
      <c r="H732" s="16" t="n">
        <v>0</v>
      </c>
      <c r="I732" s="16" t="n">
        <v>0</v>
      </c>
      <c r="J732" s="26" t="n">
        <v>5.58571428571429</v>
      </c>
      <c r="K732" s="16" t="n">
        <f aca="false">IF(F732&gt;=$N$1,1,0)</f>
        <v>1</v>
      </c>
      <c r="L732" s="27" t="n">
        <f aca="false">IF(K732=1,COUNTIFS($K$5:$K$1252,1,$J$5:$J$1252,"&lt;"&amp;J732)/($N$3-1),"")</f>
        <v>0.00165700082850041</v>
      </c>
      <c r="M732" s="27" t="n">
        <f aca="false">IF(K732=1,COUNTIFS($K$5:$K$1252,1,$E$5:$E$1252,"&lt;"&amp;E732)/($N$3-1),"")</f>
        <v>0.0356255178127589</v>
      </c>
      <c r="N732" s="28" t="n">
        <f aca="false">IF(K732=1,L732-M732,"")</f>
        <v>-0.0339685169842585</v>
      </c>
      <c r="O732" s="24" t="n">
        <f aca="false">IF(K732=1,E732,"")</f>
        <v>1.75989</v>
      </c>
      <c r="P732" s="26" t="n">
        <f aca="false">IF(K732=1,J732,"")</f>
        <v>5.58571428571429</v>
      </c>
    </row>
    <row r="733" customFormat="false" ht="15" hidden="false" customHeight="false" outlineLevel="0" collapsed="false">
      <c r="A733" s="16" t="s">
        <v>1025</v>
      </c>
      <c r="B733" s="16" t="s">
        <v>235</v>
      </c>
      <c r="C733" s="16" t="s">
        <v>294</v>
      </c>
      <c r="D733" s="16" t="n">
        <v>33</v>
      </c>
      <c r="E733" s="24" t="n">
        <v>1.79555</v>
      </c>
      <c r="F733" s="25" t="n">
        <v>1592</v>
      </c>
      <c r="G733" s="16" t="n">
        <v>28</v>
      </c>
      <c r="H733" s="16" t="n">
        <v>1</v>
      </c>
      <c r="I733" s="16" t="n">
        <v>0</v>
      </c>
      <c r="J733" s="26" t="n">
        <v>5.63214285714286</v>
      </c>
      <c r="K733" s="16" t="n">
        <f aca="false">IF(F733&gt;=$N$1,1,0)</f>
        <v>1</v>
      </c>
      <c r="L733" s="27" t="n">
        <f aca="false">IF(K733=1,COUNTIFS($K$5:$K$1252,1,$J$5:$J$1252,"&lt;"&amp;J733)/($N$3-1),"")</f>
        <v>0.00579950289975145</v>
      </c>
      <c r="M733" s="27" t="n">
        <f aca="false">IF(K733=1,COUNTIFS($K$5:$K$1252,1,$E$5:$E$1252,"&lt;"&amp;E733)/($N$3-1),"")</f>
        <v>0.0405965202982602</v>
      </c>
      <c r="N733" s="28" t="n">
        <f aca="false">IF(K733=1,L733-M733,"")</f>
        <v>-0.0347970173985087</v>
      </c>
      <c r="O733" s="24" t="n">
        <f aca="false">IF(K733=1,E733,"")</f>
        <v>1.79555</v>
      </c>
      <c r="P733" s="26" t="n">
        <f aca="false">IF(K733=1,J733,"")</f>
        <v>5.63214285714286</v>
      </c>
    </row>
    <row r="734" customFormat="false" ht="15" hidden="false" customHeight="false" outlineLevel="0" collapsed="false">
      <c r="A734" s="16" t="s">
        <v>1026</v>
      </c>
      <c r="B734" s="16" t="s">
        <v>261</v>
      </c>
      <c r="C734" s="16" t="s">
        <v>296</v>
      </c>
      <c r="D734" s="16" t="n">
        <v>29</v>
      </c>
      <c r="E734" s="24" t="n">
        <v>45.114742</v>
      </c>
      <c r="F734" s="25" t="n">
        <v>2014</v>
      </c>
      <c r="G734" s="16" t="n">
        <v>33</v>
      </c>
      <c r="H734" s="16" t="n">
        <v>15</v>
      </c>
      <c r="I734" s="16" t="n">
        <v>5</v>
      </c>
      <c r="J734" s="26" t="n">
        <v>6.8030303030303</v>
      </c>
      <c r="K734" s="16" t="n">
        <f aca="false">IF(F734&gt;=$N$1,1,0)</f>
        <v>1</v>
      </c>
      <c r="L734" s="27" t="n">
        <f aca="false">IF(K734=1,COUNTIFS($K$5:$K$1252,1,$J$5:$J$1252,"&lt;"&amp;J734)/($N$3-1),"")</f>
        <v>0.844241922120961</v>
      </c>
      <c r="M734" s="27" t="n">
        <f aca="false">IF(K734=1,COUNTIFS($K$5:$K$1252,1,$E$5:$E$1252,"&lt;"&amp;E734)/($N$3-1),"")</f>
        <v>0.87903893951947</v>
      </c>
      <c r="N734" s="28" t="n">
        <f aca="false">IF(K734=1,L734-M734,"")</f>
        <v>-0.0347970173985087</v>
      </c>
      <c r="O734" s="24" t="n">
        <f aca="false">IF(K734=1,E734,"")</f>
        <v>45.114742</v>
      </c>
      <c r="P734" s="26" t="n">
        <f aca="false">IF(K734=1,J734,"")</f>
        <v>6.8030303030303</v>
      </c>
    </row>
    <row r="735" customFormat="false" ht="15" hidden="false" customHeight="false" outlineLevel="0" collapsed="false">
      <c r="A735" s="16" t="s">
        <v>1027</v>
      </c>
      <c r="B735" s="16" t="s">
        <v>248</v>
      </c>
      <c r="C735" s="16" t="s">
        <v>300</v>
      </c>
      <c r="D735" s="16" t="n">
        <v>27</v>
      </c>
      <c r="E735" s="24" t="n">
        <v>13.339861</v>
      </c>
      <c r="F735" s="25" t="n">
        <v>1086</v>
      </c>
      <c r="G735" s="16" t="n">
        <v>17</v>
      </c>
      <c r="H735" s="16" t="n">
        <v>0</v>
      </c>
      <c r="I735" s="16" t="n">
        <v>2</v>
      </c>
      <c r="J735" s="26" t="n">
        <v>6.25294117647059</v>
      </c>
      <c r="K735" s="16" t="n">
        <f aca="false">IF(F735&gt;=$N$1,1,0)</f>
        <v>1</v>
      </c>
      <c r="L735" s="27" t="n">
        <f aca="false">IF(K735=1,COUNTIFS($K$5:$K$1252,1,$J$5:$J$1252,"&lt;"&amp;J735)/($N$3-1),"")</f>
        <v>0.550952775476388</v>
      </c>
      <c r="M735" s="27" t="n">
        <f aca="false">IF(K735=1,COUNTIFS($K$5:$K$1252,1,$E$5:$E$1252,"&lt;"&amp;E735)/($N$3-1),"")</f>
        <v>0.588235294117647</v>
      </c>
      <c r="N735" s="28" t="n">
        <f aca="false">IF(K735=1,L735-M735,"")</f>
        <v>-0.0372825186412593</v>
      </c>
      <c r="O735" s="24" t="n">
        <f aca="false">IF(K735=1,E735,"")</f>
        <v>13.339861</v>
      </c>
      <c r="P735" s="26" t="n">
        <f aca="false">IF(K735=1,J735,"")</f>
        <v>6.25294117647059</v>
      </c>
    </row>
    <row r="736" customFormat="false" ht="15" hidden="false" customHeight="false" outlineLevel="0" collapsed="false">
      <c r="A736" s="16" t="s">
        <v>1028</v>
      </c>
      <c r="B736" s="16" t="s">
        <v>267</v>
      </c>
      <c r="C736" s="16" t="s">
        <v>300</v>
      </c>
      <c r="D736" s="16" t="n">
        <v>31</v>
      </c>
      <c r="E736" s="24" t="n">
        <v>3.655581</v>
      </c>
      <c r="F736" s="25" t="n">
        <v>1466</v>
      </c>
      <c r="G736" s="16" t="n">
        <v>24</v>
      </c>
      <c r="H736" s="16" t="n">
        <v>1</v>
      </c>
      <c r="I736" s="16" t="n">
        <v>1</v>
      </c>
      <c r="J736" s="26" t="n">
        <v>5.89583333333333</v>
      </c>
      <c r="K736" s="16" t="n">
        <f aca="false">IF(F736&gt;=$N$1,1,0)</f>
        <v>1</v>
      </c>
      <c r="L736" s="27" t="n">
        <f aca="false">IF(K736=1,COUNTIFS($K$5:$K$1252,1,$J$5:$J$1252,"&lt;"&amp;J736)/($N$3-1),"")</f>
        <v>0.169842584921292</v>
      </c>
      <c r="M736" s="27" t="n">
        <f aca="false">IF(K736=1,COUNTIFS($K$5:$K$1252,1,$E$5:$E$1252,"&lt;"&amp;E736)/($N$3-1),"")</f>
        <v>0.207125103562552</v>
      </c>
      <c r="N736" s="28" t="n">
        <f aca="false">IF(K736=1,L736-M736,"")</f>
        <v>-0.0372825186412593</v>
      </c>
      <c r="O736" s="24" t="n">
        <f aca="false">IF(K736=1,E736,"")</f>
        <v>3.655581</v>
      </c>
      <c r="P736" s="26" t="n">
        <f aca="false">IF(K736=1,J736,"")</f>
        <v>5.89583333333333</v>
      </c>
    </row>
    <row r="737" customFormat="false" ht="15" hidden="false" customHeight="false" outlineLevel="0" collapsed="false">
      <c r="A737" s="16" t="s">
        <v>1029</v>
      </c>
      <c r="B737" s="16" t="s">
        <v>242</v>
      </c>
      <c r="C737" s="16" t="s">
        <v>300</v>
      </c>
      <c r="D737" s="16" t="n">
        <v>21</v>
      </c>
      <c r="E737" s="24" t="n">
        <v>34.588916</v>
      </c>
      <c r="F737" s="25" t="n">
        <v>1693</v>
      </c>
      <c r="G737" s="16" t="n">
        <v>27</v>
      </c>
      <c r="H737" s="16" t="n">
        <v>4</v>
      </c>
      <c r="I737" s="16" t="n">
        <v>9</v>
      </c>
      <c r="J737" s="26" t="n">
        <v>6.64074074074074</v>
      </c>
      <c r="K737" s="16" t="n">
        <f aca="false">IF(F737&gt;=$N$1,1,0)</f>
        <v>1</v>
      </c>
      <c r="L737" s="27" t="n">
        <f aca="false">IF(K737=1,COUNTIFS($K$5:$K$1252,1,$J$5:$J$1252,"&lt;"&amp;J737)/($N$3-1),"")</f>
        <v>0.796188898094449</v>
      </c>
      <c r="M737" s="27" t="n">
        <f aca="false">IF(K737=1,COUNTIFS($K$5:$K$1252,1,$E$5:$E$1252,"&lt;"&amp;E737)/($N$3-1),"")</f>
        <v>0.835128417564209</v>
      </c>
      <c r="N737" s="28" t="n">
        <f aca="false">IF(K737=1,L737-M737,"")</f>
        <v>-0.0389395194697597</v>
      </c>
      <c r="O737" s="24" t="n">
        <f aca="false">IF(K737=1,E737,"")</f>
        <v>34.588916</v>
      </c>
      <c r="P737" s="26" t="n">
        <f aca="false">IF(K737=1,J737,"")</f>
        <v>6.64074074074074</v>
      </c>
    </row>
    <row r="738" customFormat="false" ht="15" hidden="false" customHeight="false" outlineLevel="0" collapsed="false">
      <c r="A738" s="16" t="s">
        <v>1030</v>
      </c>
      <c r="B738" s="16" t="s">
        <v>248</v>
      </c>
      <c r="C738" s="16" t="s">
        <v>294</v>
      </c>
      <c r="D738" s="16" t="n">
        <v>29</v>
      </c>
      <c r="E738" s="24" t="n">
        <v>43.758955</v>
      </c>
      <c r="F738" s="25" t="n">
        <v>1722</v>
      </c>
      <c r="G738" s="16" t="n">
        <v>25</v>
      </c>
      <c r="H738" s="16" t="n">
        <v>0</v>
      </c>
      <c r="I738" s="16" t="n">
        <v>1</v>
      </c>
      <c r="J738" s="26" t="n">
        <v>6.78</v>
      </c>
      <c r="K738" s="16" t="n">
        <f aca="false">IF(F738&gt;=$N$1,1,0)</f>
        <v>1</v>
      </c>
      <c r="L738" s="27" t="n">
        <f aca="false">IF(K738=1,COUNTIFS($K$5:$K$1252,1,$J$5:$J$1252,"&lt;"&amp;J738)/($N$3-1),"")</f>
        <v>0.835128417564209</v>
      </c>
      <c r="M738" s="27" t="n">
        <f aca="false">IF(K738=1,COUNTIFS($K$5:$K$1252,1,$E$5:$E$1252,"&lt;"&amp;E738)/($N$3-1),"")</f>
        <v>0.874067937033969</v>
      </c>
      <c r="N738" s="28" t="n">
        <f aca="false">IF(K738=1,L738-M738,"")</f>
        <v>-0.0389395194697598</v>
      </c>
      <c r="O738" s="24" t="n">
        <f aca="false">IF(K738=1,E738,"")</f>
        <v>43.758955</v>
      </c>
      <c r="P738" s="26" t="n">
        <f aca="false">IF(K738=1,J738,"")</f>
        <v>6.78</v>
      </c>
    </row>
    <row r="739" customFormat="false" ht="15" hidden="false" customHeight="false" outlineLevel="0" collapsed="false">
      <c r="A739" s="16" t="s">
        <v>1031</v>
      </c>
      <c r="B739" s="16" t="s">
        <v>243</v>
      </c>
      <c r="C739" s="16" t="s">
        <v>307</v>
      </c>
      <c r="D739" s="16" t="n">
        <v>21</v>
      </c>
      <c r="E739" s="24" t="n">
        <v>33.206789</v>
      </c>
      <c r="F739" s="25" t="n">
        <v>1719</v>
      </c>
      <c r="G739" s="16" t="n">
        <v>22</v>
      </c>
      <c r="H739" s="16" t="n">
        <v>0</v>
      </c>
      <c r="I739" s="16" t="n">
        <v>0</v>
      </c>
      <c r="J739" s="26" t="n">
        <v>6.60909090909091</v>
      </c>
      <c r="K739" s="16" t="n">
        <f aca="false">IF(F739&gt;=$N$1,1,0)</f>
        <v>1</v>
      </c>
      <c r="L739" s="27" t="n">
        <f aca="false">IF(K739=1,COUNTIFS($K$5:$K$1252,1,$J$5:$J$1252,"&lt;"&amp;J739)/($N$3-1),"")</f>
        <v>0.790389395194698</v>
      </c>
      <c r="M739" s="27" t="n">
        <f aca="false">IF(K739=1,COUNTIFS($K$5:$K$1252,1,$E$5:$E$1252,"&lt;"&amp;E739)/($N$3-1),"")</f>
        <v>0.829328914664457</v>
      </c>
      <c r="N739" s="28" t="n">
        <f aca="false">IF(K739=1,L739-M739,"")</f>
        <v>-0.0389395194697597</v>
      </c>
      <c r="O739" s="24" t="n">
        <f aca="false">IF(K739=1,E739,"")</f>
        <v>33.206789</v>
      </c>
      <c r="P739" s="26" t="n">
        <f aca="false">IF(K739=1,J739,"")</f>
        <v>6.60909090909091</v>
      </c>
    </row>
    <row r="740" customFormat="false" ht="15" hidden="false" customHeight="false" outlineLevel="0" collapsed="false">
      <c r="A740" s="16" t="s">
        <v>1032</v>
      </c>
      <c r="B740" s="16" t="s">
        <v>246</v>
      </c>
      <c r="C740" s="16" t="s">
        <v>294</v>
      </c>
      <c r="D740" s="16" t="n">
        <v>25</v>
      </c>
      <c r="E740" s="24" t="n">
        <v>14.912558</v>
      </c>
      <c r="F740" s="25" t="n">
        <v>1489</v>
      </c>
      <c r="G740" s="16" t="n">
        <v>22</v>
      </c>
      <c r="H740" s="16" t="n">
        <v>0</v>
      </c>
      <c r="I740" s="16" t="n">
        <v>1</v>
      </c>
      <c r="J740" s="26" t="n">
        <v>6.3</v>
      </c>
      <c r="K740" s="16" t="n">
        <f aca="false">IF(F740&gt;=$N$1,1,0)</f>
        <v>1</v>
      </c>
      <c r="L740" s="27" t="n">
        <f aca="false">IF(K740=1,COUNTIFS($K$5:$K$1252,1,$J$5:$J$1252,"&lt;"&amp;J740)/($N$3-1),"")</f>
        <v>0.589063794531897</v>
      </c>
      <c r="M740" s="27" t="n">
        <f aca="false">IF(K740=1,COUNTIFS($K$5:$K$1252,1,$E$5:$E$1252,"&lt;"&amp;E740)/($N$3-1),"")</f>
        <v>0.628831814415907</v>
      </c>
      <c r="N740" s="28" t="n">
        <f aca="false">IF(K740=1,L740-M740,"")</f>
        <v>-0.0397680198840099</v>
      </c>
      <c r="O740" s="24" t="n">
        <f aca="false">IF(K740=1,E740,"")</f>
        <v>14.912558</v>
      </c>
      <c r="P740" s="26" t="n">
        <f aca="false">IF(K740=1,J740,"")</f>
        <v>6.3</v>
      </c>
    </row>
    <row r="741" customFormat="false" ht="15" hidden="false" customHeight="false" outlineLevel="0" collapsed="false">
      <c r="A741" s="16" t="s">
        <v>1033</v>
      </c>
      <c r="B741" s="16" t="s">
        <v>235</v>
      </c>
      <c r="C741" s="16" t="s">
        <v>294</v>
      </c>
      <c r="D741" s="16" t="n">
        <v>30</v>
      </c>
      <c r="E741" s="24" t="n">
        <v>2.941465</v>
      </c>
      <c r="F741" s="25" t="n">
        <v>1305</v>
      </c>
      <c r="G741" s="16" t="n">
        <v>22</v>
      </c>
      <c r="H741" s="16" t="n">
        <v>0</v>
      </c>
      <c r="I741" s="16" t="n">
        <v>1</v>
      </c>
      <c r="J741" s="26" t="n">
        <v>5.82272727272727</v>
      </c>
      <c r="K741" s="16" t="n">
        <f aca="false">IF(F741&gt;=$N$1,1,0)</f>
        <v>1</v>
      </c>
      <c r="L741" s="27" t="n">
        <f aca="false">IF(K741=1,COUNTIFS($K$5:$K$1252,1,$J$5:$J$1252,"&lt;"&amp;J741)/($N$3-1),"")</f>
        <v>0.0845070422535211</v>
      </c>
      <c r="M741" s="27" t="n">
        <f aca="false">IF(K741=1,COUNTIFS($K$5:$K$1252,1,$E$5:$E$1252,"&lt;"&amp;E741)/($N$3-1),"")</f>
        <v>0.124275062137531</v>
      </c>
      <c r="N741" s="28" t="n">
        <f aca="false">IF(K741=1,L741-M741,"")</f>
        <v>-0.03976801988401</v>
      </c>
      <c r="O741" s="24" t="n">
        <f aca="false">IF(K741=1,E741,"")</f>
        <v>2.941465</v>
      </c>
      <c r="P741" s="26" t="n">
        <f aca="false">IF(K741=1,J741,"")</f>
        <v>5.82272727272727</v>
      </c>
    </row>
    <row r="742" customFormat="false" ht="15" hidden="false" customHeight="false" outlineLevel="0" collapsed="false">
      <c r="A742" s="16" t="s">
        <v>1034</v>
      </c>
      <c r="B742" s="16" t="s">
        <v>262</v>
      </c>
      <c r="C742" s="16" t="s">
        <v>294</v>
      </c>
      <c r="D742" s="16" t="n">
        <v>32</v>
      </c>
      <c r="E742" s="24" t="n">
        <v>10.411003</v>
      </c>
      <c r="F742" s="25" t="n">
        <v>1648</v>
      </c>
      <c r="G742" s="16" t="n">
        <v>26</v>
      </c>
      <c r="H742" s="16" t="n">
        <v>0</v>
      </c>
      <c r="I742" s="16" t="n">
        <v>2</v>
      </c>
      <c r="J742" s="26" t="n">
        <v>6.16923076923077</v>
      </c>
      <c r="K742" s="16" t="n">
        <f aca="false">IF(F742&gt;=$N$1,1,0)</f>
        <v>1</v>
      </c>
      <c r="L742" s="27" t="n">
        <f aca="false">IF(K742=1,COUNTIFS($K$5:$K$1252,1,$J$5:$J$1252,"&lt;"&amp;J742)/($N$3-1),"")</f>
        <v>0.462303231151616</v>
      </c>
      <c r="M742" s="27" t="n">
        <f aca="false">IF(K742=1,COUNTIFS($K$5:$K$1252,1,$E$5:$E$1252,"&lt;"&amp;E742)/($N$3-1),"")</f>
        <v>0.502899751449876</v>
      </c>
      <c r="N742" s="28" t="n">
        <f aca="false">IF(K742=1,L742-M742,"")</f>
        <v>-0.0405965202982602</v>
      </c>
      <c r="O742" s="24" t="n">
        <f aca="false">IF(K742=1,E742,"")</f>
        <v>10.411003</v>
      </c>
      <c r="P742" s="26" t="n">
        <f aca="false">IF(K742=1,J742,"")</f>
        <v>6.16923076923077</v>
      </c>
    </row>
    <row r="743" customFormat="false" ht="15" hidden="false" customHeight="false" outlineLevel="0" collapsed="false">
      <c r="A743" s="16" t="s">
        <v>1035</v>
      </c>
      <c r="B743" s="16" t="s">
        <v>247</v>
      </c>
      <c r="C743" s="16" t="s">
        <v>307</v>
      </c>
      <c r="D743" s="16" t="n">
        <v>31</v>
      </c>
      <c r="E743" s="24" t="n">
        <v>15.320409</v>
      </c>
      <c r="F743" s="25" t="n">
        <v>1661</v>
      </c>
      <c r="G743" s="16" t="n">
        <v>21</v>
      </c>
      <c r="H743" s="16" t="n">
        <v>0</v>
      </c>
      <c r="I743" s="16" t="n">
        <v>0</v>
      </c>
      <c r="J743" s="26" t="n">
        <v>6.30476190476191</v>
      </c>
      <c r="K743" s="16" t="n">
        <f aca="false">IF(F743&gt;=$N$1,1,0)</f>
        <v>1</v>
      </c>
      <c r="L743" s="27" t="n">
        <f aca="false">IF(K743=1,COUNTIFS($K$5:$K$1252,1,$J$5:$J$1252,"&lt;"&amp;J743)/($N$3-1),"")</f>
        <v>0.597348798674399</v>
      </c>
      <c r="M743" s="27" t="n">
        <f aca="false">IF(K743=1,COUNTIFS($K$5:$K$1252,1,$E$5:$E$1252,"&lt;"&amp;E743)/($N$3-1),"")</f>
        <v>0.63794531897266</v>
      </c>
      <c r="N743" s="28" t="n">
        <f aca="false">IF(K743=1,L743-M743,"")</f>
        <v>-0.0405965202982601</v>
      </c>
      <c r="O743" s="24" t="n">
        <f aca="false">IF(K743=1,E743,"")</f>
        <v>15.320409</v>
      </c>
      <c r="P743" s="26" t="n">
        <f aca="false">IF(K743=1,J743,"")</f>
        <v>6.30476190476191</v>
      </c>
    </row>
    <row r="744" customFormat="false" ht="15" hidden="false" customHeight="false" outlineLevel="0" collapsed="false">
      <c r="A744" s="16" t="s">
        <v>1036</v>
      </c>
      <c r="B744" s="16" t="s">
        <v>247</v>
      </c>
      <c r="C744" s="16" t="s">
        <v>294</v>
      </c>
      <c r="D744" s="16" t="n">
        <v>23</v>
      </c>
      <c r="E744" s="24" t="n">
        <v>5.050754</v>
      </c>
      <c r="F744" s="25" t="n">
        <v>2324</v>
      </c>
      <c r="G744" s="16" t="n">
        <v>40</v>
      </c>
      <c r="H744" s="16" t="n">
        <v>1</v>
      </c>
      <c r="I744" s="16" t="n">
        <v>1</v>
      </c>
      <c r="J744" s="26" t="n">
        <v>5.955</v>
      </c>
      <c r="K744" s="16" t="n">
        <f aca="false">IF(F744&gt;=$N$1,1,0)</f>
        <v>1</v>
      </c>
      <c r="L744" s="27" t="n">
        <f aca="false">IF(K744=1,COUNTIFS($K$5:$K$1252,1,$J$5:$J$1252,"&lt;"&amp;J744)/($N$3-1),"")</f>
        <v>0.235294117647059</v>
      </c>
      <c r="M744" s="27" t="n">
        <f aca="false">IF(K744=1,COUNTIFS($K$5:$K$1252,1,$E$5:$E$1252,"&lt;"&amp;E744)/($N$3-1),"")</f>
        <v>0.275890637945319</v>
      </c>
      <c r="N744" s="28" t="n">
        <f aca="false">IF(K744=1,L744-M744,"")</f>
        <v>-0.0405965202982602</v>
      </c>
      <c r="O744" s="24" t="n">
        <f aca="false">IF(K744=1,E744,"")</f>
        <v>5.050754</v>
      </c>
      <c r="P744" s="26" t="n">
        <f aca="false">IF(K744=1,J744,"")</f>
        <v>5.955</v>
      </c>
    </row>
    <row r="745" customFormat="false" ht="15" hidden="false" customHeight="false" outlineLevel="0" collapsed="false">
      <c r="A745" s="16" t="s">
        <v>1037</v>
      </c>
      <c r="B745" s="16" t="s">
        <v>258</v>
      </c>
      <c r="C745" s="16" t="s">
        <v>294</v>
      </c>
      <c r="D745" s="16" t="n">
        <v>24</v>
      </c>
      <c r="E745" s="24" t="n">
        <v>48.073116</v>
      </c>
      <c r="F745" s="25" t="n">
        <v>1924</v>
      </c>
      <c r="G745" s="16" t="n">
        <v>33</v>
      </c>
      <c r="H745" s="16" t="n">
        <v>0</v>
      </c>
      <c r="I745" s="16" t="n">
        <v>2</v>
      </c>
      <c r="J745" s="26" t="n">
        <v>6.81515151515152</v>
      </c>
      <c r="K745" s="16" t="n">
        <f aca="false">IF(F745&gt;=$N$1,1,0)</f>
        <v>1</v>
      </c>
      <c r="L745" s="27" t="n">
        <f aca="false">IF(K745=1,COUNTIFS($K$5:$K$1252,1,$J$5:$J$1252,"&lt;"&amp;J745)/($N$3-1),"")</f>
        <v>0.850869925434963</v>
      </c>
      <c r="M745" s="27" t="n">
        <f aca="false">IF(K745=1,COUNTIFS($K$5:$K$1252,1,$E$5:$E$1252,"&lt;"&amp;E745)/($N$3-1),"")</f>
        <v>0.891466445733223</v>
      </c>
      <c r="N745" s="28" t="n">
        <f aca="false">IF(K745=1,L745-M745,"")</f>
        <v>-0.0405965202982601</v>
      </c>
      <c r="O745" s="24" t="n">
        <f aca="false">IF(K745=1,E745,"")</f>
        <v>48.073116</v>
      </c>
      <c r="P745" s="26" t="n">
        <f aca="false">IF(K745=1,J745,"")</f>
        <v>6.81515151515152</v>
      </c>
    </row>
    <row r="746" customFormat="false" ht="15" hidden="false" customHeight="false" outlineLevel="0" collapsed="false">
      <c r="A746" s="16" t="s">
        <v>1038</v>
      </c>
      <c r="B746" s="16" t="s">
        <v>268</v>
      </c>
      <c r="C746" s="16" t="s">
        <v>300</v>
      </c>
      <c r="D746" s="16" t="n">
        <v>30</v>
      </c>
      <c r="E746" s="24" t="n">
        <v>11.044877</v>
      </c>
      <c r="F746" s="25" t="n">
        <v>988</v>
      </c>
      <c r="G746" s="16" t="n">
        <v>13</v>
      </c>
      <c r="H746" s="16" t="n">
        <v>0</v>
      </c>
      <c r="I746" s="16" t="n">
        <v>6</v>
      </c>
      <c r="J746" s="26" t="n">
        <v>6.18461538461539</v>
      </c>
      <c r="K746" s="16" t="n">
        <f aca="false">IF(F746&gt;=$N$1,1,0)</f>
        <v>1</v>
      </c>
      <c r="L746" s="27" t="n">
        <f aca="false">IF(K746=1,COUNTIFS($K$5:$K$1252,1,$J$5:$J$1252,"&lt;"&amp;J746)/($N$3-1),"")</f>
        <v>0.47970173985087</v>
      </c>
      <c r="M746" s="27" t="n">
        <f aca="false">IF(K746=1,COUNTIFS($K$5:$K$1252,1,$E$5:$E$1252,"&lt;"&amp;E746)/($N$3-1),"")</f>
        <v>0.52112676056338</v>
      </c>
      <c r="N746" s="28" t="n">
        <f aca="false">IF(K746=1,L746-M746,"")</f>
        <v>-0.0414250207125103</v>
      </c>
      <c r="O746" s="24" t="n">
        <f aca="false">IF(K746=1,E746,"")</f>
        <v>11.044877</v>
      </c>
      <c r="P746" s="26" t="n">
        <f aca="false">IF(K746=1,J746,"")</f>
        <v>6.18461538461539</v>
      </c>
    </row>
    <row r="747" customFormat="false" ht="15" hidden="false" customHeight="false" outlineLevel="0" collapsed="false">
      <c r="A747" s="16" t="s">
        <v>1039</v>
      </c>
      <c r="B747" s="16" t="s">
        <v>267</v>
      </c>
      <c r="C747" s="16" t="s">
        <v>296</v>
      </c>
      <c r="D747" s="16" t="n">
        <v>26</v>
      </c>
      <c r="E747" s="24" t="n">
        <v>24.086325</v>
      </c>
      <c r="F747" s="25" t="n">
        <v>1680</v>
      </c>
      <c r="G747" s="16" t="n">
        <v>29</v>
      </c>
      <c r="H747" s="16" t="n">
        <v>2</v>
      </c>
      <c r="I747" s="16" t="n">
        <v>2</v>
      </c>
      <c r="J747" s="26" t="n">
        <v>6.42068965517241</v>
      </c>
      <c r="K747" s="16" t="n">
        <f aca="false">IF(F747&gt;=$N$1,1,0)</f>
        <v>1</v>
      </c>
      <c r="L747" s="27" t="n">
        <f aca="false">IF(K747=1,COUNTIFS($K$5:$K$1252,1,$J$5:$J$1252,"&lt;"&amp;J747)/($N$3-1),"")</f>
        <v>0.714995857497929</v>
      </c>
      <c r="M747" s="27" t="n">
        <f aca="false">IF(K747=1,COUNTIFS($K$5:$K$1252,1,$E$5:$E$1252,"&lt;"&amp;E747)/($N$3-1),"")</f>
        <v>0.757249378624689</v>
      </c>
      <c r="N747" s="28" t="n">
        <f aca="false">IF(K747=1,L747-M747,"")</f>
        <v>-0.0422535211267606</v>
      </c>
      <c r="O747" s="24" t="n">
        <f aca="false">IF(K747=1,E747,"")</f>
        <v>24.086325</v>
      </c>
      <c r="P747" s="26" t="n">
        <f aca="false">IF(K747=1,J747,"")</f>
        <v>6.42068965517241</v>
      </c>
    </row>
    <row r="748" customFormat="false" ht="15" hidden="false" customHeight="false" outlineLevel="0" collapsed="false">
      <c r="A748" s="16" t="s">
        <v>1040</v>
      </c>
      <c r="B748" s="16" t="s">
        <v>248</v>
      </c>
      <c r="C748" s="16" t="s">
        <v>294</v>
      </c>
      <c r="D748" s="16" t="n">
        <v>27</v>
      </c>
      <c r="E748" s="24" t="n">
        <v>3.7959</v>
      </c>
      <c r="F748" s="25" t="n">
        <v>1299</v>
      </c>
      <c r="G748" s="16" t="n">
        <v>20</v>
      </c>
      <c r="H748" s="16" t="n">
        <v>0</v>
      </c>
      <c r="I748" s="16" t="n">
        <v>0</v>
      </c>
      <c r="J748" s="26" t="n">
        <v>5.905</v>
      </c>
      <c r="K748" s="16" t="n">
        <f aca="false">IF(F748&gt;=$N$1,1,0)</f>
        <v>1</v>
      </c>
      <c r="L748" s="27" t="n">
        <f aca="false">IF(K748=1,COUNTIFS($K$5:$K$1252,1,$J$5:$J$1252,"&lt;"&amp;J748)/($N$3-1),"")</f>
        <v>0.176470588235294</v>
      </c>
      <c r="M748" s="27" t="n">
        <f aca="false">IF(K748=1,COUNTIFS($K$5:$K$1252,1,$E$5:$E$1252,"&lt;"&amp;E748)/($N$3-1),"")</f>
        <v>0.218724109362055</v>
      </c>
      <c r="N748" s="28" t="n">
        <f aca="false">IF(K748=1,L748-M748,"")</f>
        <v>-0.0422535211267606</v>
      </c>
      <c r="O748" s="24" t="n">
        <f aca="false">IF(K748=1,E748,"")</f>
        <v>3.7959</v>
      </c>
      <c r="P748" s="26" t="n">
        <f aca="false">IF(K748=1,J748,"")</f>
        <v>5.905</v>
      </c>
    </row>
    <row r="749" customFormat="false" ht="15" hidden="false" customHeight="false" outlineLevel="0" collapsed="false">
      <c r="A749" s="16" t="s">
        <v>1041</v>
      </c>
      <c r="B749" s="16" t="s">
        <v>258</v>
      </c>
      <c r="C749" s="16" t="s">
        <v>300</v>
      </c>
      <c r="D749" s="16" t="n">
        <v>24</v>
      </c>
      <c r="E749" s="24" t="n">
        <v>4.857169</v>
      </c>
      <c r="F749" s="25" t="n">
        <v>1446</v>
      </c>
      <c r="G749" s="16" t="n">
        <v>21</v>
      </c>
      <c r="H749" s="16" t="n">
        <v>1</v>
      </c>
      <c r="I749" s="16" t="n">
        <v>0</v>
      </c>
      <c r="J749" s="26" t="n">
        <v>5.94761904761905</v>
      </c>
      <c r="K749" s="16" t="n">
        <f aca="false">IF(F749&gt;=$N$1,1,0)</f>
        <v>1</v>
      </c>
      <c r="L749" s="27" t="n">
        <f aca="false">IF(K749=1,COUNTIFS($K$5:$K$1252,1,$J$5:$J$1252,"&lt;"&amp;J749)/($N$3-1),"")</f>
        <v>0.226180613090307</v>
      </c>
      <c r="M749" s="27" t="n">
        <f aca="false">IF(K749=1,COUNTIFS($K$5:$K$1252,1,$E$5:$E$1252,"&lt;"&amp;E749)/($N$3-1),"")</f>
        <v>0.268434134217067</v>
      </c>
      <c r="N749" s="28" t="n">
        <f aca="false">IF(K749=1,L749-M749,"")</f>
        <v>-0.0422535211267606</v>
      </c>
      <c r="O749" s="24" t="n">
        <f aca="false">IF(K749=1,E749,"")</f>
        <v>4.857169</v>
      </c>
      <c r="P749" s="26" t="n">
        <f aca="false">IF(K749=1,J749,"")</f>
        <v>5.94761904761905</v>
      </c>
    </row>
    <row r="750" customFormat="false" ht="15" hidden="false" customHeight="false" outlineLevel="0" collapsed="false">
      <c r="A750" s="16" t="s">
        <v>1042</v>
      </c>
      <c r="B750" s="16" t="s">
        <v>250</v>
      </c>
      <c r="C750" s="16" t="s">
        <v>294</v>
      </c>
      <c r="D750" s="16" t="n">
        <v>31</v>
      </c>
      <c r="E750" s="24" t="n">
        <v>7.012823</v>
      </c>
      <c r="F750" s="25" t="n">
        <v>1831</v>
      </c>
      <c r="G750" s="16" t="n">
        <v>29</v>
      </c>
      <c r="H750" s="16" t="n">
        <v>0</v>
      </c>
      <c r="I750" s="16" t="n">
        <v>0</v>
      </c>
      <c r="J750" s="26" t="n">
        <v>6.03448275862069</v>
      </c>
      <c r="K750" s="16" t="n">
        <f aca="false">IF(F750&gt;=$N$1,1,0)</f>
        <v>1</v>
      </c>
      <c r="L750" s="27" t="n">
        <f aca="false">IF(K750=1,COUNTIFS($K$5:$K$1252,1,$J$5:$J$1252,"&lt;"&amp;J750)/($N$3-1),"")</f>
        <v>0.338028169014085</v>
      </c>
      <c r="M750" s="27" t="n">
        <f aca="false">IF(K750=1,COUNTIFS($K$5:$K$1252,1,$E$5:$E$1252,"&lt;"&amp;E750)/($N$3-1),"")</f>
        <v>0.381110190555095</v>
      </c>
      <c r="N750" s="28" t="n">
        <f aca="false">IF(K750=1,L750-M750,"")</f>
        <v>-0.0430820215410108</v>
      </c>
      <c r="O750" s="24" t="n">
        <f aca="false">IF(K750=1,E750,"")</f>
        <v>7.012823</v>
      </c>
      <c r="P750" s="26" t="n">
        <f aca="false">IF(K750=1,J750,"")</f>
        <v>6.03448275862069</v>
      </c>
    </row>
    <row r="751" customFormat="false" ht="15" hidden="false" customHeight="false" outlineLevel="0" collapsed="false">
      <c r="A751" s="16" t="s">
        <v>1043</v>
      </c>
      <c r="B751" s="16" t="s">
        <v>266</v>
      </c>
      <c r="C751" s="16" t="s">
        <v>294</v>
      </c>
      <c r="D751" s="16" t="n">
        <v>34</v>
      </c>
      <c r="E751" s="24" t="n">
        <v>35.009648</v>
      </c>
      <c r="F751" s="25" t="n">
        <v>1463</v>
      </c>
      <c r="G751" s="16" t="n">
        <v>21</v>
      </c>
      <c r="H751" s="16" t="n">
        <v>0</v>
      </c>
      <c r="I751" s="16" t="n">
        <v>1</v>
      </c>
      <c r="J751" s="26" t="n">
        <v>6.61904761904762</v>
      </c>
      <c r="K751" s="16" t="n">
        <f aca="false">IF(F751&gt;=$N$1,1,0)</f>
        <v>1</v>
      </c>
      <c r="L751" s="27" t="n">
        <f aca="false">IF(K751=1,COUNTIFS($K$5:$K$1252,1,$J$5:$J$1252,"&lt;"&amp;J751)/($N$3-1),"")</f>
        <v>0.792046396023198</v>
      </c>
      <c r="M751" s="27" t="n">
        <f aca="false">IF(K751=1,COUNTIFS($K$5:$K$1252,1,$E$5:$E$1252,"&lt;"&amp;E751)/($N$3-1),"")</f>
        <v>0.83761391880696</v>
      </c>
      <c r="N751" s="28" t="n">
        <f aca="false">IF(K751=1,L751-M751,"")</f>
        <v>-0.0455675227837614</v>
      </c>
      <c r="O751" s="24" t="n">
        <f aca="false">IF(K751=1,E751,"")</f>
        <v>35.009648</v>
      </c>
      <c r="P751" s="26" t="n">
        <f aca="false">IF(K751=1,J751,"")</f>
        <v>6.61904761904762</v>
      </c>
    </row>
    <row r="752" customFormat="false" ht="15" hidden="false" customHeight="false" outlineLevel="0" collapsed="false">
      <c r="A752" s="16" t="s">
        <v>1044</v>
      </c>
      <c r="B752" s="16" t="s">
        <v>241</v>
      </c>
      <c r="C752" s="16" t="s">
        <v>300</v>
      </c>
      <c r="D752" s="16" t="n">
        <v>28</v>
      </c>
      <c r="E752" s="24" t="n">
        <v>46.218977</v>
      </c>
      <c r="F752" s="25" t="n">
        <v>1879</v>
      </c>
      <c r="G752" s="16" t="n">
        <v>30</v>
      </c>
      <c r="H752" s="16" t="n">
        <v>6</v>
      </c>
      <c r="I752" s="16" t="n">
        <v>9</v>
      </c>
      <c r="J752" s="26" t="n">
        <v>6.78333333333333</v>
      </c>
      <c r="K752" s="16" t="n">
        <f aca="false">IF(F752&gt;=$N$1,1,0)</f>
        <v>1</v>
      </c>
      <c r="L752" s="27" t="n">
        <f aca="false">IF(K752=1,COUNTIFS($K$5:$K$1252,1,$J$5:$J$1252,"&lt;"&amp;J752)/($N$3-1),"")</f>
        <v>0.836785418392709</v>
      </c>
      <c r="M752" s="27" t="n">
        <f aca="false">IF(K752=1,COUNTIFS($K$5:$K$1252,1,$E$5:$E$1252,"&lt;"&amp;E752)/($N$3-1),"")</f>
        <v>0.882352941176471</v>
      </c>
      <c r="N752" s="28" t="n">
        <f aca="false">IF(K752=1,L752-M752,"")</f>
        <v>-0.0455675227837614</v>
      </c>
      <c r="O752" s="24" t="n">
        <f aca="false">IF(K752=1,E752,"")</f>
        <v>46.218977</v>
      </c>
      <c r="P752" s="26" t="n">
        <f aca="false">IF(K752=1,J752,"")</f>
        <v>6.78333333333333</v>
      </c>
    </row>
    <row r="753" customFormat="false" ht="15" hidden="false" customHeight="false" outlineLevel="0" collapsed="false">
      <c r="A753" s="16" t="s">
        <v>1045</v>
      </c>
      <c r="B753" s="16" t="s">
        <v>249</v>
      </c>
      <c r="C753" s="16" t="s">
        <v>296</v>
      </c>
      <c r="D753" s="16" t="n">
        <v>29</v>
      </c>
      <c r="E753" s="24" t="n">
        <v>40.835492</v>
      </c>
      <c r="F753" s="25" t="n">
        <v>1139</v>
      </c>
      <c r="G753" s="16" t="n">
        <v>19</v>
      </c>
      <c r="H753" s="16" t="n">
        <v>4</v>
      </c>
      <c r="I753" s="16" t="n">
        <v>6</v>
      </c>
      <c r="J753" s="26" t="n">
        <v>6.72105263157895</v>
      </c>
      <c r="K753" s="16" t="n">
        <f aca="false">IF(F753&gt;=$N$1,1,0)</f>
        <v>1</v>
      </c>
      <c r="L753" s="27" t="n">
        <f aca="false">IF(K753=1,COUNTIFS($K$5:$K$1252,1,$J$5:$J$1252,"&lt;"&amp;J753)/($N$3-1),"")</f>
        <v>0.818558409279205</v>
      </c>
      <c r="M753" s="27" t="n">
        <f aca="false">IF(K753=1,COUNTIFS($K$5:$K$1252,1,$E$5:$E$1252,"&lt;"&amp;E753)/($N$3-1),"")</f>
        <v>0.864125932062966</v>
      </c>
      <c r="N753" s="28" t="n">
        <f aca="false">IF(K753=1,L753-M753,"")</f>
        <v>-0.0455675227837614</v>
      </c>
      <c r="O753" s="24" t="n">
        <f aca="false">IF(K753=1,E753,"")</f>
        <v>40.835492</v>
      </c>
      <c r="P753" s="26" t="n">
        <f aca="false">IF(K753=1,J753,"")</f>
        <v>6.72105263157895</v>
      </c>
    </row>
    <row r="754" customFormat="false" ht="15" hidden="false" customHeight="false" outlineLevel="0" collapsed="false">
      <c r="A754" s="16" t="s">
        <v>1046</v>
      </c>
      <c r="B754" s="16" t="s">
        <v>224</v>
      </c>
      <c r="C754" s="16" t="s">
        <v>300</v>
      </c>
      <c r="D754" s="16" t="n">
        <v>20</v>
      </c>
      <c r="E754" s="24" t="n">
        <v>200</v>
      </c>
      <c r="F754" s="25" t="n">
        <v>1735</v>
      </c>
      <c r="G754" s="16" t="n">
        <v>30</v>
      </c>
      <c r="H754" s="16" t="n">
        <v>2</v>
      </c>
      <c r="I754" s="16" t="n">
        <v>9</v>
      </c>
      <c r="J754" s="26" t="n">
        <v>7.13333333333333</v>
      </c>
      <c r="K754" s="16" t="n">
        <f aca="false">IF(F754&gt;=$N$1,1,0)</f>
        <v>1</v>
      </c>
      <c r="L754" s="27" t="n">
        <f aca="false">IF(K754=1,COUNTIFS($K$5:$K$1252,1,$J$5:$J$1252,"&lt;"&amp;J754)/($N$3-1),"")</f>
        <v>0.952775476387738</v>
      </c>
      <c r="M754" s="27" t="n">
        <f aca="false">IF(K754=1,COUNTIFS($K$5:$K$1252,1,$E$5:$E$1252,"&lt;"&amp;E754)/($N$3-1),"")</f>
        <v>0.9983429991715</v>
      </c>
      <c r="N754" s="28" t="n">
        <f aca="false">IF(K754=1,L754-M754,"")</f>
        <v>-0.0455675227837614</v>
      </c>
      <c r="O754" s="24" t="n">
        <f aca="false">IF(K754=1,E754,"")</f>
        <v>200</v>
      </c>
      <c r="P754" s="26" t="n">
        <f aca="false">IF(K754=1,J754,"")</f>
        <v>7.13333333333333</v>
      </c>
    </row>
    <row r="755" customFormat="false" ht="15" hidden="false" customHeight="false" outlineLevel="0" collapsed="false">
      <c r="A755" s="16" t="s">
        <v>1047</v>
      </c>
      <c r="B755" s="16" t="s">
        <v>252</v>
      </c>
      <c r="C755" s="16" t="s">
        <v>296</v>
      </c>
      <c r="D755" s="16" t="n">
        <v>24</v>
      </c>
      <c r="E755" s="24" t="n">
        <v>27.347683</v>
      </c>
      <c r="F755" s="25" t="n">
        <v>1371</v>
      </c>
      <c r="G755" s="16" t="n">
        <v>24</v>
      </c>
      <c r="H755" s="16" t="n">
        <v>9</v>
      </c>
      <c r="I755" s="16" t="n">
        <v>3</v>
      </c>
      <c r="J755" s="26" t="n">
        <v>6.46666666666667</v>
      </c>
      <c r="K755" s="16" t="n">
        <f aca="false">IF(F755&gt;=$N$1,1,0)</f>
        <v>1</v>
      </c>
      <c r="L755" s="27" t="n">
        <f aca="false">IF(K755=1,COUNTIFS($K$5:$K$1252,1,$J$5:$J$1252,"&lt;"&amp;J755)/($N$3-1),"")</f>
        <v>0.745650372825186</v>
      </c>
      <c r="M755" s="27" t="n">
        <f aca="false">IF(K755=1,COUNTIFS($K$5:$K$1252,1,$E$5:$E$1252,"&lt;"&amp;E755)/($N$3-1),"")</f>
        <v>0.792046396023198</v>
      </c>
      <c r="N755" s="28" t="n">
        <f aca="false">IF(K755=1,L755-M755,"")</f>
        <v>-0.0463960231980116</v>
      </c>
      <c r="O755" s="24" t="n">
        <f aca="false">IF(K755=1,E755,"")</f>
        <v>27.347683</v>
      </c>
      <c r="P755" s="26" t="n">
        <f aca="false">IF(K755=1,J755,"")</f>
        <v>6.46666666666667</v>
      </c>
    </row>
    <row r="756" customFormat="false" ht="15" hidden="false" customHeight="false" outlineLevel="0" collapsed="false">
      <c r="A756" s="16" t="s">
        <v>1048</v>
      </c>
      <c r="B756" s="16" t="s">
        <v>257</v>
      </c>
      <c r="C756" s="16" t="s">
        <v>307</v>
      </c>
      <c r="D756" s="16" t="n">
        <v>30</v>
      </c>
      <c r="E756" s="24" t="n">
        <v>5.179337</v>
      </c>
      <c r="F756" s="25" t="n">
        <v>1532</v>
      </c>
      <c r="G756" s="16" t="n">
        <v>19</v>
      </c>
      <c r="H756" s="16" t="n">
        <v>0</v>
      </c>
      <c r="I756" s="16" t="n">
        <v>2</v>
      </c>
      <c r="J756" s="26" t="n">
        <v>5.95789473684211</v>
      </c>
      <c r="K756" s="16" t="n">
        <f aca="false">IF(F756&gt;=$N$1,1,0)</f>
        <v>1</v>
      </c>
      <c r="L756" s="27" t="n">
        <f aca="false">IF(K756=1,COUNTIFS($K$5:$K$1252,1,$J$5:$J$1252,"&lt;"&amp;J756)/($N$3-1),"")</f>
        <v>0.236951118475559</v>
      </c>
      <c r="M756" s="27" t="n">
        <f aca="false">IF(K756=1,COUNTIFS($K$5:$K$1252,1,$E$5:$E$1252,"&lt;"&amp;E756)/($N$3-1),"")</f>
        <v>0.283347141673571</v>
      </c>
      <c r="N756" s="28" t="n">
        <f aca="false">IF(K756=1,L756-M756,"")</f>
        <v>-0.0463960231980116</v>
      </c>
      <c r="O756" s="24" t="n">
        <f aca="false">IF(K756=1,E756,"")</f>
        <v>5.179337</v>
      </c>
      <c r="P756" s="26" t="n">
        <f aca="false">IF(K756=1,J756,"")</f>
        <v>5.95789473684211</v>
      </c>
    </row>
    <row r="757" customFormat="false" ht="15" hidden="false" customHeight="false" outlineLevel="0" collapsed="false">
      <c r="A757" s="16" t="s">
        <v>1049</v>
      </c>
      <c r="B757" s="16" t="s">
        <v>225</v>
      </c>
      <c r="C757" s="16" t="s">
        <v>294</v>
      </c>
      <c r="D757" s="16" t="n">
        <v>30</v>
      </c>
      <c r="E757" s="24" t="n">
        <v>59.133562</v>
      </c>
      <c r="F757" s="25" t="n">
        <v>1567</v>
      </c>
      <c r="G757" s="16" t="n">
        <v>23</v>
      </c>
      <c r="H757" s="16" t="n">
        <v>3</v>
      </c>
      <c r="I757" s="16" t="n">
        <v>2</v>
      </c>
      <c r="J757" s="26" t="n">
        <v>6.86086956521739</v>
      </c>
      <c r="K757" s="16" t="n">
        <f aca="false">IF(F757&gt;=$N$1,1,0)</f>
        <v>1</v>
      </c>
      <c r="L757" s="27" t="n">
        <f aca="false">IF(K757=1,COUNTIFS($K$5:$K$1252,1,$J$5:$J$1252,"&lt;"&amp;J757)/($N$3-1),"")</f>
        <v>0.874067937033969</v>
      </c>
      <c r="M757" s="27" t="n">
        <f aca="false">IF(K757=1,COUNTIFS($K$5:$K$1252,1,$E$5:$E$1252,"&lt;"&amp;E757)/($N$3-1),"")</f>
        <v>0.92129246064623</v>
      </c>
      <c r="N757" s="28" t="n">
        <f aca="false">IF(K757=1,L757-M757,"")</f>
        <v>-0.0472245236122617</v>
      </c>
      <c r="O757" s="24" t="n">
        <f aca="false">IF(K757=1,E757,"")</f>
        <v>59.133562</v>
      </c>
      <c r="P757" s="26" t="n">
        <f aca="false">IF(K757=1,J757,"")</f>
        <v>6.86086956521739</v>
      </c>
    </row>
    <row r="758" customFormat="false" ht="15" hidden="false" customHeight="false" outlineLevel="0" collapsed="false">
      <c r="A758" s="16" t="s">
        <v>1050</v>
      </c>
      <c r="B758" s="16" t="s">
        <v>259</v>
      </c>
      <c r="C758" s="16" t="s">
        <v>294</v>
      </c>
      <c r="D758" s="16" t="n">
        <v>24</v>
      </c>
      <c r="E758" s="24" t="n">
        <v>42.849612</v>
      </c>
      <c r="F758" s="25" t="n">
        <v>1856</v>
      </c>
      <c r="G758" s="16" t="n">
        <v>31</v>
      </c>
      <c r="H758" s="16" t="n">
        <v>0</v>
      </c>
      <c r="I758" s="16" t="n">
        <v>1</v>
      </c>
      <c r="J758" s="26" t="n">
        <v>6.73870967741936</v>
      </c>
      <c r="K758" s="16" t="n">
        <f aca="false">IF(F758&gt;=$N$1,1,0)</f>
        <v>1</v>
      </c>
      <c r="L758" s="27" t="n">
        <f aca="false">IF(K758=1,COUNTIFS($K$5:$K$1252,1,$J$5:$J$1252,"&lt;"&amp;J758)/($N$3-1),"")</f>
        <v>0.823529411764706</v>
      </c>
      <c r="M758" s="27" t="n">
        <f aca="false">IF(K758=1,COUNTIFS($K$5:$K$1252,1,$E$5:$E$1252,"&lt;"&amp;E758)/($N$3-1),"")</f>
        <v>0.870753935376968</v>
      </c>
      <c r="N758" s="28" t="n">
        <f aca="false">IF(K758=1,L758-M758,"")</f>
        <v>-0.0472245236122618</v>
      </c>
      <c r="O758" s="24" t="n">
        <f aca="false">IF(K758=1,E758,"")</f>
        <v>42.849612</v>
      </c>
      <c r="P758" s="26" t="n">
        <f aca="false">IF(K758=1,J758,"")</f>
        <v>6.73870967741936</v>
      </c>
    </row>
    <row r="759" customFormat="false" ht="15" hidden="false" customHeight="false" outlineLevel="0" collapsed="false">
      <c r="A759" s="16" t="s">
        <v>1051</v>
      </c>
      <c r="B759" s="16" t="s">
        <v>250</v>
      </c>
      <c r="C759" s="16" t="s">
        <v>296</v>
      </c>
      <c r="D759" s="16" t="n">
        <v>19</v>
      </c>
      <c r="E759" s="24" t="n">
        <v>65.761438</v>
      </c>
      <c r="F759" s="25" t="n">
        <v>1525</v>
      </c>
      <c r="G759" s="16" t="n">
        <v>24</v>
      </c>
      <c r="H759" s="16" t="n">
        <v>8</v>
      </c>
      <c r="I759" s="16" t="n">
        <v>3</v>
      </c>
      <c r="J759" s="26" t="n">
        <v>6.88333333333333</v>
      </c>
      <c r="K759" s="16" t="n">
        <f aca="false">IF(F759&gt;=$N$1,1,0)</f>
        <v>1</v>
      </c>
      <c r="L759" s="27" t="n">
        <f aca="false">IF(K759=1,COUNTIFS($K$5:$K$1252,1,$J$5:$J$1252,"&lt;"&amp;J759)/($N$3-1),"")</f>
        <v>0.885666942833472</v>
      </c>
      <c r="M759" s="27" t="n">
        <f aca="false">IF(K759=1,COUNTIFS($K$5:$K$1252,1,$E$5:$E$1252,"&lt;"&amp;E759)/($N$3-1),"")</f>
        <v>0.932891466445733</v>
      </c>
      <c r="N759" s="28" t="n">
        <f aca="false">IF(K759=1,L759-M759,"")</f>
        <v>-0.0472245236122617</v>
      </c>
      <c r="O759" s="24" t="n">
        <f aca="false">IF(K759=1,E759,"")</f>
        <v>65.761438</v>
      </c>
      <c r="P759" s="26" t="n">
        <f aca="false">IF(K759=1,J759,"")</f>
        <v>6.88333333333333</v>
      </c>
    </row>
    <row r="760" customFormat="false" ht="15" hidden="false" customHeight="false" outlineLevel="0" collapsed="false">
      <c r="A760" s="16" t="s">
        <v>1052</v>
      </c>
      <c r="B760" s="16" t="s">
        <v>231</v>
      </c>
      <c r="C760" s="16" t="s">
        <v>300</v>
      </c>
      <c r="D760" s="16" t="n">
        <v>21</v>
      </c>
      <c r="E760" s="24" t="n">
        <v>62.179334</v>
      </c>
      <c r="F760" s="25" t="n">
        <v>1786</v>
      </c>
      <c r="G760" s="16" t="n">
        <v>29</v>
      </c>
      <c r="H760" s="16" t="n">
        <v>1</v>
      </c>
      <c r="I760" s="16" t="n">
        <v>1</v>
      </c>
      <c r="J760" s="26" t="n">
        <v>6.86896551724138</v>
      </c>
      <c r="K760" s="16" t="n">
        <f aca="false">IF(F760&gt;=$N$1,1,0)</f>
        <v>1</v>
      </c>
      <c r="L760" s="27" t="n">
        <f aca="false">IF(K760=1,COUNTIFS($K$5:$K$1252,1,$J$5:$J$1252,"&lt;"&amp;J760)/($N$3-1),"")</f>
        <v>0.87986743993372</v>
      </c>
      <c r="M760" s="27" t="n">
        <f aca="false">IF(K760=1,COUNTIFS($K$5:$K$1252,1,$E$5:$E$1252,"&lt;"&amp;E760)/($N$3-1),"")</f>
        <v>0.927091963545982</v>
      </c>
      <c r="N760" s="28" t="n">
        <f aca="false">IF(K760=1,L760-M760,"")</f>
        <v>-0.0472245236122618</v>
      </c>
      <c r="O760" s="24" t="n">
        <f aca="false">IF(K760=1,E760,"")</f>
        <v>62.179334</v>
      </c>
      <c r="P760" s="26" t="n">
        <f aca="false">IF(K760=1,J760,"")</f>
        <v>6.86896551724138</v>
      </c>
    </row>
    <row r="761" customFormat="false" ht="15" hidden="false" customHeight="false" outlineLevel="0" collapsed="false">
      <c r="A761" s="16" t="s">
        <v>1053</v>
      </c>
      <c r="B761" s="16" t="s">
        <v>268</v>
      </c>
      <c r="C761" s="16" t="s">
        <v>300</v>
      </c>
      <c r="D761" s="16" t="n">
        <v>22</v>
      </c>
      <c r="E761" s="24" t="n">
        <v>14.807585</v>
      </c>
      <c r="F761" s="25" t="n">
        <v>1482</v>
      </c>
      <c r="G761" s="16" t="n">
        <v>23</v>
      </c>
      <c r="H761" s="16" t="n">
        <v>1</v>
      </c>
      <c r="I761" s="16" t="n">
        <v>7</v>
      </c>
      <c r="J761" s="26" t="n">
        <v>6.28260869565217</v>
      </c>
      <c r="K761" s="16" t="n">
        <f aca="false">IF(F761&gt;=$N$1,1,0)</f>
        <v>1</v>
      </c>
      <c r="L761" s="27" t="n">
        <f aca="false">IF(K761=1,COUNTIFS($K$5:$K$1252,1,$J$5:$J$1252,"&lt;"&amp;J761)/($N$3-1),"")</f>
        <v>0.579121789560895</v>
      </c>
      <c r="M761" s="27" t="n">
        <f aca="false">IF(K761=1,COUNTIFS($K$5:$K$1252,1,$E$5:$E$1252,"&lt;"&amp;E761)/($N$3-1),"")</f>
        <v>0.626346313173157</v>
      </c>
      <c r="N761" s="28" t="n">
        <f aca="false">IF(K761=1,L761-M761,"")</f>
        <v>-0.0472245236122618</v>
      </c>
      <c r="O761" s="24" t="n">
        <f aca="false">IF(K761=1,E761,"")</f>
        <v>14.807585</v>
      </c>
      <c r="P761" s="26" t="n">
        <f aca="false">IF(K761=1,J761,"")</f>
        <v>6.28260869565217</v>
      </c>
    </row>
    <row r="762" customFormat="false" ht="15" hidden="false" customHeight="false" outlineLevel="0" collapsed="false">
      <c r="A762" s="16" t="s">
        <v>1054</v>
      </c>
      <c r="B762" s="16" t="s">
        <v>236</v>
      </c>
      <c r="C762" s="16" t="s">
        <v>296</v>
      </c>
      <c r="D762" s="16" t="n">
        <v>26</v>
      </c>
      <c r="E762" s="24" t="n">
        <v>8.03238</v>
      </c>
      <c r="F762" s="25" t="n">
        <v>1751</v>
      </c>
      <c r="G762" s="16" t="n">
        <v>27</v>
      </c>
      <c r="H762" s="16" t="n">
        <v>6</v>
      </c>
      <c r="I762" s="16" t="n">
        <v>5</v>
      </c>
      <c r="J762" s="26" t="n">
        <v>6.06296296296296</v>
      </c>
      <c r="K762" s="16" t="n">
        <f aca="false">IF(F762&gt;=$N$1,1,0)</f>
        <v>1</v>
      </c>
      <c r="L762" s="27" t="n">
        <f aca="false">IF(K762=1,COUNTIFS($K$5:$K$1252,1,$J$5:$J$1252,"&lt;"&amp;J762)/($N$3-1),"")</f>
        <v>0.371996685998343</v>
      </c>
      <c r="M762" s="27" t="n">
        <f aca="false">IF(K762=1,COUNTIFS($K$5:$K$1252,1,$E$5:$E$1252,"&lt;"&amp;E762)/($N$3-1),"")</f>
        <v>0.419221209610605</v>
      </c>
      <c r="N762" s="28" t="n">
        <f aca="false">IF(K762=1,L762-M762,"")</f>
        <v>-0.0472245236122618</v>
      </c>
      <c r="O762" s="24" t="n">
        <f aca="false">IF(K762=1,E762,"")</f>
        <v>8.03238</v>
      </c>
      <c r="P762" s="26" t="n">
        <f aca="false">IF(K762=1,J762,"")</f>
        <v>6.06296296296296</v>
      </c>
    </row>
    <row r="763" customFormat="false" ht="15" hidden="false" customHeight="false" outlineLevel="0" collapsed="false">
      <c r="A763" s="16" t="s">
        <v>1055</v>
      </c>
      <c r="B763" s="16" t="s">
        <v>242</v>
      </c>
      <c r="C763" s="16" t="s">
        <v>294</v>
      </c>
      <c r="D763" s="16" t="n">
        <v>33</v>
      </c>
      <c r="E763" s="24" t="n">
        <v>50.389187</v>
      </c>
      <c r="F763" s="25" t="n">
        <v>1567</v>
      </c>
      <c r="G763" s="16" t="n">
        <v>29</v>
      </c>
      <c r="H763" s="16" t="n">
        <v>1</v>
      </c>
      <c r="I763" s="16" t="n">
        <v>0</v>
      </c>
      <c r="J763" s="26" t="n">
        <v>6.81034482758621</v>
      </c>
      <c r="K763" s="16" t="n">
        <f aca="false">IF(F763&gt;=$N$1,1,0)</f>
        <v>1</v>
      </c>
      <c r="L763" s="27" t="n">
        <f aca="false">IF(K763=1,COUNTIFS($K$5:$K$1252,1,$J$5:$J$1252,"&lt;"&amp;J763)/($N$3-1),"")</f>
        <v>0.849212924606462</v>
      </c>
      <c r="M763" s="27" t="n">
        <f aca="false">IF(K763=1,COUNTIFS($K$5:$K$1252,1,$E$5:$E$1252,"&lt;"&amp;E763)/($N$3-1),"")</f>
        <v>0.897265948632974</v>
      </c>
      <c r="N763" s="28" t="n">
        <f aca="false">IF(K763=1,L763-M763,"")</f>
        <v>-0.048053024026512</v>
      </c>
      <c r="O763" s="24" t="n">
        <f aca="false">IF(K763=1,E763,"")</f>
        <v>50.389187</v>
      </c>
      <c r="P763" s="26" t="n">
        <f aca="false">IF(K763=1,J763,"")</f>
        <v>6.81034482758621</v>
      </c>
    </row>
    <row r="764" customFormat="false" ht="15" hidden="false" customHeight="false" outlineLevel="0" collapsed="false">
      <c r="A764" s="16" t="s">
        <v>1056</v>
      </c>
      <c r="B764" s="16" t="s">
        <v>251</v>
      </c>
      <c r="C764" s="16" t="s">
        <v>294</v>
      </c>
      <c r="D764" s="16" t="n">
        <v>32</v>
      </c>
      <c r="E764" s="24" t="n">
        <v>5.408709</v>
      </c>
      <c r="F764" s="25" t="n">
        <v>1291</v>
      </c>
      <c r="G764" s="16" t="n">
        <v>20</v>
      </c>
      <c r="H764" s="16" t="n">
        <v>0</v>
      </c>
      <c r="I764" s="16" t="n">
        <v>1</v>
      </c>
      <c r="J764" s="26" t="n">
        <v>5.965</v>
      </c>
      <c r="K764" s="16" t="n">
        <f aca="false">IF(F764&gt;=$N$1,1,0)</f>
        <v>1</v>
      </c>
      <c r="L764" s="27" t="n">
        <f aca="false">IF(K764=1,COUNTIFS($K$5:$K$1252,1,$J$5:$J$1252,"&lt;"&amp;J764)/($N$3-1),"")</f>
        <v>0.249378624689312</v>
      </c>
      <c r="M764" s="27" t="n">
        <f aca="false">IF(K764=1,COUNTIFS($K$5:$K$1252,1,$E$5:$E$1252,"&lt;"&amp;E764)/($N$3-1),"")</f>
        <v>0.297431648715824</v>
      </c>
      <c r="N764" s="28" t="n">
        <f aca="false">IF(K764=1,L764-M764,"")</f>
        <v>-0.048053024026512</v>
      </c>
      <c r="O764" s="24" t="n">
        <f aca="false">IF(K764=1,E764,"")</f>
        <v>5.408709</v>
      </c>
      <c r="P764" s="26" t="n">
        <f aca="false">IF(K764=1,J764,"")</f>
        <v>5.965</v>
      </c>
    </row>
    <row r="765" customFormat="false" ht="15" hidden="false" customHeight="false" outlineLevel="0" collapsed="false">
      <c r="A765" s="16" t="s">
        <v>1057</v>
      </c>
      <c r="B765" s="16" t="s">
        <v>241</v>
      </c>
      <c r="C765" s="16" t="s">
        <v>300</v>
      </c>
      <c r="D765" s="16" t="n">
        <v>22</v>
      </c>
      <c r="E765" s="24" t="n">
        <v>61.45633</v>
      </c>
      <c r="F765" s="25" t="n">
        <v>1786</v>
      </c>
      <c r="G765" s="16" t="n">
        <v>29</v>
      </c>
      <c r="H765" s="16" t="n">
        <v>4</v>
      </c>
      <c r="I765" s="16" t="n">
        <v>4</v>
      </c>
      <c r="J765" s="26" t="n">
        <v>6.86551724137931</v>
      </c>
      <c r="K765" s="16" t="n">
        <f aca="false">IF(F765&gt;=$N$1,1,0)</f>
        <v>1</v>
      </c>
      <c r="L765" s="27" t="n">
        <f aca="false">IF(K765=1,COUNTIFS($K$5:$K$1252,1,$J$5:$J$1252,"&lt;"&amp;J765)/($N$3-1),"")</f>
        <v>0.876553438276719</v>
      </c>
      <c r="M765" s="27" t="n">
        <f aca="false">IF(K765=1,COUNTIFS($K$5:$K$1252,1,$E$5:$E$1252,"&lt;"&amp;E765)/($N$3-1),"")</f>
        <v>0.924606462303231</v>
      </c>
      <c r="N765" s="28" t="n">
        <f aca="false">IF(K765=1,L765-M765,"")</f>
        <v>-0.048053024026512</v>
      </c>
      <c r="O765" s="24" t="n">
        <f aca="false">IF(K765=1,E765,"")</f>
        <v>61.45633</v>
      </c>
      <c r="P765" s="26" t="n">
        <f aca="false">IF(K765=1,J765,"")</f>
        <v>6.86551724137931</v>
      </c>
    </row>
    <row r="766" customFormat="false" ht="15" hidden="false" customHeight="false" outlineLevel="0" collapsed="false">
      <c r="A766" s="16" t="s">
        <v>1058</v>
      </c>
      <c r="B766" s="16" t="s">
        <v>229</v>
      </c>
      <c r="C766" s="16" t="s">
        <v>294</v>
      </c>
      <c r="D766" s="16" t="n">
        <v>22</v>
      </c>
      <c r="E766" s="24" t="n">
        <v>4.029123</v>
      </c>
      <c r="F766" s="25" t="n">
        <v>1606</v>
      </c>
      <c r="G766" s="16" t="n">
        <v>25</v>
      </c>
      <c r="H766" s="16" t="n">
        <v>0</v>
      </c>
      <c r="I766" s="16" t="n">
        <v>1</v>
      </c>
      <c r="J766" s="26" t="n">
        <v>5.912</v>
      </c>
      <c r="K766" s="16" t="n">
        <f aca="false">IF(F766&gt;=$N$1,1,0)</f>
        <v>1</v>
      </c>
      <c r="L766" s="27" t="n">
        <f aca="false">IF(K766=1,COUNTIFS($K$5:$K$1252,1,$J$5:$J$1252,"&lt;"&amp;J766)/($N$3-1),"")</f>
        <v>0.181441590720795</v>
      </c>
      <c r="M766" s="27" t="n">
        <f aca="false">IF(K766=1,COUNTIFS($K$5:$K$1252,1,$E$5:$E$1252,"&lt;"&amp;E766)/($N$3-1),"")</f>
        <v>0.229494614747307</v>
      </c>
      <c r="N766" s="28" t="n">
        <f aca="false">IF(K766=1,L766-M766,"")</f>
        <v>-0.048053024026512</v>
      </c>
      <c r="O766" s="24" t="n">
        <f aca="false">IF(K766=1,E766,"")</f>
        <v>4.029123</v>
      </c>
      <c r="P766" s="26" t="n">
        <f aca="false">IF(K766=1,J766,"")</f>
        <v>5.912</v>
      </c>
    </row>
    <row r="767" customFormat="false" ht="15" hidden="false" customHeight="false" outlineLevel="0" collapsed="false">
      <c r="A767" s="16" t="s">
        <v>1059</v>
      </c>
      <c r="B767" s="16" t="s">
        <v>238</v>
      </c>
      <c r="C767" s="16" t="s">
        <v>296</v>
      </c>
      <c r="D767" s="16" t="n">
        <v>30</v>
      </c>
      <c r="E767" s="24" t="n">
        <v>25.131</v>
      </c>
      <c r="F767" s="25" t="n">
        <v>1703</v>
      </c>
      <c r="G767" s="16" t="n">
        <v>27</v>
      </c>
      <c r="H767" s="16" t="n">
        <v>6</v>
      </c>
      <c r="I767" s="16" t="n">
        <v>3</v>
      </c>
      <c r="J767" s="26" t="n">
        <v>6.42592592592593</v>
      </c>
      <c r="K767" s="16" t="n">
        <f aca="false">IF(F767&gt;=$N$1,1,0)</f>
        <v>1</v>
      </c>
      <c r="L767" s="27" t="n">
        <f aca="false">IF(K767=1,COUNTIFS($K$5:$K$1252,1,$J$5:$J$1252,"&lt;"&amp;J767)/($N$3-1),"")</f>
        <v>0.71913835956918</v>
      </c>
      <c r="M767" s="27" t="n">
        <f aca="false">IF(K767=1,COUNTIFS($K$5:$K$1252,1,$E$5:$E$1252,"&lt;"&amp;E767)/($N$3-1),"")</f>
        <v>0.768019884009942</v>
      </c>
      <c r="N767" s="28" t="n">
        <f aca="false">IF(K767=1,L767-M767,"")</f>
        <v>-0.0488815244407622</v>
      </c>
      <c r="O767" s="24" t="n">
        <f aca="false">IF(K767=1,E767,"")</f>
        <v>25.131</v>
      </c>
      <c r="P767" s="26" t="n">
        <f aca="false">IF(K767=1,J767,"")</f>
        <v>6.42592592592593</v>
      </c>
    </row>
    <row r="768" customFormat="false" ht="15" hidden="false" customHeight="false" outlineLevel="0" collapsed="false">
      <c r="A768" s="16" t="s">
        <v>1060</v>
      </c>
      <c r="B768" s="16" t="s">
        <v>268</v>
      </c>
      <c r="C768" s="16" t="s">
        <v>300</v>
      </c>
      <c r="D768" s="16" t="n">
        <v>26</v>
      </c>
      <c r="E768" s="24" t="n">
        <v>98.252427</v>
      </c>
      <c r="F768" s="25" t="n">
        <v>1362</v>
      </c>
      <c r="G768" s="16" t="n">
        <v>21</v>
      </c>
      <c r="H768" s="16" t="n">
        <v>2</v>
      </c>
      <c r="I768" s="16" t="n">
        <v>3</v>
      </c>
      <c r="J768" s="26" t="n">
        <v>6.98571428571429</v>
      </c>
      <c r="K768" s="16" t="n">
        <f aca="false">IF(F768&gt;=$N$1,1,0)</f>
        <v>1</v>
      </c>
      <c r="L768" s="27" t="n">
        <f aca="false">IF(K768=1,COUNTIFS($K$5:$K$1252,1,$J$5:$J$1252,"&lt;"&amp;J768)/($N$3-1),"")</f>
        <v>0.927091963545982</v>
      </c>
      <c r="M768" s="27" t="n">
        <f aca="false">IF(K768=1,COUNTIFS($K$5:$K$1252,1,$E$5:$E$1252,"&lt;"&amp;E768)/($N$3-1),"")</f>
        <v>0.975973487986744</v>
      </c>
      <c r="N768" s="28" t="n">
        <f aca="false">IF(K768=1,L768-M768,"")</f>
        <v>-0.0488815244407622</v>
      </c>
      <c r="O768" s="24" t="n">
        <f aca="false">IF(K768=1,E768,"")</f>
        <v>98.252427</v>
      </c>
      <c r="P768" s="26" t="n">
        <f aca="false">IF(K768=1,J768,"")</f>
        <v>6.98571428571429</v>
      </c>
    </row>
    <row r="769" customFormat="false" ht="15" hidden="false" customHeight="false" outlineLevel="0" collapsed="false">
      <c r="A769" s="16" t="s">
        <v>1061</v>
      </c>
      <c r="B769" s="16" t="s">
        <v>224</v>
      </c>
      <c r="C769" s="16" t="s">
        <v>300</v>
      </c>
      <c r="D769" s="16" t="n">
        <v>21</v>
      </c>
      <c r="E769" s="24" t="n">
        <v>8.794267</v>
      </c>
      <c r="F769" s="25" t="n">
        <v>2088</v>
      </c>
      <c r="G769" s="16" t="n">
        <v>34</v>
      </c>
      <c r="H769" s="16" t="n">
        <v>4</v>
      </c>
      <c r="I769" s="16" t="n">
        <v>0</v>
      </c>
      <c r="J769" s="26" t="n">
        <v>6.08823529411765</v>
      </c>
      <c r="K769" s="16" t="n">
        <f aca="false">IF(F769&gt;=$N$1,1,0)</f>
        <v>1</v>
      </c>
      <c r="L769" s="27" t="n">
        <f aca="false">IF(K769=1,COUNTIFS($K$5:$K$1252,1,$J$5:$J$1252,"&lt;"&amp;J769)/($N$3-1),"")</f>
        <v>0.40182270091135</v>
      </c>
      <c r="M769" s="27" t="n">
        <f aca="false">IF(K769=1,COUNTIFS($K$5:$K$1252,1,$E$5:$E$1252,"&lt;"&amp;E769)/($N$3-1),"")</f>
        <v>0.450704225352113</v>
      </c>
      <c r="N769" s="28" t="n">
        <f aca="false">IF(K769=1,L769-M769,"")</f>
        <v>-0.0488815244407622</v>
      </c>
      <c r="O769" s="24" t="n">
        <f aca="false">IF(K769=1,E769,"")</f>
        <v>8.794267</v>
      </c>
      <c r="P769" s="26" t="n">
        <f aca="false">IF(K769=1,J769,"")</f>
        <v>6.08823529411765</v>
      </c>
    </row>
    <row r="770" customFormat="false" ht="15" hidden="false" customHeight="false" outlineLevel="0" collapsed="false">
      <c r="A770" s="16" t="s">
        <v>1062</v>
      </c>
      <c r="B770" s="16" t="s">
        <v>242</v>
      </c>
      <c r="C770" s="16" t="s">
        <v>300</v>
      </c>
      <c r="D770" s="16" t="n">
        <v>19</v>
      </c>
      <c r="E770" s="24" t="n">
        <v>37.350285</v>
      </c>
      <c r="F770" s="25" t="n">
        <v>1450</v>
      </c>
      <c r="G770" s="16" t="n">
        <v>25</v>
      </c>
      <c r="H770" s="16" t="n">
        <v>2</v>
      </c>
      <c r="I770" s="16" t="n">
        <v>6</v>
      </c>
      <c r="J770" s="26" t="n">
        <v>6.668</v>
      </c>
      <c r="K770" s="16" t="n">
        <f aca="false">IF(F770&gt;=$N$1,1,0)</f>
        <v>1</v>
      </c>
      <c r="L770" s="27" t="n">
        <f aca="false">IF(K770=1,COUNTIFS($K$5:$K$1252,1,$J$5:$J$1252,"&lt;"&amp;J770)/($N$3-1),"")</f>
        <v>0.802816901408451</v>
      </c>
      <c r="M770" s="27" t="n">
        <f aca="false">IF(K770=1,COUNTIFS($K$5:$K$1252,1,$E$5:$E$1252,"&lt;"&amp;E770)/($N$3-1),"")</f>
        <v>0.852526926263463</v>
      </c>
      <c r="N770" s="28" t="n">
        <f aca="false">IF(K770=1,L770-M770,"")</f>
        <v>-0.0497100248550124</v>
      </c>
      <c r="O770" s="24" t="n">
        <f aca="false">IF(K770=1,E770,"")</f>
        <v>37.350285</v>
      </c>
      <c r="P770" s="26" t="n">
        <f aca="false">IF(K770=1,J770,"")</f>
        <v>6.668</v>
      </c>
    </row>
    <row r="771" customFormat="false" ht="15" hidden="false" customHeight="false" outlineLevel="0" collapsed="false">
      <c r="A771" s="16" t="s">
        <v>1063</v>
      </c>
      <c r="B771" s="16" t="s">
        <v>234</v>
      </c>
      <c r="C771" s="16" t="s">
        <v>294</v>
      </c>
      <c r="D771" s="16" t="n">
        <v>27</v>
      </c>
      <c r="E771" s="24" t="n">
        <v>16.383295</v>
      </c>
      <c r="F771" s="25" t="n">
        <v>1947</v>
      </c>
      <c r="G771" s="16" t="n">
        <v>33</v>
      </c>
      <c r="H771" s="16" t="n">
        <v>0</v>
      </c>
      <c r="I771" s="16" t="n">
        <v>0</v>
      </c>
      <c r="J771" s="26" t="n">
        <v>6.31212121212121</v>
      </c>
      <c r="K771" s="16" t="n">
        <f aca="false">IF(F771&gt;=$N$1,1,0)</f>
        <v>1</v>
      </c>
      <c r="L771" s="27" t="n">
        <f aca="false">IF(K771=1,COUNTIFS($K$5:$K$1252,1,$J$5:$J$1252,"&lt;"&amp;J771)/($N$3-1),"")</f>
        <v>0.610604805302403</v>
      </c>
      <c r="M771" s="27" t="n">
        <f aca="false">IF(K771=1,COUNTIFS($K$5:$K$1252,1,$E$5:$E$1252,"&lt;"&amp;E771)/($N$3-1),"")</f>
        <v>0.660314830157415</v>
      </c>
      <c r="N771" s="28" t="n">
        <f aca="false">IF(K771=1,L771-M771,"")</f>
        <v>-0.0497100248550124</v>
      </c>
      <c r="O771" s="24" t="n">
        <f aca="false">IF(K771=1,E771,"")</f>
        <v>16.383295</v>
      </c>
      <c r="P771" s="26" t="n">
        <f aca="false">IF(K771=1,J771,"")</f>
        <v>6.31212121212121</v>
      </c>
    </row>
    <row r="772" customFormat="false" ht="15" hidden="false" customHeight="false" outlineLevel="0" collapsed="false">
      <c r="A772" s="16" t="s">
        <v>1064</v>
      </c>
      <c r="B772" s="16" t="s">
        <v>224</v>
      </c>
      <c r="C772" s="16" t="s">
        <v>296</v>
      </c>
      <c r="D772" s="16" t="n">
        <v>24</v>
      </c>
      <c r="E772" s="24" t="n">
        <v>7.717372</v>
      </c>
      <c r="F772" s="25" t="n">
        <v>1489</v>
      </c>
      <c r="G772" s="16" t="n">
        <v>29</v>
      </c>
      <c r="H772" s="16" t="n">
        <v>2</v>
      </c>
      <c r="I772" s="16" t="n">
        <v>2</v>
      </c>
      <c r="J772" s="26" t="n">
        <v>6.04827586206897</v>
      </c>
      <c r="K772" s="16" t="n">
        <f aca="false">IF(F772&gt;=$N$1,1,0)</f>
        <v>1</v>
      </c>
      <c r="L772" s="27" t="n">
        <f aca="false">IF(K772=1,COUNTIFS($K$5:$K$1252,1,$J$5:$J$1252,"&lt;"&amp;J772)/($N$3-1),"")</f>
        <v>0.357912178956089</v>
      </c>
      <c r="M772" s="27" t="n">
        <f aca="false">IF(K772=1,COUNTIFS($K$5:$K$1252,1,$E$5:$E$1252,"&lt;"&amp;E772)/($N$3-1),"")</f>
        <v>0.407622203811102</v>
      </c>
      <c r="N772" s="28" t="n">
        <f aca="false">IF(K772=1,L772-M772,"")</f>
        <v>-0.0497100248550125</v>
      </c>
      <c r="O772" s="24" t="n">
        <f aca="false">IF(K772=1,E772,"")</f>
        <v>7.717372</v>
      </c>
      <c r="P772" s="26" t="n">
        <f aca="false">IF(K772=1,J772,"")</f>
        <v>6.04827586206897</v>
      </c>
    </row>
    <row r="773" customFormat="false" ht="15" hidden="false" customHeight="false" outlineLevel="0" collapsed="false">
      <c r="A773" s="16" t="s">
        <v>1065</v>
      </c>
      <c r="B773" s="16" t="s">
        <v>243</v>
      </c>
      <c r="C773" s="16" t="s">
        <v>300</v>
      </c>
      <c r="D773" s="16" t="n">
        <v>27</v>
      </c>
      <c r="E773" s="24" t="n">
        <v>8.457298</v>
      </c>
      <c r="F773" s="25" t="n">
        <v>2276</v>
      </c>
      <c r="G773" s="16" t="n">
        <v>36</v>
      </c>
      <c r="H773" s="16" t="n">
        <v>1</v>
      </c>
      <c r="I773" s="16" t="n">
        <v>2</v>
      </c>
      <c r="J773" s="26" t="n">
        <v>6.07777777777778</v>
      </c>
      <c r="K773" s="16" t="n">
        <f aca="false">IF(F773&gt;=$N$1,1,0)</f>
        <v>1</v>
      </c>
      <c r="L773" s="27" t="n">
        <f aca="false">IF(K773=1,COUNTIFS($K$5:$K$1252,1,$J$5:$J$1252,"&lt;"&amp;J773)/($N$3-1),"")</f>
        <v>0.388566694283347</v>
      </c>
      <c r="M773" s="27" t="n">
        <f aca="false">IF(K773=1,COUNTIFS($K$5:$K$1252,1,$E$5:$E$1252,"&lt;"&amp;E773)/($N$3-1),"")</f>
        <v>0.43910521955261</v>
      </c>
      <c r="N773" s="28" t="n">
        <f aca="false">IF(K773=1,L773-M773,"")</f>
        <v>-0.0505385252692626</v>
      </c>
      <c r="O773" s="24" t="n">
        <f aca="false">IF(K773=1,E773,"")</f>
        <v>8.457298</v>
      </c>
      <c r="P773" s="26" t="n">
        <f aca="false">IF(K773=1,J773,"")</f>
        <v>6.07777777777778</v>
      </c>
    </row>
    <row r="774" customFormat="false" ht="15" hidden="false" customHeight="false" outlineLevel="0" collapsed="false">
      <c r="A774" s="16" t="s">
        <v>1066</v>
      </c>
      <c r="B774" s="16" t="s">
        <v>253</v>
      </c>
      <c r="C774" s="16" t="s">
        <v>300</v>
      </c>
      <c r="D774" s="16" t="n">
        <v>31</v>
      </c>
      <c r="E774" s="24" t="n">
        <v>22.529469</v>
      </c>
      <c r="F774" s="25" t="n">
        <v>1021</v>
      </c>
      <c r="G774" s="16" t="n">
        <v>17</v>
      </c>
      <c r="H774" s="16" t="n">
        <v>1</v>
      </c>
      <c r="I774" s="16" t="n">
        <v>2</v>
      </c>
      <c r="J774" s="26" t="n">
        <v>6.39411764705882</v>
      </c>
      <c r="K774" s="16" t="n">
        <f aca="false">IF(F774&gt;=$N$1,1,0)</f>
        <v>1</v>
      </c>
      <c r="L774" s="27" t="n">
        <f aca="false">IF(K774=1,COUNTIFS($K$5:$K$1252,1,$J$5:$J$1252,"&lt;"&amp;J774)/($N$3-1),"")</f>
        <v>0.693454846727423</v>
      </c>
      <c r="M774" s="27" t="n">
        <f aca="false">IF(K774=1,COUNTIFS($K$5:$K$1252,1,$E$5:$E$1252,"&lt;"&amp;E774)/($N$3-1),"")</f>
        <v>0.743993371996686</v>
      </c>
      <c r="N774" s="28" t="n">
        <f aca="false">IF(K774=1,L774-M774,"")</f>
        <v>-0.0505385252692626</v>
      </c>
      <c r="O774" s="24" t="n">
        <f aca="false">IF(K774=1,E774,"")</f>
        <v>22.529469</v>
      </c>
      <c r="P774" s="26" t="n">
        <f aca="false">IF(K774=1,J774,"")</f>
        <v>6.39411764705882</v>
      </c>
    </row>
    <row r="775" customFormat="false" ht="15" hidden="false" customHeight="false" outlineLevel="0" collapsed="false">
      <c r="A775" s="16" t="s">
        <v>1067</v>
      </c>
      <c r="B775" s="16" t="s">
        <v>236</v>
      </c>
      <c r="C775" s="16" t="s">
        <v>300</v>
      </c>
      <c r="D775" s="16" t="n">
        <v>29</v>
      </c>
      <c r="E775" s="24" t="n">
        <v>146.86494</v>
      </c>
      <c r="F775" s="25" t="n">
        <v>1759</v>
      </c>
      <c r="G775" s="16" t="n">
        <v>27</v>
      </c>
      <c r="H775" s="16" t="n">
        <v>4</v>
      </c>
      <c r="I775" s="16" t="n">
        <v>7</v>
      </c>
      <c r="J775" s="26" t="n">
        <v>7.05185185185185</v>
      </c>
      <c r="K775" s="16" t="n">
        <f aca="false">IF(F775&gt;=$N$1,1,0)</f>
        <v>1</v>
      </c>
      <c r="L775" s="27" t="n">
        <f aca="false">IF(K775=1,COUNTIFS($K$5:$K$1252,1,$J$5:$J$1252,"&lt;"&amp;J775)/($N$3-1),"")</f>
        <v>0.942833471416736</v>
      </c>
      <c r="M775" s="27" t="n">
        <f aca="false">IF(K775=1,COUNTIFS($K$5:$K$1252,1,$E$5:$E$1252,"&lt;"&amp;E775)/($N$3-1),"")</f>
        <v>0.993371996685998</v>
      </c>
      <c r="N775" s="28" t="n">
        <f aca="false">IF(K775=1,L775-M775,"")</f>
        <v>-0.0505385252692626</v>
      </c>
      <c r="O775" s="24" t="n">
        <f aca="false">IF(K775=1,E775,"")</f>
        <v>146.86494</v>
      </c>
      <c r="P775" s="26" t="n">
        <f aca="false">IF(K775=1,J775,"")</f>
        <v>7.05185185185185</v>
      </c>
    </row>
    <row r="776" customFormat="false" ht="15" hidden="false" customHeight="false" outlineLevel="0" collapsed="false">
      <c r="A776" s="16" t="s">
        <v>1068</v>
      </c>
      <c r="B776" s="16" t="s">
        <v>246</v>
      </c>
      <c r="C776" s="16" t="s">
        <v>300</v>
      </c>
      <c r="D776" s="16" t="n">
        <v>32</v>
      </c>
      <c r="E776" s="24" t="n">
        <v>56.074683</v>
      </c>
      <c r="F776" s="25" t="n">
        <v>1681</v>
      </c>
      <c r="G776" s="16" t="n">
        <v>26</v>
      </c>
      <c r="H776" s="16" t="n">
        <v>2</v>
      </c>
      <c r="I776" s="16" t="n">
        <v>3</v>
      </c>
      <c r="J776" s="26" t="n">
        <v>6.83846153846154</v>
      </c>
      <c r="K776" s="16" t="n">
        <f aca="false">IF(F776&gt;=$N$1,1,0)</f>
        <v>1</v>
      </c>
      <c r="L776" s="27" t="n">
        <f aca="false">IF(K776=1,COUNTIFS($K$5:$K$1252,1,$J$5:$J$1252,"&lt;"&amp;J776)/($N$3-1),"")</f>
        <v>0.862468931234466</v>
      </c>
      <c r="M776" s="27" t="n">
        <f aca="false">IF(K776=1,COUNTIFS($K$5:$K$1252,1,$E$5:$E$1252,"&lt;"&amp;E776)/($N$3-1),"")</f>
        <v>0.913007456503728</v>
      </c>
      <c r="N776" s="28" t="n">
        <f aca="false">IF(K776=1,L776-M776,"")</f>
        <v>-0.0505385252692626</v>
      </c>
      <c r="O776" s="24" t="n">
        <f aca="false">IF(K776=1,E776,"")</f>
        <v>56.074683</v>
      </c>
      <c r="P776" s="26" t="n">
        <f aca="false">IF(K776=1,J776,"")</f>
        <v>6.83846153846154</v>
      </c>
    </row>
    <row r="777" customFormat="false" ht="15" hidden="false" customHeight="false" outlineLevel="0" collapsed="false">
      <c r="A777" s="16" t="s">
        <v>1069</v>
      </c>
      <c r="B777" s="16" t="s">
        <v>240</v>
      </c>
      <c r="C777" s="16" t="s">
        <v>296</v>
      </c>
      <c r="D777" s="16" t="n">
        <v>28</v>
      </c>
      <c r="E777" s="24" t="n">
        <v>45.572673</v>
      </c>
      <c r="F777" s="25" t="n">
        <v>1523</v>
      </c>
      <c r="G777" s="16" t="n">
        <v>27</v>
      </c>
      <c r="H777" s="16" t="n">
        <v>6</v>
      </c>
      <c r="I777" s="16" t="n">
        <v>9</v>
      </c>
      <c r="J777" s="26" t="n">
        <v>6.76296296296296</v>
      </c>
      <c r="K777" s="16" t="n">
        <f aca="false">IF(F777&gt;=$N$1,1,0)</f>
        <v>1</v>
      </c>
      <c r="L777" s="27" t="n">
        <f aca="false">IF(K777=1,COUNTIFS($K$5:$K$1252,1,$J$5:$J$1252,"&lt;"&amp;J777)/($N$3-1),"")</f>
        <v>0.829328914664457</v>
      </c>
      <c r="M777" s="27" t="n">
        <f aca="false">IF(K777=1,COUNTIFS($K$5:$K$1252,1,$E$5:$E$1252,"&lt;"&amp;E777)/($N$3-1),"")</f>
        <v>0.88069594034797</v>
      </c>
      <c r="N777" s="28" t="n">
        <f aca="false">IF(K777=1,L777-M777,"")</f>
        <v>-0.0513670256835128</v>
      </c>
      <c r="O777" s="24" t="n">
        <f aca="false">IF(K777=1,E777,"")</f>
        <v>45.572673</v>
      </c>
      <c r="P777" s="26" t="n">
        <f aca="false">IF(K777=1,J777,"")</f>
        <v>6.76296296296296</v>
      </c>
    </row>
    <row r="778" customFormat="false" ht="15" hidden="false" customHeight="false" outlineLevel="0" collapsed="false">
      <c r="A778" s="16" t="s">
        <v>1070</v>
      </c>
      <c r="B778" s="16" t="s">
        <v>233</v>
      </c>
      <c r="C778" s="16" t="s">
        <v>296</v>
      </c>
      <c r="D778" s="16" t="n">
        <v>20</v>
      </c>
      <c r="E778" s="24" t="n">
        <v>142.059273</v>
      </c>
      <c r="F778" s="25" t="n">
        <v>2244</v>
      </c>
      <c r="G778" s="16" t="n">
        <v>30</v>
      </c>
      <c r="H778" s="16" t="n">
        <v>5</v>
      </c>
      <c r="I778" s="16" t="n">
        <v>4</v>
      </c>
      <c r="J778" s="26" t="n">
        <v>7.04</v>
      </c>
      <c r="K778" s="16" t="n">
        <f aca="false">IF(F778&gt;=$N$1,1,0)</f>
        <v>1</v>
      </c>
      <c r="L778" s="27" t="n">
        <f aca="false">IF(K778=1,COUNTIFS($K$5:$K$1252,1,$J$5:$J$1252,"&lt;"&amp;J778)/($N$3-1),"")</f>
        <v>0.941176470588235</v>
      </c>
      <c r="M778" s="27" t="n">
        <f aca="false">IF(K778=1,COUNTIFS($K$5:$K$1252,1,$E$5:$E$1252,"&lt;"&amp;E778)/($N$3-1),"")</f>
        <v>0.992543496271748</v>
      </c>
      <c r="N778" s="28" t="n">
        <f aca="false">IF(K778=1,L778-M778,"")</f>
        <v>-0.0513670256835128</v>
      </c>
      <c r="O778" s="24" t="n">
        <f aca="false">IF(K778=1,E778,"")</f>
        <v>142.059273</v>
      </c>
      <c r="P778" s="26" t="n">
        <f aca="false">IF(K778=1,J778,"")</f>
        <v>7.04</v>
      </c>
    </row>
    <row r="779" customFormat="false" ht="15" hidden="false" customHeight="false" outlineLevel="0" collapsed="false">
      <c r="A779" s="16" t="s">
        <v>1071</v>
      </c>
      <c r="B779" s="16" t="s">
        <v>248</v>
      </c>
      <c r="C779" s="16" t="s">
        <v>296</v>
      </c>
      <c r="D779" s="16" t="n">
        <v>24</v>
      </c>
      <c r="E779" s="24" t="n">
        <v>23.420128</v>
      </c>
      <c r="F779" s="25" t="n">
        <v>1625</v>
      </c>
      <c r="G779" s="16" t="n">
        <v>26</v>
      </c>
      <c r="H779" s="16" t="n">
        <v>6</v>
      </c>
      <c r="I779" s="16" t="n">
        <v>2</v>
      </c>
      <c r="J779" s="26" t="n">
        <v>6.4</v>
      </c>
      <c r="K779" s="16" t="n">
        <f aca="false">IF(F779&gt;=$N$1,1,0)</f>
        <v>1</v>
      </c>
      <c r="L779" s="27" t="n">
        <f aca="false">IF(K779=1,COUNTIFS($K$5:$K$1252,1,$J$5:$J$1252,"&lt;"&amp;J779)/($N$3-1),"")</f>
        <v>0.697597348798674</v>
      </c>
      <c r="M779" s="27" t="n">
        <f aca="false">IF(K779=1,COUNTIFS($K$5:$K$1252,1,$E$5:$E$1252,"&lt;"&amp;E779)/($N$3-1),"")</f>
        <v>0.750621375310688</v>
      </c>
      <c r="N779" s="28" t="n">
        <f aca="false">IF(K779=1,L779-M779,"")</f>
        <v>-0.0530240265120132</v>
      </c>
      <c r="O779" s="24" t="n">
        <f aca="false">IF(K779=1,E779,"")</f>
        <v>23.420128</v>
      </c>
      <c r="P779" s="26" t="n">
        <f aca="false">IF(K779=1,J779,"")</f>
        <v>6.4</v>
      </c>
    </row>
    <row r="780" customFormat="false" ht="15" hidden="false" customHeight="false" outlineLevel="0" collapsed="false">
      <c r="A780" s="16" t="s">
        <v>1072</v>
      </c>
      <c r="B780" s="16" t="s">
        <v>245</v>
      </c>
      <c r="C780" s="16" t="s">
        <v>307</v>
      </c>
      <c r="D780" s="16" t="n">
        <v>25</v>
      </c>
      <c r="E780" s="24" t="n">
        <v>24.626941</v>
      </c>
      <c r="F780" s="25" t="n">
        <v>1986</v>
      </c>
      <c r="G780" s="16" t="n">
        <v>25</v>
      </c>
      <c r="H780" s="16" t="n">
        <v>0</v>
      </c>
      <c r="I780" s="16" t="n">
        <v>2</v>
      </c>
      <c r="J780" s="26" t="n">
        <v>6.412</v>
      </c>
      <c r="K780" s="16" t="n">
        <f aca="false">IF(F780&gt;=$N$1,1,0)</f>
        <v>1</v>
      </c>
      <c r="L780" s="27" t="n">
        <f aca="false">IF(K780=1,COUNTIFS($K$5:$K$1252,1,$J$5:$J$1252,"&lt;"&amp;J780)/($N$3-1),"")</f>
        <v>0.710024855012428</v>
      </c>
      <c r="M780" s="27" t="n">
        <f aca="false">IF(K780=1,COUNTIFS($K$5:$K$1252,1,$E$5:$E$1252,"&lt;"&amp;E780)/($N$3-1),"")</f>
        <v>0.762220381110191</v>
      </c>
      <c r="N780" s="28" t="n">
        <f aca="false">IF(K780=1,L780-M780,"")</f>
        <v>-0.052195526097763</v>
      </c>
      <c r="O780" s="24" t="n">
        <f aca="false">IF(K780=1,E780,"")</f>
        <v>24.626941</v>
      </c>
      <c r="P780" s="26" t="n">
        <f aca="false">IF(K780=1,J780,"")</f>
        <v>6.412</v>
      </c>
    </row>
    <row r="781" customFormat="false" ht="15" hidden="false" customHeight="false" outlineLevel="0" collapsed="false">
      <c r="A781" s="16" t="s">
        <v>1073</v>
      </c>
      <c r="B781" s="16" t="s">
        <v>255</v>
      </c>
      <c r="C781" s="16" t="s">
        <v>294</v>
      </c>
      <c r="D781" s="16" t="n">
        <v>27</v>
      </c>
      <c r="E781" s="24" t="n">
        <v>2.921243</v>
      </c>
      <c r="F781" s="25" t="n">
        <v>1602</v>
      </c>
      <c r="G781" s="16" t="n">
        <v>24</v>
      </c>
      <c r="H781" s="16" t="n">
        <v>1</v>
      </c>
      <c r="I781" s="16" t="n">
        <v>1</v>
      </c>
      <c r="J781" s="26" t="n">
        <v>5.80833333333333</v>
      </c>
      <c r="K781" s="16" t="n">
        <f aca="false">IF(F781&gt;=$N$1,1,0)</f>
        <v>1</v>
      </c>
      <c r="L781" s="27" t="n">
        <f aca="false">IF(K781=1,COUNTIFS($K$5:$K$1252,1,$J$5:$J$1252,"&lt;"&amp;J781)/($N$3-1),"")</f>
        <v>0.0704225352112676</v>
      </c>
      <c r="M781" s="27" t="n">
        <f aca="false">IF(K781=1,COUNTIFS($K$5:$K$1252,1,$E$5:$E$1252,"&lt;"&amp;E781)/($N$3-1),"")</f>
        <v>0.122618061309031</v>
      </c>
      <c r="N781" s="28" t="n">
        <f aca="false">IF(K781=1,L781-M781,"")</f>
        <v>-0.052195526097763</v>
      </c>
      <c r="O781" s="24" t="n">
        <f aca="false">IF(K781=1,E781,"")</f>
        <v>2.921243</v>
      </c>
      <c r="P781" s="26" t="n">
        <f aca="false">IF(K781=1,J781,"")</f>
        <v>5.80833333333333</v>
      </c>
    </row>
    <row r="782" customFormat="false" ht="15" hidden="false" customHeight="false" outlineLevel="0" collapsed="false">
      <c r="A782" s="16" t="s">
        <v>1074</v>
      </c>
      <c r="B782" s="16" t="s">
        <v>246</v>
      </c>
      <c r="C782" s="16" t="s">
        <v>294</v>
      </c>
      <c r="D782" s="16" t="n">
        <v>28</v>
      </c>
      <c r="E782" s="24" t="n">
        <v>9.355138</v>
      </c>
      <c r="F782" s="25" t="n">
        <v>1177</v>
      </c>
      <c r="G782" s="16" t="n">
        <v>21</v>
      </c>
      <c r="H782" s="16" t="n">
        <v>0</v>
      </c>
      <c r="I782" s="16" t="n">
        <v>3</v>
      </c>
      <c r="J782" s="26" t="n">
        <v>6.1047619047619</v>
      </c>
      <c r="K782" s="16" t="n">
        <f aca="false">IF(F782&gt;=$N$1,1,0)</f>
        <v>1</v>
      </c>
      <c r="L782" s="27" t="n">
        <f aca="false">IF(K782=1,COUNTIFS($K$5:$K$1252,1,$J$5:$J$1252,"&lt;"&amp;J782)/($N$3-1),"")</f>
        <v>0.418392709196355</v>
      </c>
      <c r="M782" s="27" t="n">
        <f aca="false">IF(K782=1,COUNTIFS($K$5:$K$1252,1,$E$5:$E$1252,"&lt;"&amp;E782)/($N$3-1),"")</f>
        <v>0.471416735708368</v>
      </c>
      <c r="N782" s="28" t="n">
        <f aca="false">IF(K782=1,L782-M782,"")</f>
        <v>-0.0530240265120133</v>
      </c>
      <c r="O782" s="24" t="n">
        <f aca="false">IF(K782=1,E782,"")</f>
        <v>9.355138</v>
      </c>
      <c r="P782" s="26" t="n">
        <f aca="false">IF(K782=1,J782,"")</f>
        <v>6.1047619047619</v>
      </c>
    </row>
    <row r="783" customFormat="false" ht="15" hidden="false" customHeight="false" outlineLevel="0" collapsed="false">
      <c r="A783" s="16" t="s">
        <v>1075</v>
      </c>
      <c r="B783" s="16" t="s">
        <v>257</v>
      </c>
      <c r="C783" s="16" t="s">
        <v>300</v>
      </c>
      <c r="D783" s="16" t="n">
        <v>28</v>
      </c>
      <c r="E783" s="24" t="n">
        <v>18.506943</v>
      </c>
      <c r="F783" s="25" t="n">
        <v>1778</v>
      </c>
      <c r="G783" s="16" t="n">
        <v>28</v>
      </c>
      <c r="H783" s="16" t="n">
        <v>2</v>
      </c>
      <c r="I783" s="16" t="n">
        <v>3</v>
      </c>
      <c r="J783" s="26" t="n">
        <v>6.35</v>
      </c>
      <c r="K783" s="16" t="n">
        <f aca="false">IF(F783&gt;=$N$1,1,0)</f>
        <v>1</v>
      </c>
      <c r="L783" s="27" t="n">
        <f aca="false">IF(K783=1,COUNTIFS($K$5:$K$1252,1,$J$5:$J$1252,"&lt;"&amp;J783)/($N$3-1),"")</f>
        <v>0.647058823529412</v>
      </c>
      <c r="M783" s="27" t="n">
        <f aca="false">IF(K783=1,COUNTIFS($K$5:$K$1252,1,$E$5:$E$1252,"&lt;"&amp;E783)/($N$3-1),"")</f>
        <v>0.700911350455675</v>
      </c>
      <c r="N783" s="28" t="n">
        <f aca="false">IF(K783=1,L783-M783,"")</f>
        <v>-0.0538525269262634</v>
      </c>
      <c r="O783" s="24" t="n">
        <f aca="false">IF(K783=1,E783,"")</f>
        <v>18.506943</v>
      </c>
      <c r="P783" s="26" t="n">
        <f aca="false">IF(K783=1,J783,"")</f>
        <v>6.35</v>
      </c>
    </row>
    <row r="784" customFormat="false" ht="15" hidden="false" customHeight="false" outlineLevel="0" collapsed="false">
      <c r="A784" s="16" t="s">
        <v>1076</v>
      </c>
      <c r="B784" s="16" t="s">
        <v>258</v>
      </c>
      <c r="C784" s="16" t="s">
        <v>296</v>
      </c>
      <c r="D784" s="16" t="n">
        <v>28</v>
      </c>
      <c r="E784" s="24" t="n">
        <v>139.80501</v>
      </c>
      <c r="F784" s="25" t="n">
        <v>1569</v>
      </c>
      <c r="G784" s="16" t="n">
        <v>26</v>
      </c>
      <c r="H784" s="16" t="n">
        <v>7</v>
      </c>
      <c r="I784" s="16" t="n">
        <v>3</v>
      </c>
      <c r="J784" s="26" t="n">
        <v>7.02692307692308</v>
      </c>
      <c r="K784" s="16" t="n">
        <f aca="false">IF(F784&gt;=$N$1,1,0)</f>
        <v>1</v>
      </c>
      <c r="L784" s="27" t="n">
        <f aca="false">IF(K784=1,COUNTIFS($K$5:$K$1252,1,$J$5:$J$1252,"&lt;"&amp;J784)/($N$3-1),"")</f>
        <v>0.938690969345485</v>
      </c>
      <c r="M784" s="27" t="n">
        <f aca="false">IF(K784=1,COUNTIFS($K$5:$K$1252,1,$E$5:$E$1252,"&lt;"&amp;E784)/($N$3-1),"")</f>
        <v>0.991714995857498</v>
      </c>
      <c r="N784" s="28" t="n">
        <f aca="false">IF(K784=1,L784-M784,"")</f>
        <v>-0.0530240265120132</v>
      </c>
      <c r="O784" s="24" t="n">
        <f aca="false">IF(K784=1,E784,"")</f>
        <v>139.80501</v>
      </c>
      <c r="P784" s="26" t="n">
        <f aca="false">IF(K784=1,J784,"")</f>
        <v>7.02692307692308</v>
      </c>
    </row>
    <row r="785" customFormat="false" ht="15" hidden="false" customHeight="false" outlineLevel="0" collapsed="false">
      <c r="A785" s="16" t="s">
        <v>1077</v>
      </c>
      <c r="B785" s="16" t="s">
        <v>269</v>
      </c>
      <c r="C785" s="16" t="s">
        <v>307</v>
      </c>
      <c r="D785" s="16" t="n">
        <v>39</v>
      </c>
      <c r="E785" s="24" t="n">
        <v>82.306689</v>
      </c>
      <c r="F785" s="25" t="n">
        <v>1053</v>
      </c>
      <c r="G785" s="16" t="n">
        <v>14</v>
      </c>
      <c r="H785" s="16" t="n">
        <v>0</v>
      </c>
      <c r="I785" s="16" t="n">
        <v>0</v>
      </c>
      <c r="J785" s="26" t="n">
        <v>6.93571428571429</v>
      </c>
      <c r="K785" s="16" t="n">
        <f aca="false">IF(F785&gt;=$N$1,1,0)</f>
        <v>1</v>
      </c>
      <c r="L785" s="27" t="n">
        <f aca="false">IF(K785=1,COUNTIFS($K$5:$K$1252,1,$J$5:$J$1252,"&lt;"&amp;J785)/($N$3-1),"")</f>
        <v>0.906379453189727</v>
      </c>
      <c r="M785" s="27" t="n">
        <f aca="false">IF(K785=1,COUNTIFS($K$5:$K$1252,1,$E$5:$E$1252,"&lt;"&amp;E785)/($N$3-1),"")</f>
        <v>0.95940347970174</v>
      </c>
      <c r="N785" s="28" t="n">
        <f aca="false">IF(K785=1,L785-M785,"")</f>
        <v>-0.0530240265120133</v>
      </c>
      <c r="O785" s="24" t="n">
        <f aca="false">IF(K785=1,E785,"")</f>
        <v>82.306689</v>
      </c>
      <c r="P785" s="26" t="n">
        <f aca="false">IF(K785=1,J785,"")</f>
        <v>6.93571428571429</v>
      </c>
    </row>
    <row r="786" customFormat="false" ht="15" hidden="false" customHeight="false" outlineLevel="0" collapsed="false">
      <c r="A786" s="16" t="s">
        <v>1078</v>
      </c>
      <c r="B786" s="16" t="s">
        <v>244</v>
      </c>
      <c r="C786" s="16" t="s">
        <v>294</v>
      </c>
      <c r="D786" s="16" t="n">
        <v>28</v>
      </c>
      <c r="E786" s="24" t="n">
        <v>83.320085</v>
      </c>
      <c r="F786" s="25" t="n">
        <v>1119</v>
      </c>
      <c r="G786" s="16" t="n">
        <v>17</v>
      </c>
      <c r="H786" s="16" t="n">
        <v>0</v>
      </c>
      <c r="I786" s="16" t="n">
        <v>2</v>
      </c>
      <c r="J786" s="26" t="n">
        <v>6.94117647058824</v>
      </c>
      <c r="K786" s="16" t="n">
        <f aca="false">IF(F786&gt;=$N$1,1,0)</f>
        <v>1</v>
      </c>
      <c r="L786" s="27" t="n">
        <f aca="false">IF(K786=1,COUNTIFS($K$5:$K$1252,1,$J$5:$J$1252,"&lt;"&amp;J786)/($N$3-1),"")</f>
        <v>0.908036454018227</v>
      </c>
      <c r="M786" s="27" t="n">
        <f aca="false">IF(K786=1,COUNTIFS($K$5:$K$1252,1,$E$5:$E$1252,"&lt;"&amp;E786)/($N$3-1),"")</f>
        <v>0.961888980944491</v>
      </c>
      <c r="N786" s="28" t="n">
        <f aca="false">IF(K786=1,L786-M786,"")</f>
        <v>-0.0538525269262635</v>
      </c>
      <c r="O786" s="24" t="n">
        <f aca="false">IF(K786=1,E786,"")</f>
        <v>83.320085</v>
      </c>
      <c r="P786" s="26" t="n">
        <f aca="false">IF(K786=1,J786,"")</f>
        <v>6.94117647058824</v>
      </c>
    </row>
    <row r="787" customFormat="false" ht="15" hidden="false" customHeight="false" outlineLevel="0" collapsed="false">
      <c r="A787" s="16" t="s">
        <v>1079</v>
      </c>
      <c r="B787" s="16" t="s">
        <v>243</v>
      </c>
      <c r="C787" s="16" t="s">
        <v>296</v>
      </c>
      <c r="D787" s="16" t="n">
        <v>28</v>
      </c>
      <c r="E787" s="24" t="n">
        <v>11.876887</v>
      </c>
      <c r="F787" s="25" t="n">
        <v>1993</v>
      </c>
      <c r="G787" s="16" t="n">
        <v>29</v>
      </c>
      <c r="H787" s="16" t="n">
        <v>6</v>
      </c>
      <c r="I787" s="16" t="n">
        <v>1</v>
      </c>
      <c r="J787" s="26" t="n">
        <v>6.2</v>
      </c>
      <c r="K787" s="16" t="n">
        <f aca="false">IF(F787&gt;=$N$1,1,0)</f>
        <v>1</v>
      </c>
      <c r="L787" s="27" t="n">
        <f aca="false">IF(K787=1,COUNTIFS($K$5:$K$1252,1,$J$5:$J$1252,"&lt;"&amp;J787)/($N$3-1),"")</f>
        <v>0.497100248550124</v>
      </c>
      <c r="M787" s="27" t="n">
        <f aca="false">IF(K787=1,COUNTIFS($K$5:$K$1252,1,$E$5:$E$1252,"&lt;"&amp;E787)/($N$3-1),"")</f>
        <v>0.551781275890638</v>
      </c>
      <c r="N787" s="28" t="n">
        <f aca="false">IF(K787=1,L787-M787,"")</f>
        <v>-0.0546810273405137</v>
      </c>
      <c r="O787" s="24" t="n">
        <f aca="false">IF(K787=1,E787,"")</f>
        <v>11.876887</v>
      </c>
      <c r="P787" s="26" t="n">
        <f aca="false">IF(K787=1,J787,"")</f>
        <v>6.2</v>
      </c>
    </row>
    <row r="788" customFormat="false" ht="15" hidden="false" customHeight="false" outlineLevel="0" collapsed="false">
      <c r="A788" s="16" t="s">
        <v>1080</v>
      </c>
      <c r="B788" s="16" t="s">
        <v>252</v>
      </c>
      <c r="C788" s="16" t="s">
        <v>294</v>
      </c>
      <c r="D788" s="16" t="n">
        <v>31</v>
      </c>
      <c r="E788" s="24" t="n">
        <v>4.611388</v>
      </c>
      <c r="F788" s="25" t="n">
        <v>1381</v>
      </c>
      <c r="G788" s="16" t="n">
        <v>22</v>
      </c>
      <c r="H788" s="16" t="n">
        <v>0</v>
      </c>
      <c r="I788" s="16" t="n">
        <v>0</v>
      </c>
      <c r="J788" s="26" t="n">
        <v>5.92727272727273</v>
      </c>
      <c r="K788" s="16" t="n">
        <f aca="false">IF(F788&gt;=$N$1,1,0)</f>
        <v>1</v>
      </c>
      <c r="L788" s="27" t="n">
        <f aca="false">IF(K788=1,COUNTIFS($K$5:$K$1252,1,$J$5:$J$1252,"&lt;"&amp;J788)/($N$3-1),"")</f>
        <v>0.202154101077051</v>
      </c>
      <c r="M788" s="27" t="n">
        <f aca="false">IF(K788=1,COUNTIFS($K$5:$K$1252,1,$E$5:$E$1252,"&lt;"&amp;E788)/($N$3-1),"")</f>
        <v>0.256835128417564</v>
      </c>
      <c r="N788" s="28" t="n">
        <f aca="false">IF(K788=1,L788-M788,"")</f>
        <v>-0.0546810273405137</v>
      </c>
      <c r="O788" s="24" t="n">
        <f aca="false">IF(K788=1,E788,"")</f>
        <v>4.611388</v>
      </c>
      <c r="P788" s="26" t="n">
        <f aca="false">IF(K788=1,J788,"")</f>
        <v>5.92727272727273</v>
      </c>
    </row>
    <row r="789" customFormat="false" ht="15" hidden="false" customHeight="false" outlineLevel="0" collapsed="false">
      <c r="A789" s="16" t="s">
        <v>1081</v>
      </c>
      <c r="B789" s="16" t="s">
        <v>258</v>
      </c>
      <c r="C789" s="16" t="s">
        <v>296</v>
      </c>
      <c r="D789" s="16" t="n">
        <v>25</v>
      </c>
      <c r="E789" s="24" t="n">
        <v>3.926086</v>
      </c>
      <c r="F789" s="25" t="n">
        <v>1844</v>
      </c>
      <c r="G789" s="16" t="n">
        <v>28</v>
      </c>
      <c r="H789" s="16" t="n">
        <v>8</v>
      </c>
      <c r="I789" s="16" t="n">
        <v>5</v>
      </c>
      <c r="J789" s="26" t="n">
        <v>5.89285714285714</v>
      </c>
      <c r="K789" s="16" t="n">
        <f aca="false">IF(F789&gt;=$N$1,1,0)</f>
        <v>1</v>
      </c>
      <c r="L789" s="27" t="n">
        <f aca="false">IF(K789=1,COUNTIFS($K$5:$K$1252,1,$J$5:$J$1252,"&lt;"&amp;J789)/($N$3-1),"")</f>
        <v>0.167357083678542</v>
      </c>
      <c r="M789" s="27" t="n">
        <f aca="false">IF(K789=1,COUNTIFS($K$5:$K$1252,1,$E$5:$E$1252,"&lt;"&amp;E789)/($N$3-1),"")</f>
        <v>0.222866611433306</v>
      </c>
      <c r="N789" s="28" t="n">
        <f aca="false">IF(K789=1,L789-M789,"")</f>
        <v>-0.0555095277547639</v>
      </c>
      <c r="O789" s="24" t="n">
        <f aca="false">IF(K789=1,E789,"")</f>
        <v>3.926086</v>
      </c>
      <c r="P789" s="26" t="n">
        <f aca="false">IF(K789=1,J789,"")</f>
        <v>5.89285714285714</v>
      </c>
    </row>
    <row r="790" customFormat="false" ht="15" hidden="false" customHeight="false" outlineLevel="0" collapsed="false">
      <c r="A790" s="16" t="s">
        <v>1082</v>
      </c>
      <c r="B790" s="16" t="s">
        <v>258</v>
      </c>
      <c r="C790" s="16" t="s">
        <v>307</v>
      </c>
      <c r="D790" s="16" t="n">
        <v>26</v>
      </c>
      <c r="E790" s="24" t="n">
        <v>5.721048</v>
      </c>
      <c r="F790" s="25" t="n">
        <v>1349</v>
      </c>
      <c r="G790" s="16" t="n">
        <v>17</v>
      </c>
      <c r="H790" s="16" t="n">
        <v>0</v>
      </c>
      <c r="I790" s="16" t="n">
        <v>1</v>
      </c>
      <c r="J790" s="26" t="n">
        <v>5.97647058823529</v>
      </c>
      <c r="K790" s="16" t="n">
        <f aca="false">IF(F790&gt;=$N$1,1,0)</f>
        <v>1</v>
      </c>
      <c r="L790" s="27" t="n">
        <f aca="false">IF(K790=1,COUNTIFS($K$5:$K$1252,1,$J$5:$J$1252,"&lt;"&amp;J790)/($N$3-1),"")</f>
        <v>0.259320629660315</v>
      </c>
      <c r="M790" s="27" t="n">
        <f aca="false">IF(K790=1,COUNTIFS($K$5:$K$1252,1,$E$5:$E$1252,"&lt;"&amp;E790)/($N$3-1),"")</f>
        <v>0.314830157415079</v>
      </c>
      <c r="N790" s="28" t="n">
        <f aca="false">IF(K790=1,L790-M790,"")</f>
        <v>-0.0555095277547639</v>
      </c>
      <c r="O790" s="24" t="n">
        <f aca="false">IF(K790=1,E790,"")</f>
        <v>5.721048</v>
      </c>
      <c r="P790" s="26" t="n">
        <f aca="false">IF(K790=1,J790,"")</f>
        <v>5.97647058823529</v>
      </c>
    </row>
    <row r="791" customFormat="false" ht="15" hidden="false" customHeight="false" outlineLevel="0" collapsed="false">
      <c r="A791" s="16" t="s">
        <v>1083</v>
      </c>
      <c r="B791" s="16" t="s">
        <v>252</v>
      </c>
      <c r="C791" s="16" t="s">
        <v>296</v>
      </c>
      <c r="D791" s="16" t="n">
        <v>22</v>
      </c>
      <c r="E791" s="24" t="n">
        <v>76.768542</v>
      </c>
      <c r="F791" s="25" t="n">
        <v>1874</v>
      </c>
      <c r="G791" s="16" t="n">
        <v>28</v>
      </c>
      <c r="H791" s="16" t="n">
        <v>9</v>
      </c>
      <c r="I791" s="16" t="n">
        <v>8</v>
      </c>
      <c r="J791" s="26" t="n">
        <v>6.9</v>
      </c>
      <c r="K791" s="16" t="n">
        <f aca="false">IF(F791&gt;=$N$1,1,0)</f>
        <v>1</v>
      </c>
      <c r="L791" s="27" t="n">
        <f aca="false">IF(K791=1,COUNTIFS($K$5:$K$1252,1,$J$5:$J$1252,"&lt;"&amp;J791)/($N$3-1),"")</f>
        <v>0.893951946975974</v>
      </c>
      <c r="M791" s="27" t="n">
        <f aca="false">IF(K791=1,COUNTIFS($K$5:$K$1252,1,$E$5:$E$1252,"&lt;"&amp;E791)/($N$3-1),"")</f>
        <v>0.950289975144988</v>
      </c>
      <c r="N791" s="28" t="n">
        <f aca="false">IF(K791=1,L791-M791,"")</f>
        <v>-0.0563380281690141</v>
      </c>
      <c r="O791" s="24" t="n">
        <f aca="false">IF(K791=1,E791,"")</f>
        <v>76.768542</v>
      </c>
      <c r="P791" s="26" t="n">
        <f aca="false">IF(K791=1,J791,"")</f>
        <v>6.9</v>
      </c>
    </row>
    <row r="792" customFormat="false" ht="15" hidden="false" customHeight="false" outlineLevel="0" collapsed="false">
      <c r="A792" s="16" t="s">
        <v>1084</v>
      </c>
      <c r="B792" s="16" t="s">
        <v>243</v>
      </c>
      <c r="C792" s="16" t="s">
        <v>300</v>
      </c>
      <c r="D792" s="16" t="n">
        <v>26</v>
      </c>
      <c r="E792" s="24" t="n">
        <v>2.490643</v>
      </c>
      <c r="F792" s="25" t="n">
        <v>1748</v>
      </c>
      <c r="G792" s="16" t="n">
        <v>29</v>
      </c>
      <c r="H792" s="16" t="n">
        <v>2</v>
      </c>
      <c r="I792" s="16" t="n">
        <v>2</v>
      </c>
      <c r="J792" s="26" t="n">
        <v>5.73793103448276</v>
      </c>
      <c r="K792" s="16" t="n">
        <f aca="false">IF(F792&gt;=$N$1,1,0)</f>
        <v>1</v>
      </c>
      <c r="L792" s="27" t="n">
        <f aca="false">IF(K792=1,COUNTIFS($K$5:$K$1252,1,$J$5:$J$1252,"&lt;"&amp;J792)/($N$3-1),"")</f>
        <v>0.0289975144987573</v>
      </c>
      <c r="M792" s="27" t="n">
        <f aca="false">IF(K792=1,COUNTIFS($K$5:$K$1252,1,$E$5:$E$1252,"&lt;"&amp;E792)/($N$3-1),"")</f>
        <v>0.0853355426677713</v>
      </c>
      <c r="N792" s="28" t="n">
        <f aca="false">IF(K792=1,L792-M792,"")</f>
        <v>-0.0563380281690141</v>
      </c>
      <c r="O792" s="24" t="n">
        <f aca="false">IF(K792=1,E792,"")</f>
        <v>2.490643</v>
      </c>
      <c r="P792" s="26" t="n">
        <f aca="false">IF(K792=1,J792,"")</f>
        <v>5.73793103448276</v>
      </c>
    </row>
    <row r="793" customFormat="false" ht="15" hidden="false" customHeight="false" outlineLevel="0" collapsed="false">
      <c r="A793" s="16" t="s">
        <v>1085</v>
      </c>
      <c r="B793" s="16" t="s">
        <v>233</v>
      </c>
      <c r="C793" s="16" t="s">
        <v>294</v>
      </c>
      <c r="D793" s="16" t="n">
        <v>23</v>
      </c>
      <c r="E793" s="24" t="n">
        <v>13.927073</v>
      </c>
      <c r="F793" s="25" t="n">
        <v>1613</v>
      </c>
      <c r="G793" s="16" t="n">
        <v>29</v>
      </c>
      <c r="H793" s="16" t="n">
        <v>1</v>
      </c>
      <c r="I793" s="16" t="n">
        <v>1</v>
      </c>
      <c r="J793" s="26" t="n">
        <v>6.25172413793104</v>
      </c>
      <c r="K793" s="16" t="n">
        <f aca="false">IF(F793&gt;=$N$1,1,0)</f>
        <v>1</v>
      </c>
      <c r="L793" s="27" t="n">
        <f aca="false">IF(K793=1,COUNTIFS($K$5:$K$1252,1,$J$5:$J$1252,"&lt;"&amp;J793)/($N$3-1),"")</f>
        <v>0.549295774647887</v>
      </c>
      <c r="M793" s="27" t="n">
        <f aca="false">IF(K793=1,COUNTIFS($K$5:$K$1252,1,$E$5:$E$1252,"&lt;"&amp;E793)/($N$3-1),"")</f>
        <v>0.605633802816901</v>
      </c>
      <c r="N793" s="28" t="n">
        <f aca="false">IF(K793=1,L793-M793,"")</f>
        <v>-0.056338028169014</v>
      </c>
      <c r="O793" s="24" t="n">
        <f aca="false">IF(K793=1,E793,"")</f>
        <v>13.927073</v>
      </c>
      <c r="P793" s="26" t="n">
        <f aca="false">IF(K793=1,J793,"")</f>
        <v>6.25172413793104</v>
      </c>
    </row>
    <row r="794" customFormat="false" ht="15" hidden="false" customHeight="false" outlineLevel="0" collapsed="false">
      <c r="A794" s="16" t="s">
        <v>1086</v>
      </c>
      <c r="B794" s="16" t="s">
        <v>244</v>
      </c>
      <c r="C794" s="16" t="s">
        <v>296</v>
      </c>
      <c r="D794" s="16" t="n">
        <v>24</v>
      </c>
      <c r="E794" s="24" t="n">
        <v>3.640434</v>
      </c>
      <c r="F794" s="25" t="n">
        <v>1308</v>
      </c>
      <c r="G794" s="16" t="n">
        <v>20</v>
      </c>
      <c r="H794" s="16" t="n">
        <v>2</v>
      </c>
      <c r="I794" s="16" t="n">
        <v>1</v>
      </c>
      <c r="J794" s="26" t="n">
        <v>5.88</v>
      </c>
      <c r="K794" s="16" t="n">
        <f aca="false">IF(F794&gt;=$N$1,1,0)</f>
        <v>1</v>
      </c>
      <c r="L794" s="27" t="n">
        <f aca="false">IF(K794=1,COUNTIFS($K$5:$K$1252,1,$J$5:$J$1252,"&lt;"&amp;J794)/($N$3-1),"")</f>
        <v>0.149130074565037</v>
      </c>
      <c r="M794" s="27" t="n">
        <f aca="false">IF(K794=1,COUNTIFS($K$5:$K$1252,1,$E$5:$E$1252,"&lt;"&amp;E794)/($N$3-1),"")</f>
        <v>0.205468102734051</v>
      </c>
      <c r="N794" s="28" t="n">
        <f aca="false">IF(K794=1,L794-M794,"")</f>
        <v>-0.0563380281690141</v>
      </c>
      <c r="O794" s="24" t="n">
        <f aca="false">IF(K794=1,E794,"")</f>
        <v>3.640434</v>
      </c>
      <c r="P794" s="26" t="n">
        <f aca="false">IF(K794=1,J794,"")</f>
        <v>5.88</v>
      </c>
    </row>
    <row r="795" customFormat="false" ht="15" hidden="false" customHeight="false" outlineLevel="0" collapsed="false">
      <c r="A795" s="16" t="s">
        <v>1087</v>
      </c>
      <c r="B795" s="16" t="s">
        <v>221</v>
      </c>
      <c r="C795" s="16" t="s">
        <v>296</v>
      </c>
      <c r="D795" s="16" t="n">
        <v>28</v>
      </c>
      <c r="E795" s="24" t="n">
        <v>8.457754</v>
      </c>
      <c r="F795" s="25" t="n">
        <v>1762</v>
      </c>
      <c r="G795" s="16" t="n">
        <v>29</v>
      </c>
      <c r="H795" s="16" t="n">
        <v>6</v>
      </c>
      <c r="I795" s="16" t="n">
        <v>1</v>
      </c>
      <c r="J795" s="26" t="n">
        <v>6.07241379310345</v>
      </c>
      <c r="K795" s="16" t="n">
        <f aca="false">IF(F795&gt;=$N$1,1,0)</f>
        <v>1</v>
      </c>
      <c r="L795" s="27" t="n">
        <f aca="false">IF(K795=1,COUNTIFS($K$5:$K$1252,1,$J$5:$J$1252,"&lt;"&amp;J795)/($N$3-1),"")</f>
        <v>0.382767191383596</v>
      </c>
      <c r="M795" s="27" t="n">
        <f aca="false">IF(K795=1,COUNTIFS($K$5:$K$1252,1,$E$5:$E$1252,"&lt;"&amp;E795)/($N$3-1),"")</f>
        <v>0.43993371996686</v>
      </c>
      <c r="N795" s="28" t="n">
        <f aca="false">IF(K795=1,L795-M795,"")</f>
        <v>-0.0571665285832643</v>
      </c>
      <c r="O795" s="24" t="n">
        <f aca="false">IF(K795=1,E795,"")</f>
        <v>8.457754</v>
      </c>
      <c r="P795" s="26" t="n">
        <f aca="false">IF(K795=1,J795,"")</f>
        <v>6.07241379310345</v>
      </c>
    </row>
    <row r="796" customFormat="false" ht="15" hidden="false" customHeight="false" outlineLevel="0" collapsed="false">
      <c r="A796" s="16" t="s">
        <v>1088</v>
      </c>
      <c r="B796" s="16" t="s">
        <v>260</v>
      </c>
      <c r="C796" s="16" t="s">
        <v>300</v>
      </c>
      <c r="D796" s="16" t="n">
        <v>26</v>
      </c>
      <c r="E796" s="24" t="n">
        <v>5.971308</v>
      </c>
      <c r="F796" s="25" t="n">
        <v>1800</v>
      </c>
      <c r="G796" s="16" t="n">
        <v>30</v>
      </c>
      <c r="H796" s="16" t="n">
        <v>0</v>
      </c>
      <c r="I796" s="16" t="n">
        <v>2</v>
      </c>
      <c r="J796" s="26" t="n">
        <v>5.99</v>
      </c>
      <c r="K796" s="16" t="n">
        <f aca="false">IF(F796&gt;=$N$1,1,0)</f>
        <v>1</v>
      </c>
      <c r="L796" s="27" t="n">
        <f aca="false">IF(K796=1,COUNTIFS($K$5:$K$1252,1,$J$5:$J$1252,"&lt;"&amp;J796)/($N$3-1),"")</f>
        <v>0.274233637116819</v>
      </c>
      <c r="M796" s="27" t="n">
        <f aca="false">IF(K796=1,COUNTIFS($K$5:$K$1252,1,$E$5:$E$1252,"&lt;"&amp;E796)/($N$3-1),"")</f>
        <v>0.332228666114333</v>
      </c>
      <c r="N796" s="28" t="n">
        <f aca="false">IF(K796=1,L796-M796,"")</f>
        <v>-0.0579950289975145</v>
      </c>
      <c r="O796" s="24" t="n">
        <f aca="false">IF(K796=1,E796,"")</f>
        <v>5.971308</v>
      </c>
      <c r="P796" s="26" t="n">
        <f aca="false">IF(K796=1,J796,"")</f>
        <v>5.99</v>
      </c>
    </row>
    <row r="797" customFormat="false" ht="15" hidden="false" customHeight="false" outlineLevel="0" collapsed="false">
      <c r="A797" s="16" t="s">
        <v>1089</v>
      </c>
      <c r="B797" s="16" t="s">
        <v>239</v>
      </c>
      <c r="C797" s="16" t="s">
        <v>294</v>
      </c>
      <c r="D797" s="16" t="n">
        <v>27</v>
      </c>
      <c r="E797" s="24" t="n">
        <v>11.777939</v>
      </c>
      <c r="F797" s="25" t="n">
        <v>1595</v>
      </c>
      <c r="G797" s="16" t="n">
        <v>25</v>
      </c>
      <c r="H797" s="16" t="n">
        <v>0</v>
      </c>
      <c r="I797" s="16" t="n">
        <v>0</v>
      </c>
      <c r="J797" s="26" t="n">
        <v>6.188</v>
      </c>
      <c r="K797" s="16" t="n">
        <f aca="false">IF(F797&gt;=$N$1,1,0)</f>
        <v>1</v>
      </c>
      <c r="L797" s="27" t="n">
        <f aca="false">IF(K797=1,COUNTIFS($K$5:$K$1252,1,$J$5:$J$1252,"&lt;"&amp;J797)/($N$3-1),"")</f>
        <v>0.487986743993372</v>
      </c>
      <c r="M797" s="27" t="n">
        <f aca="false">IF(K797=1,COUNTIFS($K$5:$K$1252,1,$E$5:$E$1252,"&lt;"&amp;E797)/($N$3-1),"")</f>
        <v>0.545981772990887</v>
      </c>
      <c r="N797" s="28" t="n">
        <f aca="false">IF(K797=1,L797-M797,"")</f>
        <v>-0.0579950289975145</v>
      </c>
      <c r="O797" s="24" t="n">
        <f aca="false">IF(K797=1,E797,"")</f>
        <v>11.777939</v>
      </c>
      <c r="P797" s="26" t="n">
        <f aca="false">IF(K797=1,J797,"")</f>
        <v>6.188</v>
      </c>
    </row>
    <row r="798" customFormat="false" ht="15" hidden="false" customHeight="false" outlineLevel="0" collapsed="false">
      <c r="A798" s="16" t="s">
        <v>1090</v>
      </c>
      <c r="B798" s="16" t="s">
        <v>259</v>
      </c>
      <c r="C798" s="16" t="s">
        <v>300</v>
      </c>
      <c r="D798" s="16" t="n">
        <v>27</v>
      </c>
      <c r="E798" s="24" t="n">
        <v>52.387376</v>
      </c>
      <c r="F798" s="25" t="n">
        <v>1982</v>
      </c>
      <c r="G798" s="16" t="n">
        <v>34</v>
      </c>
      <c r="H798" s="16" t="n">
        <v>2</v>
      </c>
      <c r="I798" s="16" t="n">
        <v>4</v>
      </c>
      <c r="J798" s="26" t="n">
        <v>6.80882352941176</v>
      </c>
      <c r="K798" s="16" t="n">
        <f aca="false">IF(F798&gt;=$N$1,1,0)</f>
        <v>1</v>
      </c>
      <c r="L798" s="27" t="n">
        <f aca="false">IF(K798=1,COUNTIFS($K$5:$K$1252,1,$J$5:$J$1252,"&lt;"&amp;J798)/($N$3-1),"")</f>
        <v>0.846727423363712</v>
      </c>
      <c r="M798" s="27" t="n">
        <f aca="false">IF(K798=1,COUNTIFS($K$5:$K$1252,1,$E$5:$E$1252,"&lt;"&amp;E798)/($N$3-1),"")</f>
        <v>0.904722452361226</v>
      </c>
      <c r="N798" s="28" t="n">
        <f aca="false">IF(K798=1,L798-M798,"")</f>
        <v>-0.0579950289975145</v>
      </c>
      <c r="O798" s="24" t="n">
        <f aca="false">IF(K798=1,E798,"")</f>
        <v>52.387376</v>
      </c>
      <c r="P798" s="26" t="n">
        <f aca="false">IF(K798=1,J798,"")</f>
        <v>6.80882352941176</v>
      </c>
    </row>
    <row r="799" customFormat="false" ht="15" hidden="false" customHeight="false" outlineLevel="0" collapsed="false">
      <c r="A799" s="16" t="s">
        <v>1091</v>
      </c>
      <c r="B799" s="16" t="s">
        <v>255</v>
      </c>
      <c r="C799" s="16" t="s">
        <v>300</v>
      </c>
      <c r="D799" s="16" t="n">
        <v>24</v>
      </c>
      <c r="E799" s="24" t="n">
        <v>53.991561</v>
      </c>
      <c r="F799" s="25" t="n">
        <v>1462</v>
      </c>
      <c r="G799" s="16" t="n">
        <v>22</v>
      </c>
      <c r="H799" s="16" t="n">
        <v>0</v>
      </c>
      <c r="I799" s="16" t="n">
        <v>3</v>
      </c>
      <c r="J799" s="26" t="n">
        <v>6.81363636363636</v>
      </c>
      <c r="K799" s="16" t="n">
        <f aca="false">IF(F799&gt;=$N$1,1,0)</f>
        <v>1</v>
      </c>
      <c r="L799" s="27" t="n">
        <f aca="false">IF(K799=1,COUNTIFS($K$5:$K$1252,1,$J$5:$J$1252,"&lt;"&amp;J799)/($N$3-1),"")</f>
        <v>0.850041425020713</v>
      </c>
      <c r="M799" s="27" t="n">
        <f aca="false">IF(K799=1,COUNTIFS($K$5:$K$1252,1,$E$5:$E$1252,"&lt;"&amp;E799)/($N$3-1),"")</f>
        <v>0.908864954432477</v>
      </c>
      <c r="N799" s="28" t="n">
        <f aca="false">IF(K799=1,L799-M799,"")</f>
        <v>-0.0588235294117646</v>
      </c>
      <c r="O799" s="24" t="n">
        <f aca="false">IF(K799=1,E799,"")</f>
        <v>53.991561</v>
      </c>
      <c r="P799" s="26" t="n">
        <f aca="false">IF(K799=1,J799,"")</f>
        <v>6.81363636363636</v>
      </c>
    </row>
    <row r="800" customFormat="false" ht="15" hidden="false" customHeight="false" outlineLevel="0" collapsed="false">
      <c r="A800" s="16" t="s">
        <v>1092</v>
      </c>
      <c r="B800" s="16" t="s">
        <v>246</v>
      </c>
      <c r="C800" s="16" t="s">
        <v>300</v>
      </c>
      <c r="D800" s="16" t="n">
        <v>26</v>
      </c>
      <c r="E800" s="24" t="n">
        <v>3.577794</v>
      </c>
      <c r="F800" s="25" t="n">
        <v>1075</v>
      </c>
      <c r="G800" s="16" t="n">
        <v>22</v>
      </c>
      <c r="H800" s="16" t="n">
        <v>2</v>
      </c>
      <c r="I800" s="16" t="n">
        <v>0</v>
      </c>
      <c r="J800" s="26" t="n">
        <v>5.86818181818182</v>
      </c>
      <c r="K800" s="16" t="n">
        <f aca="false">IF(F800&gt;=$N$1,1,0)</f>
        <v>1</v>
      </c>
      <c r="L800" s="27" t="n">
        <f aca="false">IF(K800=1,COUNTIFS($K$5:$K$1252,1,$J$5:$J$1252,"&lt;"&amp;J800)/($N$3-1),"")</f>
        <v>0.139188069594035</v>
      </c>
      <c r="M800" s="27" t="n">
        <f aca="false">IF(K800=1,COUNTIFS($K$5:$K$1252,1,$E$5:$E$1252,"&lt;"&amp;E800)/($N$3-1),"")</f>
        <v>0.1980115990058</v>
      </c>
      <c r="N800" s="28" t="n">
        <f aca="false">IF(K800=1,L800-M800,"")</f>
        <v>-0.0588235294117647</v>
      </c>
      <c r="O800" s="24" t="n">
        <f aca="false">IF(K800=1,E800,"")</f>
        <v>3.577794</v>
      </c>
      <c r="P800" s="26" t="n">
        <f aca="false">IF(K800=1,J800,"")</f>
        <v>5.86818181818182</v>
      </c>
    </row>
    <row r="801" customFormat="false" ht="15" hidden="false" customHeight="false" outlineLevel="0" collapsed="false">
      <c r="A801" s="16" t="s">
        <v>1093</v>
      </c>
      <c r="B801" s="16" t="s">
        <v>226</v>
      </c>
      <c r="C801" s="16" t="s">
        <v>294</v>
      </c>
      <c r="D801" s="16" t="n">
        <v>27</v>
      </c>
      <c r="E801" s="24" t="n">
        <v>38.859688</v>
      </c>
      <c r="F801" s="25" t="n">
        <v>1915</v>
      </c>
      <c r="G801" s="16" t="n">
        <v>29</v>
      </c>
      <c r="H801" s="16" t="n">
        <v>0</v>
      </c>
      <c r="I801" s="16" t="n">
        <v>0</v>
      </c>
      <c r="J801" s="26" t="n">
        <v>6.6551724137931</v>
      </c>
      <c r="K801" s="16" t="n">
        <f aca="false">IF(F801&gt;=$N$1,1,0)</f>
        <v>1</v>
      </c>
      <c r="L801" s="27" t="n">
        <f aca="false">IF(K801=1,COUNTIFS($K$5:$K$1252,1,$J$5:$J$1252,"&lt;"&amp;J801)/($N$3-1),"")</f>
        <v>0.797845898922949</v>
      </c>
      <c r="M801" s="27" t="n">
        <f aca="false">IF(K801=1,COUNTIFS($K$5:$K$1252,1,$E$5:$E$1252,"&lt;"&amp;E801)/($N$3-1),"")</f>
        <v>0.857497928748964</v>
      </c>
      <c r="N801" s="28" t="n">
        <f aca="false">IF(K801=1,L801-M801,"")</f>
        <v>-0.0596520298260149</v>
      </c>
      <c r="O801" s="24" t="n">
        <f aca="false">IF(K801=1,E801,"")</f>
        <v>38.859688</v>
      </c>
      <c r="P801" s="26" t="n">
        <f aca="false">IF(K801=1,J801,"")</f>
        <v>6.6551724137931</v>
      </c>
    </row>
    <row r="802" customFormat="false" ht="15" hidden="false" customHeight="false" outlineLevel="0" collapsed="false">
      <c r="A802" s="16" t="s">
        <v>1094</v>
      </c>
      <c r="B802" s="16" t="s">
        <v>246</v>
      </c>
      <c r="C802" s="16" t="s">
        <v>294</v>
      </c>
      <c r="D802" s="16" t="n">
        <v>29</v>
      </c>
      <c r="E802" s="24" t="n">
        <v>36.355311</v>
      </c>
      <c r="F802" s="25" t="n">
        <v>1473</v>
      </c>
      <c r="G802" s="16" t="n">
        <v>22</v>
      </c>
      <c r="H802" s="16" t="n">
        <v>0</v>
      </c>
      <c r="I802" s="16" t="n">
        <v>0</v>
      </c>
      <c r="J802" s="26" t="n">
        <v>6.6</v>
      </c>
      <c r="K802" s="16" t="n">
        <f aca="false">IF(F802&gt;=$N$1,1,0)</f>
        <v>1</v>
      </c>
      <c r="L802" s="27" t="n">
        <f aca="false">IF(K802=1,COUNTIFS($K$5:$K$1252,1,$J$5:$J$1252,"&lt;"&amp;J802)/($N$3-1),"")</f>
        <v>0.786246893123447</v>
      </c>
      <c r="M802" s="27" t="n">
        <f aca="false">IF(K802=1,COUNTIFS($K$5:$K$1252,1,$E$5:$E$1252,"&lt;"&amp;E802)/($N$3-1),"")</f>
        <v>0.846727423363712</v>
      </c>
      <c r="N802" s="28" t="n">
        <f aca="false">IF(K802=1,L802-M802,"")</f>
        <v>-0.0604805302402651</v>
      </c>
      <c r="O802" s="24" t="n">
        <f aca="false">IF(K802=1,E802,"")</f>
        <v>36.355311</v>
      </c>
      <c r="P802" s="26" t="n">
        <f aca="false">IF(K802=1,J802,"")</f>
        <v>6.6</v>
      </c>
    </row>
    <row r="803" customFormat="false" ht="15" hidden="false" customHeight="false" outlineLevel="0" collapsed="false">
      <c r="A803" s="16" t="s">
        <v>1095</v>
      </c>
      <c r="B803" s="16" t="s">
        <v>261</v>
      </c>
      <c r="C803" s="16" t="s">
        <v>300</v>
      </c>
      <c r="D803" s="16" t="n">
        <v>24</v>
      </c>
      <c r="E803" s="24" t="n">
        <v>2.420957</v>
      </c>
      <c r="F803" s="25" t="n">
        <v>2067</v>
      </c>
      <c r="G803" s="16" t="n">
        <v>32</v>
      </c>
      <c r="H803" s="16" t="n">
        <v>6</v>
      </c>
      <c r="I803" s="16" t="n">
        <v>3</v>
      </c>
      <c r="J803" s="26" t="n">
        <v>5.721875</v>
      </c>
      <c r="K803" s="16" t="n">
        <f aca="false">IF(F803&gt;=$N$1,1,0)</f>
        <v>1</v>
      </c>
      <c r="L803" s="27" t="n">
        <f aca="false">IF(K803=1,COUNTIFS($K$5:$K$1252,1,$J$5:$J$1252,"&lt;"&amp;J803)/($N$3-1),"")</f>
        <v>0.0223695111847556</v>
      </c>
      <c r="M803" s="27" t="n">
        <f aca="false">IF(K803=1,COUNTIFS($K$5:$K$1252,1,$E$5:$E$1252,"&lt;"&amp;E803)/($N$3-1),"")</f>
        <v>0.0828500414250207</v>
      </c>
      <c r="N803" s="28" t="n">
        <f aca="false">IF(K803=1,L803-M803,"")</f>
        <v>-0.0604805302402651</v>
      </c>
      <c r="O803" s="24" t="n">
        <f aca="false">IF(K803=1,E803,"")</f>
        <v>2.420957</v>
      </c>
      <c r="P803" s="26" t="n">
        <f aca="false">IF(K803=1,J803,"")</f>
        <v>5.721875</v>
      </c>
    </row>
    <row r="804" customFormat="false" ht="15" hidden="false" customHeight="false" outlineLevel="0" collapsed="false">
      <c r="A804" s="16" t="s">
        <v>1096</v>
      </c>
      <c r="B804" s="16" t="s">
        <v>259</v>
      </c>
      <c r="C804" s="16" t="s">
        <v>307</v>
      </c>
      <c r="D804" s="16" t="n">
        <v>29</v>
      </c>
      <c r="E804" s="24" t="n">
        <v>2.791089</v>
      </c>
      <c r="F804" s="25" t="n">
        <v>1992</v>
      </c>
      <c r="G804" s="16" t="n">
        <v>27</v>
      </c>
      <c r="H804" s="16" t="n">
        <v>0</v>
      </c>
      <c r="I804" s="16" t="n">
        <v>1</v>
      </c>
      <c r="J804" s="26" t="n">
        <v>5.77037037037037</v>
      </c>
      <c r="K804" s="16" t="n">
        <f aca="false">IF(F804&gt;=$N$1,1,0)</f>
        <v>1</v>
      </c>
      <c r="L804" s="27" t="n">
        <f aca="false">IF(K804=1,COUNTIFS($K$5:$K$1252,1,$J$5:$J$1252,"&lt;"&amp;J804)/($N$3-1),"")</f>
        <v>0.0463960231980116</v>
      </c>
      <c r="M804" s="27" t="n">
        <f aca="false">IF(K804=1,COUNTIFS($K$5:$K$1252,1,$E$5:$E$1252,"&lt;"&amp;E804)/($N$3-1),"")</f>
        <v>0.106876553438277</v>
      </c>
      <c r="N804" s="28" t="n">
        <f aca="false">IF(K804=1,L804-M804,"")</f>
        <v>-0.0604805302402651</v>
      </c>
      <c r="O804" s="24" t="n">
        <f aca="false">IF(K804=1,E804,"")</f>
        <v>2.791089</v>
      </c>
      <c r="P804" s="26" t="n">
        <f aca="false">IF(K804=1,J804,"")</f>
        <v>5.77037037037037</v>
      </c>
    </row>
    <row r="805" customFormat="false" ht="15" hidden="false" customHeight="false" outlineLevel="0" collapsed="false">
      <c r="A805" s="16" t="s">
        <v>1097</v>
      </c>
      <c r="B805" s="16" t="s">
        <v>222</v>
      </c>
      <c r="C805" s="16" t="s">
        <v>307</v>
      </c>
      <c r="D805" s="16" t="n">
        <v>27</v>
      </c>
      <c r="E805" s="24" t="n">
        <v>2.960076</v>
      </c>
      <c r="F805" s="25" t="n">
        <v>991</v>
      </c>
      <c r="G805" s="16" t="n">
        <v>15</v>
      </c>
      <c r="H805" s="16" t="n">
        <v>0</v>
      </c>
      <c r="I805" s="16" t="n">
        <v>0</v>
      </c>
      <c r="J805" s="26" t="n">
        <v>5.80666666666667</v>
      </c>
      <c r="K805" s="16" t="n">
        <f aca="false">IF(F805&gt;=$N$1,1,0)</f>
        <v>1</v>
      </c>
      <c r="L805" s="27" t="n">
        <f aca="false">IF(K805=1,COUNTIFS($K$5:$K$1252,1,$J$5:$J$1252,"&lt;"&amp;J805)/($N$3-1),"")</f>
        <v>0.0671085335542668</v>
      </c>
      <c r="M805" s="27" t="n">
        <f aca="false">IF(K805=1,COUNTIFS($K$5:$K$1252,1,$E$5:$E$1252,"&lt;"&amp;E805)/($N$3-1),"")</f>
        <v>0.128417564208782</v>
      </c>
      <c r="N805" s="28" t="n">
        <f aca="false">IF(K805=1,L805-M805,"")</f>
        <v>-0.0613090306545153</v>
      </c>
      <c r="O805" s="24" t="n">
        <f aca="false">IF(K805=1,E805,"")</f>
        <v>2.960076</v>
      </c>
      <c r="P805" s="26" t="n">
        <f aca="false">IF(K805=1,J805,"")</f>
        <v>5.80666666666667</v>
      </c>
    </row>
    <row r="806" customFormat="false" ht="15" hidden="false" customHeight="false" outlineLevel="0" collapsed="false">
      <c r="A806" s="16" t="s">
        <v>1098</v>
      </c>
      <c r="B806" s="16" t="s">
        <v>245</v>
      </c>
      <c r="C806" s="16" t="s">
        <v>296</v>
      </c>
      <c r="D806" s="16" t="n">
        <v>27</v>
      </c>
      <c r="E806" s="24" t="n">
        <v>60.055692</v>
      </c>
      <c r="F806" s="25" t="n">
        <v>1570</v>
      </c>
      <c r="G806" s="16" t="n">
        <v>24</v>
      </c>
      <c r="H806" s="16" t="n">
        <v>12</v>
      </c>
      <c r="I806" s="16" t="n">
        <v>3</v>
      </c>
      <c r="J806" s="26" t="n">
        <v>6.82916666666667</v>
      </c>
      <c r="K806" s="16" t="n">
        <f aca="false">IF(F806&gt;=$N$1,1,0)</f>
        <v>1</v>
      </c>
      <c r="L806" s="27" t="n">
        <f aca="false">IF(K806=1,COUNTIFS($K$5:$K$1252,1,$J$5:$J$1252,"&lt;"&amp;J806)/($N$3-1),"")</f>
        <v>0.860811930405965</v>
      </c>
      <c r="M806" s="27" t="n">
        <f aca="false">IF(K806=1,COUNTIFS($K$5:$K$1252,1,$E$5:$E$1252,"&lt;"&amp;E806)/($N$3-1),"")</f>
        <v>0.922120961060481</v>
      </c>
      <c r="N806" s="28" t="n">
        <f aca="false">IF(K806=1,L806-M806,"")</f>
        <v>-0.0613090306545154</v>
      </c>
      <c r="O806" s="24" t="n">
        <f aca="false">IF(K806=1,E806,"")</f>
        <v>60.055692</v>
      </c>
      <c r="P806" s="26" t="n">
        <f aca="false">IF(K806=1,J806,"")</f>
        <v>6.82916666666667</v>
      </c>
    </row>
    <row r="807" customFormat="false" ht="15" hidden="false" customHeight="false" outlineLevel="0" collapsed="false">
      <c r="A807" s="16" t="s">
        <v>1099</v>
      </c>
      <c r="B807" s="16" t="s">
        <v>256</v>
      </c>
      <c r="C807" s="16" t="s">
        <v>294</v>
      </c>
      <c r="D807" s="16" t="n">
        <v>27</v>
      </c>
      <c r="E807" s="24" t="n">
        <v>2.838158</v>
      </c>
      <c r="F807" s="25" t="n">
        <v>1551</v>
      </c>
      <c r="G807" s="16" t="n">
        <v>27</v>
      </c>
      <c r="H807" s="16" t="n">
        <v>1</v>
      </c>
      <c r="I807" s="16" t="n">
        <v>0</v>
      </c>
      <c r="J807" s="26" t="n">
        <v>5.77407407407408</v>
      </c>
      <c r="K807" s="16" t="n">
        <f aca="false">IF(F807&gt;=$N$1,1,0)</f>
        <v>1</v>
      </c>
      <c r="L807" s="27" t="n">
        <f aca="false">IF(K807=1,COUNTIFS($K$5:$K$1252,1,$J$5:$J$1252,"&lt;"&amp;J807)/($N$3-1),"")</f>
        <v>0.0488815244407622</v>
      </c>
      <c r="M807" s="27" t="n">
        <f aca="false">IF(K807=1,COUNTIFS($K$5:$K$1252,1,$E$5:$E$1252,"&lt;"&amp;E807)/($N$3-1),"")</f>
        <v>0.111019055509528</v>
      </c>
      <c r="N807" s="28" t="n">
        <f aca="false">IF(K807=1,L807-M807,"")</f>
        <v>-0.0621375310687655</v>
      </c>
      <c r="O807" s="24" t="n">
        <f aca="false">IF(K807=1,E807,"")</f>
        <v>2.838158</v>
      </c>
      <c r="P807" s="26" t="n">
        <f aca="false">IF(K807=1,J807,"")</f>
        <v>5.77407407407408</v>
      </c>
    </row>
    <row r="808" customFormat="false" ht="15" hidden="false" customHeight="false" outlineLevel="0" collapsed="false">
      <c r="A808" s="16" t="s">
        <v>1100</v>
      </c>
      <c r="B808" s="16" t="s">
        <v>239</v>
      </c>
      <c r="C808" s="16" t="s">
        <v>300</v>
      </c>
      <c r="D808" s="16" t="n">
        <v>24</v>
      </c>
      <c r="E808" s="24" t="n">
        <v>20.082412</v>
      </c>
      <c r="F808" s="25" t="n">
        <v>1141</v>
      </c>
      <c r="G808" s="16" t="n">
        <v>23</v>
      </c>
      <c r="H808" s="16" t="n">
        <v>4</v>
      </c>
      <c r="I808" s="16" t="n">
        <v>2</v>
      </c>
      <c r="J808" s="26" t="n">
        <v>6.35652173913043</v>
      </c>
      <c r="K808" s="16" t="n">
        <f aca="false">IF(F808&gt;=$N$1,1,0)</f>
        <v>1</v>
      </c>
      <c r="L808" s="27" t="n">
        <f aca="false">IF(K808=1,COUNTIFS($K$5:$K$1252,1,$J$5:$J$1252,"&lt;"&amp;J808)/($N$3-1),"")</f>
        <v>0.657829328914665</v>
      </c>
      <c r="M808" s="27" t="n">
        <f aca="false">IF(K808=1,COUNTIFS($K$5:$K$1252,1,$E$5:$E$1252,"&lt;"&amp;E808)/($N$3-1),"")</f>
        <v>0.71996685998343</v>
      </c>
      <c r="N808" s="28" t="n">
        <f aca="false">IF(K808=1,L808-M808,"")</f>
        <v>-0.0621375310687655</v>
      </c>
      <c r="O808" s="24" t="n">
        <f aca="false">IF(K808=1,E808,"")</f>
        <v>20.082412</v>
      </c>
      <c r="P808" s="26" t="n">
        <f aca="false">IF(K808=1,J808,"")</f>
        <v>6.35652173913043</v>
      </c>
    </row>
    <row r="809" customFormat="false" ht="15" hidden="false" customHeight="false" outlineLevel="0" collapsed="false">
      <c r="A809" s="16" t="s">
        <v>1101</v>
      </c>
      <c r="B809" s="16" t="s">
        <v>237</v>
      </c>
      <c r="C809" s="16" t="s">
        <v>296</v>
      </c>
      <c r="D809" s="16" t="n">
        <v>27</v>
      </c>
      <c r="E809" s="24" t="n">
        <v>18.011935</v>
      </c>
      <c r="F809" s="25" t="n">
        <v>2012</v>
      </c>
      <c r="G809" s="16" t="n">
        <v>33</v>
      </c>
      <c r="H809" s="16" t="n">
        <v>9</v>
      </c>
      <c r="I809" s="16" t="n">
        <v>3</v>
      </c>
      <c r="J809" s="26" t="n">
        <v>6.33333333333333</v>
      </c>
      <c r="K809" s="16" t="n">
        <f aca="false">IF(F809&gt;=$N$1,1,0)</f>
        <v>1</v>
      </c>
      <c r="L809" s="27" t="n">
        <f aca="false">IF(K809=1,COUNTIFS($K$5:$K$1252,1,$J$5:$J$1252,"&lt;"&amp;J809)/($N$3-1),"")</f>
        <v>0.632145816072908</v>
      </c>
      <c r="M809" s="27" t="n">
        <f aca="false">IF(K809=1,COUNTIFS($K$5:$K$1252,1,$E$5:$E$1252,"&lt;"&amp;E809)/($N$3-1),"")</f>
        <v>0.695111847555924</v>
      </c>
      <c r="N809" s="28" t="n">
        <f aca="false">IF(K809=1,L809-M809,"")</f>
        <v>-0.0629660314830158</v>
      </c>
      <c r="O809" s="24" t="n">
        <f aca="false">IF(K809=1,E809,"")</f>
        <v>18.011935</v>
      </c>
      <c r="P809" s="26" t="n">
        <f aca="false">IF(K809=1,J809,"")</f>
        <v>6.33333333333333</v>
      </c>
    </row>
    <row r="810" customFormat="false" ht="15" hidden="false" customHeight="false" outlineLevel="0" collapsed="false">
      <c r="A810" s="16" t="s">
        <v>1102</v>
      </c>
      <c r="B810" s="16" t="s">
        <v>257</v>
      </c>
      <c r="C810" s="16" t="s">
        <v>294</v>
      </c>
      <c r="D810" s="16" t="n">
        <v>23</v>
      </c>
      <c r="E810" s="24" t="n">
        <v>13.324465</v>
      </c>
      <c r="F810" s="25" t="n">
        <v>1979</v>
      </c>
      <c r="G810" s="16" t="n">
        <v>31</v>
      </c>
      <c r="H810" s="16" t="n">
        <v>0</v>
      </c>
      <c r="I810" s="16" t="n">
        <v>0</v>
      </c>
      <c r="J810" s="26" t="n">
        <v>6.22903225806452</v>
      </c>
      <c r="K810" s="16" t="n">
        <f aca="false">IF(F810&gt;=$N$1,1,0)</f>
        <v>1</v>
      </c>
      <c r="L810" s="27" t="n">
        <f aca="false">IF(K810=1,COUNTIFS($K$5:$K$1252,1,$J$5:$J$1252,"&lt;"&amp;J810)/($N$3-1),"")</f>
        <v>0.522783761391881</v>
      </c>
      <c r="M810" s="27" t="n">
        <f aca="false">IF(K810=1,COUNTIFS($K$5:$K$1252,1,$E$5:$E$1252,"&lt;"&amp;E810)/($N$3-1),"")</f>
        <v>0.586578293289147</v>
      </c>
      <c r="N810" s="28" t="n">
        <f aca="false">IF(K810=1,L810-M810,"")</f>
        <v>-0.063794531897266</v>
      </c>
      <c r="O810" s="24" t="n">
        <f aca="false">IF(K810=1,E810,"")</f>
        <v>13.324465</v>
      </c>
      <c r="P810" s="26" t="n">
        <f aca="false">IF(K810=1,J810,"")</f>
        <v>6.22903225806452</v>
      </c>
    </row>
    <row r="811" customFormat="false" ht="15" hidden="false" customHeight="false" outlineLevel="0" collapsed="false">
      <c r="A811" s="16" t="s">
        <v>1103</v>
      </c>
      <c r="B811" s="16" t="s">
        <v>237</v>
      </c>
      <c r="C811" s="16" t="s">
        <v>294</v>
      </c>
      <c r="D811" s="16" t="n">
        <v>22</v>
      </c>
      <c r="E811" s="24" t="n">
        <v>40.67648</v>
      </c>
      <c r="F811" s="25" t="n">
        <v>1917</v>
      </c>
      <c r="G811" s="16" t="n">
        <v>32</v>
      </c>
      <c r="H811" s="16" t="n">
        <v>0</v>
      </c>
      <c r="I811" s="16" t="n">
        <v>0</v>
      </c>
      <c r="J811" s="26" t="n">
        <v>6.65625</v>
      </c>
      <c r="K811" s="16" t="n">
        <f aca="false">IF(F811&gt;=$N$1,1,0)</f>
        <v>1</v>
      </c>
      <c r="L811" s="27" t="n">
        <f aca="false">IF(K811=1,COUNTIFS($K$5:$K$1252,1,$J$5:$J$1252,"&lt;"&amp;J811)/($N$3-1),"")</f>
        <v>0.79950289975145</v>
      </c>
      <c r="M811" s="27" t="n">
        <f aca="false">IF(K811=1,COUNTIFS($K$5:$K$1252,1,$E$5:$E$1252,"&lt;"&amp;E811)/($N$3-1),"")</f>
        <v>0.863297431648716</v>
      </c>
      <c r="N811" s="28" t="n">
        <f aca="false">IF(K811=1,L811-M811,"")</f>
        <v>-0.063794531897266</v>
      </c>
      <c r="O811" s="24" t="n">
        <f aca="false">IF(K811=1,E811,"")</f>
        <v>40.67648</v>
      </c>
      <c r="P811" s="26" t="n">
        <f aca="false">IF(K811=1,J811,"")</f>
        <v>6.65625</v>
      </c>
    </row>
    <row r="812" customFormat="false" ht="15" hidden="false" customHeight="false" outlineLevel="0" collapsed="false">
      <c r="A812" s="16" t="s">
        <v>1104</v>
      </c>
      <c r="B812" s="16" t="s">
        <v>243</v>
      </c>
      <c r="C812" s="16" t="s">
        <v>294</v>
      </c>
      <c r="D812" s="16" t="n">
        <v>29</v>
      </c>
      <c r="E812" s="24" t="n">
        <v>4.083598</v>
      </c>
      <c r="F812" s="25" t="n">
        <v>1675</v>
      </c>
      <c r="G812" s="16" t="n">
        <v>25</v>
      </c>
      <c r="H812" s="16" t="n">
        <v>0</v>
      </c>
      <c r="I812" s="16" t="n">
        <v>1</v>
      </c>
      <c r="J812" s="26" t="n">
        <v>5.896</v>
      </c>
      <c r="K812" s="16" t="n">
        <f aca="false">IF(F812&gt;=$N$1,1,0)</f>
        <v>1</v>
      </c>
      <c r="L812" s="27" t="n">
        <f aca="false">IF(K812=1,COUNTIFS($K$5:$K$1252,1,$J$5:$J$1252,"&lt;"&amp;J812)/($N$3-1),"")</f>
        <v>0.170671085335543</v>
      </c>
      <c r="M812" s="27" t="n">
        <f aca="false">IF(K812=1,COUNTIFS($K$5:$K$1252,1,$E$5:$E$1252,"&lt;"&amp;E812)/($N$3-1),"")</f>
        <v>0.234465617232809</v>
      </c>
      <c r="N812" s="28" t="n">
        <f aca="false">IF(K812=1,L812-M812,"")</f>
        <v>-0.0637945318972659</v>
      </c>
      <c r="O812" s="24" t="n">
        <f aca="false">IF(K812=1,E812,"")</f>
        <v>4.083598</v>
      </c>
      <c r="P812" s="26" t="n">
        <f aca="false">IF(K812=1,J812,"")</f>
        <v>5.896</v>
      </c>
    </row>
    <row r="813" customFormat="false" ht="15" hidden="false" customHeight="false" outlineLevel="0" collapsed="false">
      <c r="A813" s="16" t="s">
        <v>1105</v>
      </c>
      <c r="B813" s="16" t="s">
        <v>224</v>
      </c>
      <c r="C813" s="16" t="s">
        <v>294</v>
      </c>
      <c r="D813" s="16" t="n">
        <v>29</v>
      </c>
      <c r="E813" s="24" t="n">
        <v>35.400817</v>
      </c>
      <c r="F813" s="25" t="n">
        <v>2048</v>
      </c>
      <c r="G813" s="16" t="n">
        <v>32</v>
      </c>
      <c r="H813" s="16" t="n">
        <v>1</v>
      </c>
      <c r="I813" s="16" t="n">
        <v>1</v>
      </c>
      <c r="J813" s="26" t="n">
        <v>6.55</v>
      </c>
      <c r="K813" s="16" t="n">
        <f aca="false">IF(F813&gt;=$N$1,1,0)</f>
        <v>1</v>
      </c>
      <c r="L813" s="27" t="n">
        <f aca="false">IF(K813=1,COUNTIFS($K$5:$K$1252,1,$J$5:$J$1252,"&lt;"&amp;J813)/($N$3-1),"")</f>
        <v>0.776304888152444</v>
      </c>
      <c r="M813" s="27" t="n">
        <f aca="false">IF(K813=1,COUNTIFS($K$5:$K$1252,1,$E$5:$E$1252,"&lt;"&amp;E813)/($N$3-1),"")</f>
        <v>0.841756420878211</v>
      </c>
      <c r="N813" s="28" t="n">
        <f aca="false">IF(K813=1,L813-M813,"")</f>
        <v>-0.0654515327257664</v>
      </c>
      <c r="O813" s="24" t="n">
        <f aca="false">IF(K813=1,E813,"")</f>
        <v>35.400817</v>
      </c>
      <c r="P813" s="26" t="n">
        <f aca="false">IF(K813=1,J813,"")</f>
        <v>6.55</v>
      </c>
    </row>
    <row r="814" customFormat="false" ht="15" hidden="false" customHeight="false" outlineLevel="0" collapsed="false">
      <c r="A814" s="16" t="s">
        <v>1106</v>
      </c>
      <c r="B814" s="16" t="s">
        <v>226</v>
      </c>
      <c r="C814" s="16" t="s">
        <v>296</v>
      </c>
      <c r="D814" s="16" t="n">
        <v>20</v>
      </c>
      <c r="E814" s="24" t="n">
        <v>27.670378</v>
      </c>
      <c r="F814" s="25" t="n">
        <v>2042</v>
      </c>
      <c r="G814" s="16" t="n">
        <v>35</v>
      </c>
      <c r="H814" s="16" t="n">
        <v>4</v>
      </c>
      <c r="I814" s="16" t="n">
        <v>6</v>
      </c>
      <c r="J814" s="26" t="n">
        <v>6.44571428571429</v>
      </c>
      <c r="K814" s="16" t="n">
        <f aca="false">IF(F814&gt;=$N$1,1,0)</f>
        <v>1</v>
      </c>
      <c r="L814" s="27" t="n">
        <f aca="false">IF(K814=1,COUNTIFS($K$5:$K$1252,1,$J$5:$J$1252,"&lt;"&amp;J814)/($N$3-1),"")</f>
        <v>0.729080364540182</v>
      </c>
      <c r="M814" s="27" t="n">
        <f aca="false">IF(K814=1,COUNTIFS($K$5:$K$1252,1,$E$5:$E$1252,"&lt;"&amp;E814)/($N$3-1),"")</f>
        <v>0.795360397680199</v>
      </c>
      <c r="N814" s="28" t="n">
        <f aca="false">IF(K814=1,L814-M814,"")</f>
        <v>-0.0662800331400165</v>
      </c>
      <c r="O814" s="24" t="n">
        <f aca="false">IF(K814=1,E814,"")</f>
        <v>27.670378</v>
      </c>
      <c r="P814" s="26" t="n">
        <f aca="false">IF(K814=1,J814,"")</f>
        <v>6.44571428571429</v>
      </c>
    </row>
    <row r="815" customFormat="false" ht="15" hidden="false" customHeight="false" outlineLevel="0" collapsed="false">
      <c r="A815" s="16" t="s">
        <v>1107</v>
      </c>
      <c r="B815" s="16" t="s">
        <v>243</v>
      </c>
      <c r="C815" s="16" t="s">
        <v>296</v>
      </c>
      <c r="D815" s="16" t="n">
        <v>25</v>
      </c>
      <c r="E815" s="24" t="n">
        <v>84.522695</v>
      </c>
      <c r="F815" s="25" t="n">
        <v>1841</v>
      </c>
      <c r="G815" s="16" t="n">
        <v>31</v>
      </c>
      <c r="H815" s="16" t="n">
        <v>10</v>
      </c>
      <c r="I815" s="16" t="n">
        <v>9</v>
      </c>
      <c r="J815" s="26" t="n">
        <v>6.90967741935484</v>
      </c>
      <c r="K815" s="16" t="n">
        <f aca="false">IF(F815&gt;=$N$1,1,0)</f>
        <v>1</v>
      </c>
      <c r="L815" s="27" t="n">
        <f aca="false">IF(K815=1,COUNTIFS($K$5:$K$1252,1,$J$5:$J$1252,"&lt;"&amp;J815)/($N$3-1),"")</f>
        <v>0.897265948632974</v>
      </c>
      <c r="M815" s="27" t="n">
        <f aca="false">IF(K815=1,COUNTIFS($K$5:$K$1252,1,$E$5:$E$1252,"&lt;"&amp;E815)/($N$3-1),"")</f>
        <v>0.963545981772991</v>
      </c>
      <c r="N815" s="28" t="n">
        <f aca="false">IF(K815=1,L815-M815,"")</f>
        <v>-0.0662800331400166</v>
      </c>
      <c r="O815" s="24" t="n">
        <f aca="false">IF(K815=1,E815,"")</f>
        <v>84.522695</v>
      </c>
      <c r="P815" s="26" t="n">
        <f aca="false">IF(K815=1,J815,"")</f>
        <v>6.90967741935484</v>
      </c>
    </row>
    <row r="816" customFormat="false" ht="15" hidden="false" customHeight="false" outlineLevel="0" collapsed="false">
      <c r="A816" s="16" t="s">
        <v>1108</v>
      </c>
      <c r="B816" s="16" t="s">
        <v>237</v>
      </c>
      <c r="C816" s="16" t="s">
        <v>300</v>
      </c>
      <c r="D816" s="16" t="n">
        <v>21</v>
      </c>
      <c r="E816" s="24" t="n">
        <v>19.575051</v>
      </c>
      <c r="F816" s="25" t="n">
        <v>1237</v>
      </c>
      <c r="G816" s="16" t="n">
        <v>23</v>
      </c>
      <c r="H816" s="16" t="n">
        <v>1</v>
      </c>
      <c r="I816" s="16" t="n">
        <v>1</v>
      </c>
      <c r="J816" s="26" t="n">
        <v>6.34347826086957</v>
      </c>
      <c r="K816" s="16" t="n">
        <f aca="false">IF(F816&gt;=$N$1,1,0)</f>
        <v>1</v>
      </c>
      <c r="L816" s="27" t="n">
        <f aca="false">IF(K816=1,COUNTIFS($K$5:$K$1252,1,$J$5:$J$1252,"&lt;"&amp;J816)/($N$3-1),"")</f>
        <v>0.645401822700911</v>
      </c>
      <c r="M816" s="27" t="n">
        <f aca="false">IF(K816=1,COUNTIFS($K$5:$K$1252,1,$E$5:$E$1252,"&lt;"&amp;E816)/($N$3-1),"")</f>
        <v>0.712510356255178</v>
      </c>
      <c r="N816" s="28" t="n">
        <f aca="false">IF(K816=1,L816-M816,"")</f>
        <v>-0.0671085335542667</v>
      </c>
      <c r="O816" s="24" t="n">
        <f aca="false">IF(K816=1,E816,"")</f>
        <v>19.575051</v>
      </c>
      <c r="P816" s="26" t="n">
        <f aca="false">IF(K816=1,J816,"")</f>
        <v>6.34347826086957</v>
      </c>
    </row>
    <row r="817" customFormat="false" ht="15" hidden="false" customHeight="false" outlineLevel="0" collapsed="false">
      <c r="A817" s="16" t="s">
        <v>1109</v>
      </c>
      <c r="B817" s="16" t="s">
        <v>225</v>
      </c>
      <c r="C817" s="16" t="s">
        <v>296</v>
      </c>
      <c r="D817" s="16" t="n">
        <v>27</v>
      </c>
      <c r="E817" s="24" t="n">
        <v>89.315055</v>
      </c>
      <c r="F817" s="25" t="n">
        <v>1984</v>
      </c>
      <c r="G817" s="16" t="n">
        <v>30</v>
      </c>
      <c r="H817" s="16" t="n">
        <v>9</v>
      </c>
      <c r="I817" s="16" t="n">
        <v>4</v>
      </c>
      <c r="J817" s="26" t="n">
        <v>6.91333333333333</v>
      </c>
      <c r="K817" s="16" t="n">
        <f aca="false">IF(F817&gt;=$N$1,1,0)</f>
        <v>1</v>
      </c>
      <c r="L817" s="27" t="n">
        <f aca="false">IF(K817=1,COUNTIFS($K$5:$K$1252,1,$J$5:$J$1252,"&lt;"&amp;J817)/($N$3-1),"")</f>
        <v>0.899751449875725</v>
      </c>
      <c r="M817" s="27" t="n">
        <f aca="false">IF(K817=1,COUNTIFS($K$5:$K$1252,1,$E$5:$E$1252,"&lt;"&amp;E817)/($N$3-1),"")</f>
        <v>0.966859983429992</v>
      </c>
      <c r="N817" s="28" t="n">
        <f aca="false">IF(K817=1,L817-M817,"")</f>
        <v>-0.0671085335542667</v>
      </c>
      <c r="O817" s="24" t="n">
        <f aca="false">IF(K817=1,E817,"")</f>
        <v>89.315055</v>
      </c>
      <c r="P817" s="26" t="n">
        <f aca="false">IF(K817=1,J817,"")</f>
        <v>6.91333333333333</v>
      </c>
    </row>
    <row r="818" customFormat="false" ht="15" hidden="false" customHeight="false" outlineLevel="0" collapsed="false">
      <c r="A818" s="16" t="s">
        <v>1110</v>
      </c>
      <c r="B818" s="16" t="s">
        <v>221</v>
      </c>
      <c r="C818" s="16" t="s">
        <v>307</v>
      </c>
      <c r="D818" s="16" t="n">
        <v>38</v>
      </c>
      <c r="E818" s="24" t="n">
        <v>15.579427</v>
      </c>
      <c r="F818" s="25" t="n">
        <v>1184</v>
      </c>
      <c r="G818" s="16" t="n">
        <v>16</v>
      </c>
      <c r="H818" s="16" t="n">
        <v>0</v>
      </c>
      <c r="I818" s="16" t="n">
        <v>2</v>
      </c>
      <c r="J818" s="26" t="n">
        <v>6.28125</v>
      </c>
      <c r="K818" s="16" t="n">
        <f aca="false">IF(F818&gt;=$N$1,1,0)</f>
        <v>1</v>
      </c>
      <c r="L818" s="27" t="n">
        <f aca="false">IF(K818=1,COUNTIFS($K$5:$K$1252,1,$J$5:$J$1252,"&lt;"&amp;J818)/($N$3-1),"")</f>
        <v>0.577464788732394</v>
      </c>
      <c r="M818" s="27" t="n">
        <f aca="false">IF(K818=1,COUNTIFS($K$5:$K$1252,1,$E$5:$E$1252,"&lt;"&amp;E818)/($N$3-1),"")</f>
        <v>0.644573322286661</v>
      </c>
      <c r="N818" s="28" t="n">
        <f aca="false">IF(K818=1,L818-M818,"")</f>
        <v>-0.0671085335542667</v>
      </c>
      <c r="O818" s="24" t="n">
        <f aca="false">IF(K818=1,E818,"")</f>
        <v>15.579427</v>
      </c>
      <c r="P818" s="26" t="n">
        <f aca="false">IF(K818=1,J818,"")</f>
        <v>6.28125</v>
      </c>
    </row>
    <row r="819" customFormat="false" ht="15" hidden="false" customHeight="false" outlineLevel="0" collapsed="false">
      <c r="A819" s="16" t="s">
        <v>1111</v>
      </c>
      <c r="B819" s="16" t="s">
        <v>242</v>
      </c>
      <c r="C819" s="16" t="s">
        <v>296</v>
      </c>
      <c r="D819" s="16" t="n">
        <v>20</v>
      </c>
      <c r="E819" s="24" t="n">
        <v>11.805512</v>
      </c>
      <c r="F819" s="25" t="n">
        <v>1701</v>
      </c>
      <c r="G819" s="16" t="n">
        <v>26</v>
      </c>
      <c r="H819" s="16" t="n">
        <v>4</v>
      </c>
      <c r="I819" s="16" t="n">
        <v>4</v>
      </c>
      <c r="J819" s="26" t="n">
        <v>6.18461538461539</v>
      </c>
      <c r="K819" s="16" t="n">
        <f aca="false">IF(F819&gt;=$N$1,1,0)</f>
        <v>1</v>
      </c>
      <c r="L819" s="27" t="n">
        <f aca="false">IF(K819=1,COUNTIFS($K$5:$K$1252,1,$J$5:$J$1252,"&lt;"&amp;J819)/($N$3-1),"")</f>
        <v>0.47970173985087</v>
      </c>
      <c r="M819" s="27" t="n">
        <f aca="false">IF(K819=1,COUNTIFS($K$5:$K$1252,1,$E$5:$E$1252,"&lt;"&amp;E819)/($N$3-1),"")</f>
        <v>0.547638773819387</v>
      </c>
      <c r="N819" s="28" t="n">
        <f aca="false">IF(K819=1,L819-M819,"")</f>
        <v>-0.0679370339685169</v>
      </c>
      <c r="O819" s="24" t="n">
        <f aca="false">IF(K819=1,E819,"")</f>
        <v>11.805512</v>
      </c>
      <c r="P819" s="26" t="n">
        <f aca="false">IF(K819=1,J819,"")</f>
        <v>6.18461538461539</v>
      </c>
    </row>
    <row r="820" customFormat="false" ht="15" hidden="false" customHeight="false" outlineLevel="0" collapsed="false">
      <c r="A820" s="16" t="s">
        <v>1112</v>
      </c>
      <c r="B820" s="16" t="s">
        <v>237</v>
      </c>
      <c r="C820" s="16" t="s">
        <v>300</v>
      </c>
      <c r="D820" s="16" t="n">
        <v>23</v>
      </c>
      <c r="E820" s="24" t="n">
        <v>18.055562</v>
      </c>
      <c r="F820" s="25" t="n">
        <v>1471</v>
      </c>
      <c r="G820" s="16" t="n">
        <v>29</v>
      </c>
      <c r="H820" s="16" t="n">
        <v>2</v>
      </c>
      <c r="I820" s="16" t="n">
        <v>5</v>
      </c>
      <c r="J820" s="26" t="n">
        <v>6.33103448275862</v>
      </c>
      <c r="K820" s="16" t="n">
        <f aca="false">IF(F820&gt;=$N$1,1,0)</f>
        <v>1</v>
      </c>
      <c r="L820" s="27" t="n">
        <f aca="false">IF(K820=1,COUNTIFS($K$5:$K$1252,1,$J$5:$J$1252,"&lt;"&amp;J820)/($N$3-1),"")</f>
        <v>0.627174813587407</v>
      </c>
      <c r="M820" s="27" t="n">
        <f aca="false">IF(K820=1,COUNTIFS($K$5:$K$1252,1,$E$5:$E$1252,"&lt;"&amp;E820)/($N$3-1),"")</f>
        <v>0.695940347970174</v>
      </c>
      <c r="N820" s="28" t="n">
        <f aca="false">IF(K820=1,L820-M820,"")</f>
        <v>-0.0687655343827672</v>
      </c>
      <c r="O820" s="24" t="n">
        <f aca="false">IF(K820=1,E820,"")</f>
        <v>18.055562</v>
      </c>
      <c r="P820" s="26" t="n">
        <f aca="false">IF(K820=1,J820,"")</f>
        <v>6.33103448275862</v>
      </c>
    </row>
    <row r="821" customFormat="false" ht="15" hidden="false" customHeight="false" outlineLevel="0" collapsed="false">
      <c r="A821" s="16" t="s">
        <v>1113</v>
      </c>
      <c r="B821" s="16" t="s">
        <v>256</v>
      </c>
      <c r="C821" s="16" t="s">
        <v>294</v>
      </c>
      <c r="D821" s="16" t="n">
        <v>30</v>
      </c>
      <c r="E821" s="24" t="n">
        <v>14.114967</v>
      </c>
      <c r="F821" s="25" t="n">
        <v>1830</v>
      </c>
      <c r="G821" s="16" t="n">
        <v>30</v>
      </c>
      <c r="H821" s="16" t="n">
        <v>1</v>
      </c>
      <c r="I821" s="16" t="n">
        <v>0</v>
      </c>
      <c r="J821" s="26" t="n">
        <v>6.24666666666667</v>
      </c>
      <c r="K821" s="16" t="n">
        <f aca="false">IF(F821&gt;=$N$1,1,0)</f>
        <v>1</v>
      </c>
      <c r="L821" s="27" t="n">
        <f aca="false">IF(K821=1,COUNTIFS($K$5:$K$1252,1,$J$5:$J$1252,"&lt;"&amp;J821)/($N$3-1),"")</f>
        <v>0.543496271748136</v>
      </c>
      <c r="M821" s="27" t="n">
        <f aca="false">IF(K821=1,COUNTIFS($K$5:$K$1252,1,$E$5:$E$1252,"&lt;"&amp;E821)/($N$3-1),"")</f>
        <v>0.613090306545153</v>
      </c>
      <c r="N821" s="28" t="n">
        <f aca="false">IF(K821=1,L821-M821,"")</f>
        <v>-0.0695940347970174</v>
      </c>
      <c r="O821" s="24" t="n">
        <f aca="false">IF(K821=1,E821,"")</f>
        <v>14.114967</v>
      </c>
      <c r="P821" s="26" t="n">
        <f aca="false">IF(K821=1,J821,"")</f>
        <v>6.24666666666667</v>
      </c>
    </row>
    <row r="822" customFormat="false" ht="15" hidden="false" customHeight="false" outlineLevel="0" collapsed="false">
      <c r="A822" s="16" t="s">
        <v>1114</v>
      </c>
      <c r="B822" s="16" t="s">
        <v>265</v>
      </c>
      <c r="C822" s="16" t="s">
        <v>296</v>
      </c>
      <c r="D822" s="16" t="n">
        <v>25</v>
      </c>
      <c r="E822" s="24" t="n">
        <v>4.846987</v>
      </c>
      <c r="F822" s="25" t="n">
        <v>1468</v>
      </c>
      <c r="G822" s="16" t="n">
        <v>24</v>
      </c>
      <c r="H822" s="16" t="n">
        <v>4</v>
      </c>
      <c r="I822" s="16" t="n">
        <v>0</v>
      </c>
      <c r="J822" s="26" t="n">
        <v>5.925</v>
      </c>
      <c r="K822" s="16" t="n">
        <f aca="false">IF(F822&gt;=$N$1,1,0)</f>
        <v>1</v>
      </c>
      <c r="L822" s="27" t="n">
        <f aca="false">IF(K822=1,COUNTIFS($K$5:$K$1252,1,$J$5:$J$1252,"&lt;"&amp;J822)/($N$3-1),"")</f>
        <v>0.1980115990058</v>
      </c>
      <c r="M822" s="27" t="n">
        <f aca="false">IF(K822=1,COUNTIFS($K$5:$K$1252,1,$E$5:$E$1252,"&lt;"&amp;E822)/($N$3-1),"")</f>
        <v>0.267605633802817</v>
      </c>
      <c r="N822" s="28" t="n">
        <f aca="false">IF(K822=1,L822-M822,"")</f>
        <v>-0.0695940347970174</v>
      </c>
      <c r="O822" s="24" t="n">
        <f aca="false">IF(K822=1,E822,"")</f>
        <v>4.846987</v>
      </c>
      <c r="P822" s="26" t="n">
        <f aca="false">IF(K822=1,J822,"")</f>
        <v>5.925</v>
      </c>
    </row>
    <row r="823" customFormat="false" ht="15" hidden="false" customHeight="false" outlineLevel="0" collapsed="false">
      <c r="A823" s="16" t="s">
        <v>1115</v>
      </c>
      <c r="B823" s="16" t="s">
        <v>231</v>
      </c>
      <c r="C823" s="16" t="s">
        <v>300</v>
      </c>
      <c r="D823" s="16" t="n">
        <v>18</v>
      </c>
      <c r="E823" s="24" t="n">
        <v>46.433213</v>
      </c>
      <c r="F823" s="25" t="n">
        <v>2636</v>
      </c>
      <c r="G823" s="16" t="n">
        <v>40</v>
      </c>
      <c r="H823" s="16" t="n">
        <v>5</v>
      </c>
      <c r="I823" s="16" t="n">
        <v>3</v>
      </c>
      <c r="J823" s="26" t="n">
        <v>6.6975</v>
      </c>
      <c r="K823" s="16" t="n">
        <f aca="false">IF(F823&gt;=$N$1,1,0)</f>
        <v>1</v>
      </c>
      <c r="L823" s="27" t="n">
        <f aca="false">IF(K823=1,COUNTIFS($K$5:$K$1252,1,$J$5:$J$1252,"&lt;"&amp;J823)/($N$3-1),"")</f>
        <v>0.814415907207954</v>
      </c>
      <c r="M823" s="27" t="n">
        <f aca="false">IF(K823=1,COUNTIFS($K$5:$K$1252,1,$E$5:$E$1252,"&lt;"&amp;E823)/($N$3-1),"")</f>
        <v>0.884009942004971</v>
      </c>
      <c r="N823" s="28" t="n">
        <f aca="false">IF(K823=1,L823-M823,"")</f>
        <v>-0.0695940347970173</v>
      </c>
      <c r="O823" s="24" t="n">
        <f aca="false">IF(K823=1,E823,"")</f>
        <v>46.433213</v>
      </c>
      <c r="P823" s="26" t="n">
        <f aca="false">IF(K823=1,J823,"")</f>
        <v>6.6975</v>
      </c>
    </row>
    <row r="824" customFormat="false" ht="15" hidden="false" customHeight="false" outlineLevel="0" collapsed="false">
      <c r="A824" s="16" t="s">
        <v>1116</v>
      </c>
      <c r="B824" s="16" t="s">
        <v>228</v>
      </c>
      <c r="C824" s="16" t="s">
        <v>294</v>
      </c>
      <c r="D824" s="16" t="n">
        <v>28</v>
      </c>
      <c r="E824" s="24" t="n">
        <v>3.175537</v>
      </c>
      <c r="F824" s="25" t="n">
        <v>1672</v>
      </c>
      <c r="G824" s="16" t="n">
        <v>27</v>
      </c>
      <c r="H824" s="16" t="n">
        <v>0</v>
      </c>
      <c r="I824" s="16" t="n">
        <v>0</v>
      </c>
      <c r="J824" s="26" t="n">
        <v>5.81851851851852</v>
      </c>
      <c r="K824" s="16" t="n">
        <f aca="false">IF(F824&gt;=$N$1,1,0)</f>
        <v>1</v>
      </c>
      <c r="L824" s="27" t="n">
        <f aca="false">IF(K824=1,COUNTIFS($K$5:$K$1252,1,$J$5:$J$1252,"&lt;"&amp;J824)/($N$3-1),"")</f>
        <v>0.0803645401822701</v>
      </c>
      <c r="M824" s="27" t="n">
        <f aca="false">IF(K824=1,COUNTIFS($K$5:$K$1252,1,$E$5:$E$1252,"&lt;"&amp;E824)/($N$3-1),"")</f>
        <v>0.149958574979288</v>
      </c>
      <c r="N824" s="28" t="n">
        <f aca="false">IF(K824=1,L824-M824,"")</f>
        <v>-0.0695940347970174</v>
      </c>
      <c r="O824" s="24" t="n">
        <f aca="false">IF(K824=1,E824,"")</f>
        <v>3.175537</v>
      </c>
      <c r="P824" s="26" t="n">
        <f aca="false">IF(K824=1,J824,"")</f>
        <v>5.81851851851852</v>
      </c>
    </row>
    <row r="825" customFormat="false" ht="15" hidden="false" customHeight="false" outlineLevel="0" collapsed="false">
      <c r="A825" s="16" t="s">
        <v>1117</v>
      </c>
      <c r="B825" s="16" t="s">
        <v>255</v>
      </c>
      <c r="C825" s="16" t="s">
        <v>296</v>
      </c>
      <c r="D825" s="16" t="n">
        <v>28</v>
      </c>
      <c r="E825" s="24" t="n">
        <v>6.559003</v>
      </c>
      <c r="F825" s="25" t="n">
        <v>1303</v>
      </c>
      <c r="G825" s="16" t="n">
        <v>22</v>
      </c>
      <c r="H825" s="16" t="n">
        <v>1</v>
      </c>
      <c r="I825" s="16" t="n">
        <v>0</v>
      </c>
      <c r="J825" s="26" t="n">
        <v>5.99545454545455</v>
      </c>
      <c r="K825" s="16" t="n">
        <f aca="false">IF(F825&gt;=$N$1,1,0)</f>
        <v>1</v>
      </c>
      <c r="L825" s="27" t="n">
        <f aca="false">IF(K825=1,COUNTIFS($K$5:$K$1252,1,$J$5:$J$1252,"&lt;"&amp;J825)/($N$3-1),"")</f>
        <v>0.282518641259321</v>
      </c>
      <c r="M825" s="27" t="n">
        <f aca="false">IF(K825=1,COUNTIFS($K$5:$K$1252,1,$E$5:$E$1252,"&lt;"&amp;E825)/($N$3-1),"")</f>
        <v>0.352941176470588</v>
      </c>
      <c r="N825" s="28" t="n">
        <f aca="false">IF(K825=1,L825-M825,"")</f>
        <v>-0.0704225352112676</v>
      </c>
      <c r="O825" s="24" t="n">
        <f aca="false">IF(K825=1,E825,"")</f>
        <v>6.559003</v>
      </c>
      <c r="P825" s="26" t="n">
        <f aca="false">IF(K825=1,J825,"")</f>
        <v>5.99545454545455</v>
      </c>
    </row>
    <row r="826" customFormat="false" ht="15" hidden="false" customHeight="false" outlineLevel="0" collapsed="false">
      <c r="A826" s="16" t="s">
        <v>1118</v>
      </c>
      <c r="B826" s="16" t="s">
        <v>247</v>
      </c>
      <c r="C826" s="16" t="s">
        <v>300</v>
      </c>
      <c r="D826" s="16" t="n">
        <v>25</v>
      </c>
      <c r="E826" s="24" t="n">
        <v>110.809025</v>
      </c>
      <c r="F826" s="25" t="n">
        <v>2598</v>
      </c>
      <c r="G826" s="16" t="n">
        <v>43</v>
      </c>
      <c r="H826" s="16" t="n">
        <v>3</v>
      </c>
      <c r="I826" s="16" t="n">
        <v>7</v>
      </c>
      <c r="J826" s="26" t="n">
        <v>6.94186046511628</v>
      </c>
      <c r="K826" s="16" t="n">
        <f aca="false">IF(F826&gt;=$N$1,1,0)</f>
        <v>1</v>
      </c>
      <c r="L826" s="27" t="n">
        <f aca="false">IF(K826=1,COUNTIFS($K$5:$K$1252,1,$J$5:$J$1252,"&lt;"&amp;J826)/($N$3-1),"")</f>
        <v>0.909693454846728</v>
      </c>
      <c r="M826" s="27" t="n">
        <f aca="false">IF(K826=1,COUNTIFS($K$5:$K$1252,1,$E$5:$E$1252,"&lt;"&amp;E826)/($N$3-1),"")</f>
        <v>0.980115990057995</v>
      </c>
      <c r="N826" s="28" t="n">
        <f aca="false">IF(K826=1,L826-M826,"")</f>
        <v>-0.0704225352112675</v>
      </c>
      <c r="O826" s="24" t="n">
        <f aca="false">IF(K826=1,E826,"")</f>
        <v>110.809025</v>
      </c>
      <c r="P826" s="26" t="n">
        <f aca="false">IF(K826=1,J826,"")</f>
        <v>6.94186046511628</v>
      </c>
    </row>
    <row r="827" customFormat="false" ht="15" hidden="false" customHeight="false" outlineLevel="0" collapsed="false">
      <c r="A827" s="16" t="s">
        <v>1119</v>
      </c>
      <c r="B827" s="16" t="s">
        <v>268</v>
      </c>
      <c r="C827" s="16" t="s">
        <v>296</v>
      </c>
      <c r="D827" s="16" t="n">
        <v>29</v>
      </c>
      <c r="E827" s="24" t="n">
        <v>25.701075</v>
      </c>
      <c r="F827" s="25" t="n">
        <v>1191</v>
      </c>
      <c r="G827" s="16" t="n">
        <v>19</v>
      </c>
      <c r="H827" s="16" t="n">
        <v>7</v>
      </c>
      <c r="I827" s="16" t="n">
        <v>3</v>
      </c>
      <c r="J827" s="26" t="n">
        <v>6.41052631578947</v>
      </c>
      <c r="K827" s="16" t="n">
        <f aca="false">IF(F827&gt;=$N$1,1,0)</f>
        <v>1</v>
      </c>
      <c r="L827" s="27" t="n">
        <f aca="false">IF(K827=1,COUNTIFS($K$5:$K$1252,1,$J$5:$J$1252,"&lt;"&amp;J827)/($N$3-1),"")</f>
        <v>0.709196354598177</v>
      </c>
      <c r="M827" s="27" t="n">
        <f aca="false">IF(K827=1,COUNTIFS($K$5:$K$1252,1,$E$5:$E$1252,"&lt;"&amp;E827)/($N$3-1),"")</f>
        <v>0.779618889809445</v>
      </c>
      <c r="N827" s="28" t="n">
        <f aca="false">IF(K827=1,L827-M827,"")</f>
        <v>-0.0704225352112676</v>
      </c>
      <c r="O827" s="24" t="n">
        <f aca="false">IF(K827=1,E827,"")</f>
        <v>25.701075</v>
      </c>
      <c r="P827" s="26" t="n">
        <f aca="false">IF(K827=1,J827,"")</f>
        <v>6.41052631578947</v>
      </c>
    </row>
    <row r="828" customFormat="false" ht="15" hidden="false" customHeight="false" outlineLevel="0" collapsed="false">
      <c r="A828" s="16" t="s">
        <v>1120</v>
      </c>
      <c r="B828" s="16" t="s">
        <v>268</v>
      </c>
      <c r="C828" s="16" t="s">
        <v>294</v>
      </c>
      <c r="D828" s="16" t="n">
        <v>22</v>
      </c>
      <c r="E828" s="24" t="n">
        <v>57.082413</v>
      </c>
      <c r="F828" s="25" t="n">
        <v>1546</v>
      </c>
      <c r="G828" s="16" t="n">
        <v>25</v>
      </c>
      <c r="H828" s="16" t="n">
        <v>0</v>
      </c>
      <c r="I828" s="16" t="n">
        <v>1</v>
      </c>
      <c r="J828" s="26" t="n">
        <v>6.804</v>
      </c>
      <c r="K828" s="16" t="n">
        <f aca="false">IF(F828&gt;=$N$1,1,0)</f>
        <v>1</v>
      </c>
      <c r="L828" s="27" t="n">
        <f aca="false">IF(K828=1,COUNTIFS($K$5:$K$1252,1,$J$5:$J$1252,"&lt;"&amp;J828)/($N$3-1),"")</f>
        <v>0.845898922949462</v>
      </c>
      <c r="M828" s="27" t="n">
        <f aca="false">IF(K828=1,COUNTIFS($K$5:$K$1252,1,$E$5:$E$1252,"&lt;"&amp;E828)/($N$3-1),"")</f>
        <v>0.916321458160729</v>
      </c>
      <c r="N828" s="28" t="n">
        <f aca="false">IF(K828=1,L828-M828,"")</f>
        <v>-0.0704225352112676</v>
      </c>
      <c r="O828" s="24" t="n">
        <f aca="false">IF(K828=1,E828,"")</f>
        <v>57.082413</v>
      </c>
      <c r="P828" s="26" t="n">
        <f aca="false">IF(K828=1,J828,"")</f>
        <v>6.804</v>
      </c>
    </row>
    <row r="829" customFormat="false" ht="15" hidden="false" customHeight="false" outlineLevel="0" collapsed="false">
      <c r="A829" s="16" t="s">
        <v>1121</v>
      </c>
      <c r="B829" s="16" t="s">
        <v>265</v>
      </c>
      <c r="C829" s="16" t="s">
        <v>300</v>
      </c>
      <c r="D829" s="16" t="n">
        <v>21</v>
      </c>
      <c r="E829" s="24" t="n">
        <v>21.460633</v>
      </c>
      <c r="F829" s="25" t="n">
        <v>1195</v>
      </c>
      <c r="G829" s="16" t="n">
        <v>22</v>
      </c>
      <c r="H829" s="16" t="n">
        <v>5</v>
      </c>
      <c r="I829" s="16" t="n">
        <v>2</v>
      </c>
      <c r="J829" s="26" t="n">
        <v>6.35909090909091</v>
      </c>
      <c r="K829" s="16" t="n">
        <f aca="false">IF(F829&gt;=$N$1,1,0)</f>
        <v>1</v>
      </c>
      <c r="L829" s="27" t="n">
        <f aca="false">IF(K829=1,COUNTIFS($K$5:$K$1252,1,$J$5:$J$1252,"&lt;"&amp;J829)/($N$3-1),"")</f>
        <v>0.661143330571665</v>
      </c>
      <c r="M829" s="27" t="n">
        <f aca="false">IF(K829=1,COUNTIFS($K$5:$K$1252,1,$E$5:$E$1252,"&lt;"&amp;E829)/($N$3-1),"")</f>
        <v>0.731565865782933</v>
      </c>
      <c r="N829" s="28" t="n">
        <f aca="false">IF(K829=1,L829-M829,"")</f>
        <v>-0.0704225352112676</v>
      </c>
      <c r="O829" s="24" t="n">
        <f aca="false">IF(K829=1,E829,"")</f>
        <v>21.460633</v>
      </c>
      <c r="P829" s="26" t="n">
        <f aca="false">IF(K829=1,J829,"")</f>
        <v>6.35909090909091</v>
      </c>
    </row>
    <row r="830" customFormat="false" ht="15" hidden="false" customHeight="false" outlineLevel="0" collapsed="false">
      <c r="A830" s="16" t="s">
        <v>1122</v>
      </c>
      <c r="B830" s="16" t="s">
        <v>241</v>
      </c>
      <c r="C830" s="16" t="s">
        <v>307</v>
      </c>
      <c r="D830" s="16" t="n">
        <v>28</v>
      </c>
      <c r="E830" s="24" t="n">
        <v>4.045511</v>
      </c>
      <c r="F830" s="25" t="n">
        <v>1258</v>
      </c>
      <c r="G830" s="16" t="n">
        <v>16</v>
      </c>
      <c r="H830" s="16" t="n">
        <v>0</v>
      </c>
      <c r="I830" s="16" t="n">
        <v>0</v>
      </c>
      <c r="J830" s="26" t="n">
        <v>5.8875</v>
      </c>
      <c r="K830" s="16" t="n">
        <f aca="false">IF(F830&gt;=$N$1,1,0)</f>
        <v>1</v>
      </c>
      <c r="L830" s="27" t="n">
        <f aca="false">IF(K830=1,COUNTIFS($K$5:$K$1252,1,$J$5:$J$1252,"&lt;"&amp;J830)/($N$3-1),"")</f>
        <v>0.16155758077879</v>
      </c>
      <c r="M830" s="27" t="n">
        <f aca="false">IF(K830=1,COUNTIFS($K$5:$K$1252,1,$E$5:$E$1252,"&lt;"&amp;E830)/($N$3-1),"")</f>
        <v>0.231980115990058</v>
      </c>
      <c r="N830" s="28" t="n">
        <f aca="false">IF(K830=1,L830-M830,"")</f>
        <v>-0.0704225352112676</v>
      </c>
      <c r="O830" s="24" t="n">
        <f aca="false">IF(K830=1,E830,"")</f>
        <v>4.045511</v>
      </c>
      <c r="P830" s="26" t="n">
        <f aca="false">IF(K830=1,J830,"")</f>
        <v>5.8875</v>
      </c>
    </row>
    <row r="831" customFormat="false" ht="15" hidden="false" customHeight="false" outlineLevel="0" collapsed="false">
      <c r="A831" s="16" t="s">
        <v>1123</v>
      </c>
      <c r="B831" s="16" t="s">
        <v>258</v>
      </c>
      <c r="C831" s="16" t="s">
        <v>307</v>
      </c>
      <c r="D831" s="16" t="n">
        <v>29</v>
      </c>
      <c r="E831" s="24" t="n">
        <v>16.309244</v>
      </c>
      <c r="F831" s="25" t="n">
        <v>1176</v>
      </c>
      <c r="G831" s="16" t="n">
        <v>16</v>
      </c>
      <c r="H831" s="16" t="n">
        <v>0</v>
      </c>
      <c r="I831" s="16" t="n">
        <v>0</v>
      </c>
      <c r="J831" s="26" t="n">
        <v>6.29375</v>
      </c>
      <c r="K831" s="16" t="n">
        <f aca="false">IF(F831&gt;=$N$1,1,0)</f>
        <v>1</v>
      </c>
      <c r="L831" s="27" t="n">
        <f aca="false">IF(K831=1,COUNTIFS($K$5:$K$1252,1,$J$5:$J$1252,"&lt;"&amp;J831)/($N$3-1),"")</f>
        <v>0.585749792874897</v>
      </c>
      <c r="M831" s="27" t="n">
        <f aca="false">IF(K831=1,COUNTIFS($K$5:$K$1252,1,$E$5:$E$1252,"&lt;"&amp;E831)/($N$3-1),"")</f>
        <v>0.657829328914665</v>
      </c>
      <c r="N831" s="28" t="n">
        <f aca="false">IF(K831=1,L831-M831,"")</f>
        <v>-0.072079536039768</v>
      </c>
      <c r="O831" s="24" t="n">
        <f aca="false">IF(K831=1,E831,"")</f>
        <v>16.309244</v>
      </c>
      <c r="P831" s="26" t="n">
        <f aca="false">IF(K831=1,J831,"")</f>
        <v>6.29375</v>
      </c>
    </row>
    <row r="832" customFormat="false" ht="15" hidden="false" customHeight="false" outlineLevel="0" collapsed="false">
      <c r="A832" s="16" t="s">
        <v>1124</v>
      </c>
      <c r="B832" s="16" t="s">
        <v>242</v>
      </c>
      <c r="C832" s="16" t="s">
        <v>294</v>
      </c>
      <c r="D832" s="16" t="n">
        <v>27</v>
      </c>
      <c r="E832" s="24" t="n">
        <v>12.330574</v>
      </c>
      <c r="F832" s="25" t="n">
        <v>1993</v>
      </c>
      <c r="G832" s="16" t="n">
        <v>31</v>
      </c>
      <c r="H832" s="16" t="n">
        <v>0</v>
      </c>
      <c r="I832" s="16" t="n">
        <v>3</v>
      </c>
      <c r="J832" s="26" t="n">
        <v>6.19032258064516</v>
      </c>
      <c r="K832" s="16" t="n">
        <f aca="false">IF(F832&gt;=$N$1,1,0)</f>
        <v>1</v>
      </c>
      <c r="L832" s="27" t="n">
        <f aca="false">IF(K832=1,COUNTIFS($K$5:$K$1252,1,$J$5:$J$1252,"&lt;"&amp;J832)/($N$3-1),"")</f>
        <v>0.488815244407622</v>
      </c>
      <c r="M832" s="27" t="n">
        <f aca="false">IF(K832=1,COUNTIFS($K$5:$K$1252,1,$E$5:$E$1252,"&lt;"&amp;E832)/($N$3-1),"")</f>
        <v>0.56089478044739</v>
      </c>
      <c r="N832" s="28" t="n">
        <f aca="false">IF(K832=1,L832-M832,"")</f>
        <v>-0.0720795360397681</v>
      </c>
      <c r="O832" s="24" t="n">
        <f aca="false">IF(K832=1,E832,"")</f>
        <v>12.330574</v>
      </c>
      <c r="P832" s="26" t="n">
        <f aca="false">IF(K832=1,J832,"")</f>
        <v>6.19032258064516</v>
      </c>
    </row>
    <row r="833" customFormat="false" ht="15" hidden="false" customHeight="false" outlineLevel="0" collapsed="false">
      <c r="A833" s="16" t="s">
        <v>1125</v>
      </c>
      <c r="B833" s="16" t="s">
        <v>261</v>
      </c>
      <c r="C833" s="16" t="s">
        <v>294</v>
      </c>
      <c r="D833" s="16" t="n">
        <v>23</v>
      </c>
      <c r="E833" s="24" t="n">
        <v>73.325454</v>
      </c>
      <c r="F833" s="25" t="n">
        <v>1678</v>
      </c>
      <c r="G833" s="16" t="n">
        <v>25</v>
      </c>
      <c r="H833" s="16" t="n">
        <v>1</v>
      </c>
      <c r="I833" s="16" t="n">
        <v>0</v>
      </c>
      <c r="J833" s="26" t="n">
        <v>6.852</v>
      </c>
      <c r="K833" s="16" t="n">
        <f aca="false">IF(F833&gt;=$N$1,1,0)</f>
        <v>1</v>
      </c>
      <c r="L833" s="27" t="n">
        <f aca="false">IF(K833=1,COUNTIFS($K$5:$K$1252,1,$J$5:$J$1252,"&lt;"&amp;J833)/($N$3-1),"")</f>
        <v>0.869925434962718</v>
      </c>
      <c r="M833" s="27" t="n">
        <f aca="false">IF(K833=1,COUNTIFS($K$5:$K$1252,1,$E$5:$E$1252,"&lt;"&amp;E833)/($N$3-1),"")</f>
        <v>0.942833471416736</v>
      </c>
      <c r="N833" s="28" t="n">
        <f aca="false">IF(K833=1,L833-M833,"")</f>
        <v>-0.0729080364540182</v>
      </c>
      <c r="O833" s="24" t="n">
        <f aca="false">IF(K833=1,E833,"")</f>
        <v>73.325454</v>
      </c>
      <c r="P833" s="26" t="n">
        <f aca="false">IF(K833=1,J833,"")</f>
        <v>6.852</v>
      </c>
    </row>
    <row r="834" customFormat="false" ht="15" hidden="false" customHeight="false" outlineLevel="0" collapsed="false">
      <c r="A834" s="16" t="s">
        <v>1126</v>
      </c>
      <c r="B834" s="16" t="s">
        <v>262</v>
      </c>
      <c r="C834" s="16" t="s">
        <v>296</v>
      </c>
      <c r="D834" s="16" t="n">
        <v>31</v>
      </c>
      <c r="E834" s="24" t="n">
        <v>63.199784</v>
      </c>
      <c r="F834" s="25" t="n">
        <v>1532</v>
      </c>
      <c r="G834" s="16" t="n">
        <v>23</v>
      </c>
      <c r="H834" s="16" t="n">
        <v>9</v>
      </c>
      <c r="I834" s="16" t="n">
        <v>6</v>
      </c>
      <c r="J834" s="26" t="n">
        <v>6.82173913043478</v>
      </c>
      <c r="K834" s="16" t="n">
        <f aca="false">IF(F834&gt;=$N$1,1,0)</f>
        <v>1</v>
      </c>
      <c r="L834" s="27" t="n">
        <f aca="false">IF(K834=1,COUNTIFS($K$5:$K$1252,1,$J$5:$J$1252,"&lt;"&amp;J834)/($N$3-1),"")</f>
        <v>0.854183927091964</v>
      </c>
      <c r="M834" s="27" t="n">
        <f aca="false">IF(K834=1,COUNTIFS($K$5:$K$1252,1,$E$5:$E$1252,"&lt;"&amp;E834)/($N$3-1),"")</f>
        <v>0.928748964374482</v>
      </c>
      <c r="N834" s="28" t="n">
        <f aca="false">IF(K834=1,L834-M834,"")</f>
        <v>-0.0745650372825186</v>
      </c>
      <c r="O834" s="24" t="n">
        <f aca="false">IF(K834=1,E834,"")</f>
        <v>63.199784</v>
      </c>
      <c r="P834" s="26" t="n">
        <f aca="false">IF(K834=1,J834,"")</f>
        <v>6.82173913043478</v>
      </c>
    </row>
    <row r="835" customFormat="false" ht="15" hidden="false" customHeight="false" outlineLevel="0" collapsed="false">
      <c r="A835" s="16" t="s">
        <v>1127</v>
      </c>
      <c r="B835" s="16" t="s">
        <v>225</v>
      </c>
      <c r="C835" s="16" t="s">
        <v>300</v>
      </c>
      <c r="D835" s="16" t="n">
        <v>30</v>
      </c>
      <c r="E835" s="24" t="n">
        <v>67.041277</v>
      </c>
      <c r="F835" s="25" t="n">
        <v>1497</v>
      </c>
      <c r="G835" s="16" t="n">
        <v>26</v>
      </c>
      <c r="H835" s="16" t="n">
        <v>2</v>
      </c>
      <c r="I835" s="16" t="n">
        <v>3</v>
      </c>
      <c r="J835" s="26" t="n">
        <v>6.83076923076923</v>
      </c>
      <c r="K835" s="16" t="n">
        <f aca="false">IF(F835&gt;=$N$1,1,0)</f>
        <v>1</v>
      </c>
      <c r="L835" s="27" t="n">
        <f aca="false">IF(K835=1,COUNTIFS($K$5:$K$1252,1,$J$5:$J$1252,"&lt;"&amp;J835)/($N$3-1),"")</f>
        <v>0.861640430820216</v>
      </c>
      <c r="M835" s="27" t="n">
        <f aca="false">IF(K835=1,COUNTIFS($K$5:$K$1252,1,$E$5:$E$1252,"&lt;"&amp;E835)/($N$3-1),"")</f>
        <v>0.936205468102734</v>
      </c>
      <c r="N835" s="28" t="n">
        <f aca="false">IF(K835=1,L835-M835,"")</f>
        <v>-0.0745650372825186</v>
      </c>
      <c r="O835" s="24" t="n">
        <f aca="false">IF(K835=1,E835,"")</f>
        <v>67.041277</v>
      </c>
      <c r="P835" s="26" t="n">
        <f aca="false">IF(K835=1,J835,"")</f>
        <v>6.83076923076923</v>
      </c>
    </row>
    <row r="836" customFormat="false" ht="15" hidden="false" customHeight="false" outlineLevel="0" collapsed="false">
      <c r="A836" s="16" t="s">
        <v>1128</v>
      </c>
      <c r="B836" s="16" t="s">
        <v>255</v>
      </c>
      <c r="C836" s="16" t="s">
        <v>294</v>
      </c>
      <c r="D836" s="16" t="n">
        <v>24</v>
      </c>
      <c r="E836" s="24" t="n">
        <v>81.562649</v>
      </c>
      <c r="F836" s="25" t="n">
        <v>1179</v>
      </c>
      <c r="G836" s="16" t="n">
        <v>18</v>
      </c>
      <c r="H836" s="16" t="n">
        <v>0</v>
      </c>
      <c r="I836" s="16" t="n">
        <v>1</v>
      </c>
      <c r="J836" s="26" t="n">
        <v>6.87777777777778</v>
      </c>
      <c r="K836" s="16" t="n">
        <f aca="false">IF(F836&gt;=$N$1,1,0)</f>
        <v>1</v>
      </c>
      <c r="L836" s="27" t="n">
        <f aca="false">IF(K836=1,COUNTIFS($K$5:$K$1252,1,$J$5:$J$1252,"&lt;"&amp;J836)/($N$3-1),"")</f>
        <v>0.882352941176471</v>
      </c>
      <c r="M836" s="27" t="n">
        <f aca="false">IF(K836=1,COUNTIFS($K$5:$K$1252,1,$E$5:$E$1252,"&lt;"&amp;E836)/($N$3-1),"")</f>
        <v>0.957746478873239</v>
      </c>
      <c r="N836" s="28" t="n">
        <f aca="false">IF(K836=1,L836-M836,"")</f>
        <v>-0.0753935376967688</v>
      </c>
      <c r="O836" s="24" t="n">
        <f aca="false">IF(K836=1,E836,"")</f>
        <v>81.562649</v>
      </c>
      <c r="P836" s="26" t="n">
        <f aca="false">IF(K836=1,J836,"")</f>
        <v>6.87777777777778</v>
      </c>
    </row>
    <row r="837" customFormat="false" ht="15" hidden="false" customHeight="false" outlineLevel="0" collapsed="false">
      <c r="A837" s="16" t="s">
        <v>1129</v>
      </c>
      <c r="B837" s="16" t="s">
        <v>226</v>
      </c>
      <c r="C837" s="16" t="s">
        <v>300</v>
      </c>
      <c r="D837" s="16" t="n">
        <v>27</v>
      </c>
      <c r="E837" s="24" t="n">
        <v>3.186778</v>
      </c>
      <c r="F837" s="25" t="n">
        <v>2345</v>
      </c>
      <c r="G837" s="16" t="n">
        <v>38</v>
      </c>
      <c r="H837" s="16" t="n">
        <v>2</v>
      </c>
      <c r="I837" s="16" t="n">
        <v>6</v>
      </c>
      <c r="J837" s="26" t="n">
        <v>5.81578947368421</v>
      </c>
      <c r="K837" s="16" t="n">
        <f aca="false">IF(F837&gt;=$N$1,1,0)</f>
        <v>1</v>
      </c>
      <c r="L837" s="27" t="n">
        <f aca="false">IF(K837=1,COUNTIFS($K$5:$K$1252,1,$J$5:$J$1252,"&lt;"&amp;J837)/($N$3-1),"")</f>
        <v>0.0770505385252693</v>
      </c>
      <c r="M837" s="27" t="n">
        <f aca="false">IF(K837=1,COUNTIFS($K$5:$K$1252,1,$E$5:$E$1252,"&lt;"&amp;E837)/($N$3-1),"")</f>
        <v>0.152444076222038</v>
      </c>
      <c r="N837" s="28" t="n">
        <f aca="false">IF(K837=1,L837-M837,"")</f>
        <v>-0.0753935376967689</v>
      </c>
      <c r="O837" s="24" t="n">
        <f aca="false">IF(K837=1,E837,"")</f>
        <v>3.186778</v>
      </c>
      <c r="P837" s="26" t="n">
        <f aca="false">IF(K837=1,J837,"")</f>
        <v>5.81578947368421</v>
      </c>
    </row>
    <row r="838" customFormat="false" ht="15" hidden="false" customHeight="false" outlineLevel="0" collapsed="false">
      <c r="A838" s="16" t="s">
        <v>1130</v>
      </c>
      <c r="B838" s="16" t="s">
        <v>235</v>
      </c>
      <c r="C838" s="16" t="s">
        <v>296</v>
      </c>
      <c r="D838" s="16" t="n">
        <v>23</v>
      </c>
      <c r="E838" s="24" t="n">
        <v>4.010133</v>
      </c>
      <c r="F838" s="25" t="n">
        <v>1487</v>
      </c>
      <c r="G838" s="16" t="n">
        <v>26</v>
      </c>
      <c r="H838" s="16" t="n">
        <v>7</v>
      </c>
      <c r="I838" s="16" t="n">
        <v>2</v>
      </c>
      <c r="J838" s="26" t="n">
        <v>5.88076923076923</v>
      </c>
      <c r="K838" s="16" t="n">
        <f aca="false">IF(F838&gt;=$N$1,1,0)</f>
        <v>1</v>
      </c>
      <c r="L838" s="27" t="n">
        <f aca="false">IF(K838=1,COUNTIFS($K$5:$K$1252,1,$J$5:$J$1252,"&lt;"&amp;J838)/($N$3-1),"")</f>
        <v>0.149958574979288</v>
      </c>
      <c r="M838" s="27" t="n">
        <f aca="false">IF(K838=1,COUNTIFS($K$5:$K$1252,1,$E$5:$E$1252,"&lt;"&amp;E838)/($N$3-1),"")</f>
        <v>0.226180613090307</v>
      </c>
      <c r="N838" s="28" t="n">
        <f aca="false">IF(K838=1,L838-M838,"")</f>
        <v>-0.0762220381110191</v>
      </c>
      <c r="O838" s="24" t="n">
        <f aca="false">IF(K838=1,E838,"")</f>
        <v>4.010133</v>
      </c>
      <c r="P838" s="26" t="n">
        <f aca="false">IF(K838=1,J838,"")</f>
        <v>5.88076923076923</v>
      </c>
    </row>
    <row r="839" customFormat="false" ht="15" hidden="false" customHeight="false" outlineLevel="0" collapsed="false">
      <c r="A839" s="16" t="s">
        <v>1131</v>
      </c>
      <c r="B839" s="16" t="s">
        <v>242</v>
      </c>
      <c r="C839" s="16" t="s">
        <v>294</v>
      </c>
      <c r="D839" s="16" t="n">
        <v>27</v>
      </c>
      <c r="E839" s="24" t="n">
        <v>4.476815</v>
      </c>
      <c r="F839" s="25" t="n">
        <v>1358</v>
      </c>
      <c r="G839" s="16" t="n">
        <v>23</v>
      </c>
      <c r="H839" s="16" t="n">
        <v>0</v>
      </c>
      <c r="I839" s="16" t="n">
        <v>1</v>
      </c>
      <c r="J839" s="26" t="n">
        <v>5.90434782608696</v>
      </c>
      <c r="K839" s="16" t="n">
        <f aca="false">IF(F839&gt;=$N$1,1,0)</f>
        <v>1</v>
      </c>
      <c r="L839" s="27" t="n">
        <f aca="false">IF(K839=1,COUNTIFS($K$5:$K$1252,1,$J$5:$J$1252,"&lt;"&amp;J839)/($N$3-1),"")</f>
        <v>0.174813587406794</v>
      </c>
      <c r="M839" s="27" t="n">
        <f aca="false">IF(K839=1,COUNTIFS($K$5:$K$1252,1,$E$5:$E$1252,"&lt;"&amp;E839)/($N$3-1),"")</f>
        <v>0.251035625517813</v>
      </c>
      <c r="N839" s="28" t="n">
        <f aca="false">IF(K839=1,L839-M839,"")</f>
        <v>-0.0762220381110191</v>
      </c>
      <c r="O839" s="24" t="n">
        <f aca="false">IF(K839=1,E839,"")</f>
        <v>4.476815</v>
      </c>
      <c r="P839" s="26" t="n">
        <f aca="false">IF(K839=1,J839,"")</f>
        <v>5.90434782608696</v>
      </c>
    </row>
    <row r="840" customFormat="false" ht="15" hidden="false" customHeight="false" outlineLevel="0" collapsed="false">
      <c r="A840" s="16" t="s">
        <v>1132</v>
      </c>
      <c r="B840" s="16" t="s">
        <v>224</v>
      </c>
      <c r="C840" s="16" t="s">
        <v>300</v>
      </c>
      <c r="D840" s="16" t="n">
        <v>21</v>
      </c>
      <c r="E840" s="24" t="n">
        <v>25.32012</v>
      </c>
      <c r="F840" s="25" t="n">
        <v>1885</v>
      </c>
      <c r="G840" s="16" t="n">
        <v>29</v>
      </c>
      <c r="H840" s="16" t="n">
        <v>2</v>
      </c>
      <c r="I840" s="16" t="n">
        <v>6</v>
      </c>
      <c r="J840" s="26" t="n">
        <v>6.39655172413793</v>
      </c>
      <c r="K840" s="16" t="n">
        <f aca="false">IF(F840&gt;=$N$1,1,0)</f>
        <v>1</v>
      </c>
      <c r="L840" s="27" t="n">
        <f aca="false">IF(K840=1,COUNTIFS($K$5:$K$1252,1,$J$5:$J$1252,"&lt;"&amp;J840)/($N$3-1),"")</f>
        <v>0.696768848384424</v>
      </c>
      <c r="M840" s="27" t="n">
        <f aca="false">IF(K840=1,COUNTIFS($K$5:$K$1252,1,$E$5:$E$1252,"&lt;"&amp;E840)/($N$3-1),"")</f>
        <v>0.773819386909693</v>
      </c>
      <c r="N840" s="28" t="n">
        <f aca="false">IF(K840=1,L840-M840,"")</f>
        <v>-0.0770505385252692</v>
      </c>
      <c r="O840" s="24" t="n">
        <f aca="false">IF(K840=1,E840,"")</f>
        <v>25.32012</v>
      </c>
      <c r="P840" s="26" t="n">
        <f aca="false">IF(K840=1,J840,"")</f>
        <v>6.39655172413793</v>
      </c>
    </row>
    <row r="841" customFormat="false" ht="15" hidden="false" customHeight="false" outlineLevel="0" collapsed="false">
      <c r="A841" s="16" t="s">
        <v>1133</v>
      </c>
      <c r="B841" s="16" t="s">
        <v>255</v>
      </c>
      <c r="C841" s="16" t="s">
        <v>296</v>
      </c>
      <c r="D841" s="16" t="n">
        <v>30</v>
      </c>
      <c r="E841" s="24" t="n">
        <v>20.389682</v>
      </c>
      <c r="F841" s="25" t="n">
        <v>1106</v>
      </c>
      <c r="G841" s="16" t="n">
        <v>19</v>
      </c>
      <c r="H841" s="16" t="n">
        <v>5</v>
      </c>
      <c r="I841" s="16" t="n">
        <v>2</v>
      </c>
      <c r="J841" s="26" t="n">
        <v>6.3421052631579</v>
      </c>
      <c r="K841" s="16" t="n">
        <f aca="false">IF(F841&gt;=$N$1,1,0)</f>
        <v>1</v>
      </c>
      <c r="L841" s="27" t="n">
        <f aca="false">IF(K841=1,COUNTIFS($K$5:$K$1252,1,$J$5:$J$1252,"&lt;"&amp;J841)/($N$3-1),"")</f>
        <v>0.643744821872411</v>
      </c>
      <c r="M841" s="27" t="n">
        <f aca="false">IF(K841=1,COUNTIFS($K$5:$K$1252,1,$E$5:$E$1252,"&lt;"&amp;E841)/($N$3-1),"")</f>
        <v>0.72079536039768</v>
      </c>
      <c r="N841" s="28" t="n">
        <f aca="false">IF(K841=1,L841-M841,"")</f>
        <v>-0.0770505385252693</v>
      </c>
      <c r="O841" s="24" t="n">
        <f aca="false">IF(K841=1,E841,"")</f>
        <v>20.389682</v>
      </c>
      <c r="P841" s="26" t="n">
        <f aca="false">IF(K841=1,J841,"")</f>
        <v>6.3421052631579</v>
      </c>
    </row>
    <row r="842" customFormat="false" ht="15" hidden="false" customHeight="false" outlineLevel="0" collapsed="false">
      <c r="A842" s="16" t="s">
        <v>1134</v>
      </c>
      <c r="B842" s="16" t="s">
        <v>242</v>
      </c>
      <c r="C842" s="16" t="s">
        <v>294</v>
      </c>
      <c r="D842" s="16" t="n">
        <v>24</v>
      </c>
      <c r="E842" s="24" t="n">
        <v>15.191371</v>
      </c>
      <c r="F842" s="25" t="n">
        <v>1621</v>
      </c>
      <c r="G842" s="16" t="n">
        <v>26</v>
      </c>
      <c r="H842" s="16" t="n">
        <v>1</v>
      </c>
      <c r="I842" s="16" t="n">
        <v>0</v>
      </c>
      <c r="J842" s="26" t="n">
        <v>6.26153846153846</v>
      </c>
      <c r="K842" s="16" t="n">
        <f aca="false">IF(F842&gt;=$N$1,1,0)</f>
        <v>1</v>
      </c>
      <c r="L842" s="27" t="n">
        <f aca="false">IF(K842=1,COUNTIFS($K$5:$K$1252,1,$J$5:$J$1252,"&lt;"&amp;J842)/($N$3-1),"")</f>
        <v>0.557580778790389</v>
      </c>
      <c r="M842" s="27" t="n">
        <f aca="false">IF(K842=1,COUNTIFS($K$5:$K$1252,1,$E$5:$E$1252,"&lt;"&amp;E842)/($N$3-1),"")</f>
        <v>0.636288318144159</v>
      </c>
      <c r="N842" s="28" t="n">
        <f aca="false">IF(K842=1,L842-M842,"")</f>
        <v>-0.0787075393537697</v>
      </c>
      <c r="O842" s="24" t="n">
        <f aca="false">IF(K842=1,E842,"")</f>
        <v>15.191371</v>
      </c>
      <c r="P842" s="26" t="n">
        <f aca="false">IF(K842=1,J842,"")</f>
        <v>6.26153846153846</v>
      </c>
    </row>
    <row r="843" customFormat="false" ht="15" hidden="false" customHeight="false" outlineLevel="0" collapsed="false">
      <c r="A843" s="16" t="s">
        <v>1135</v>
      </c>
      <c r="B843" s="16" t="s">
        <v>254</v>
      </c>
      <c r="C843" s="16" t="s">
        <v>294</v>
      </c>
      <c r="D843" s="16" t="n">
        <v>28</v>
      </c>
      <c r="E843" s="24" t="n">
        <v>19.338949</v>
      </c>
      <c r="F843" s="25" t="n">
        <v>1437</v>
      </c>
      <c r="G843" s="16" t="n">
        <v>22</v>
      </c>
      <c r="H843" s="16" t="n">
        <v>0</v>
      </c>
      <c r="I843" s="16" t="n">
        <v>2</v>
      </c>
      <c r="J843" s="26" t="n">
        <v>6.33181818181818</v>
      </c>
      <c r="K843" s="16" t="n">
        <f aca="false">IF(F843&gt;=$N$1,1,0)</f>
        <v>1</v>
      </c>
      <c r="L843" s="27" t="n">
        <f aca="false">IF(K843=1,COUNTIFS($K$5:$K$1252,1,$J$5:$J$1252,"&lt;"&amp;J843)/($N$3-1),"")</f>
        <v>0.631317315658658</v>
      </c>
      <c r="M843" s="27" t="n">
        <f aca="false">IF(K843=1,COUNTIFS($K$5:$K$1252,1,$E$5:$E$1252,"&lt;"&amp;E843)/($N$3-1),"")</f>
        <v>0.710853355426678</v>
      </c>
      <c r="N843" s="28" t="n">
        <f aca="false">IF(K843=1,L843-M843,"")</f>
        <v>-0.0795360397680199</v>
      </c>
      <c r="O843" s="24" t="n">
        <f aca="false">IF(K843=1,E843,"")</f>
        <v>19.338949</v>
      </c>
      <c r="P843" s="26" t="n">
        <f aca="false">IF(K843=1,J843,"")</f>
        <v>6.33181818181818</v>
      </c>
    </row>
    <row r="844" customFormat="false" ht="15" hidden="false" customHeight="false" outlineLevel="0" collapsed="false">
      <c r="A844" s="16" t="s">
        <v>1136</v>
      </c>
      <c r="B844" s="16" t="s">
        <v>233</v>
      </c>
      <c r="C844" s="16" t="s">
        <v>300</v>
      </c>
      <c r="D844" s="16" t="n">
        <v>24</v>
      </c>
      <c r="E844" s="24" t="n">
        <v>11.191363</v>
      </c>
      <c r="F844" s="25" t="n">
        <v>1759</v>
      </c>
      <c r="G844" s="16" t="n">
        <v>29</v>
      </c>
      <c r="H844" s="16" t="n">
        <v>2</v>
      </c>
      <c r="I844" s="16" t="n">
        <v>2</v>
      </c>
      <c r="J844" s="26" t="n">
        <v>6.1448275862069</v>
      </c>
      <c r="K844" s="16" t="n">
        <f aca="false">IF(F844&gt;=$N$1,1,0)</f>
        <v>1</v>
      </c>
      <c r="L844" s="27" t="n">
        <f aca="false">IF(K844=1,COUNTIFS($K$5:$K$1252,1,$J$5:$J$1252,"&lt;"&amp;J844)/($N$3-1),"")</f>
        <v>0.446561723280862</v>
      </c>
      <c r="M844" s="27" t="n">
        <f aca="false">IF(K844=1,COUNTIFS($K$5:$K$1252,1,$E$5:$E$1252,"&lt;"&amp;E844)/($N$3-1),"")</f>
        <v>0.526097763048882</v>
      </c>
      <c r="N844" s="28" t="n">
        <f aca="false">IF(K844=1,L844-M844,"")</f>
        <v>-0.0795360397680199</v>
      </c>
      <c r="O844" s="24" t="n">
        <f aca="false">IF(K844=1,E844,"")</f>
        <v>11.191363</v>
      </c>
      <c r="P844" s="26" t="n">
        <f aca="false">IF(K844=1,J844,"")</f>
        <v>6.1448275862069</v>
      </c>
    </row>
    <row r="845" customFormat="false" ht="15" hidden="false" customHeight="false" outlineLevel="0" collapsed="false">
      <c r="A845" s="16" t="s">
        <v>1137</v>
      </c>
      <c r="B845" s="16" t="s">
        <v>254</v>
      </c>
      <c r="C845" s="16" t="s">
        <v>300</v>
      </c>
      <c r="D845" s="16" t="n">
        <v>26</v>
      </c>
      <c r="E845" s="24" t="n">
        <v>48.839443</v>
      </c>
      <c r="F845" s="25" t="n">
        <v>1415</v>
      </c>
      <c r="G845" s="16" t="n">
        <v>21</v>
      </c>
      <c r="H845" s="16" t="n">
        <v>1</v>
      </c>
      <c r="I845" s="16" t="n">
        <v>3</v>
      </c>
      <c r="J845" s="26" t="n">
        <v>6.7</v>
      </c>
      <c r="K845" s="16" t="n">
        <f aca="false">IF(F845&gt;=$N$1,1,0)</f>
        <v>1</v>
      </c>
      <c r="L845" s="27" t="n">
        <f aca="false">IF(K845=1,COUNTIFS($K$5:$K$1252,1,$J$5:$J$1252,"&lt;"&amp;J845)/($N$3-1),"")</f>
        <v>0.815244407622204</v>
      </c>
      <c r="M845" s="27" t="n">
        <f aca="false">IF(K845=1,COUNTIFS($K$5:$K$1252,1,$E$5:$E$1252,"&lt;"&amp;E845)/($N$3-1),"")</f>
        <v>0.894780447390224</v>
      </c>
      <c r="N845" s="28" t="n">
        <f aca="false">IF(K845=1,L845-M845,"")</f>
        <v>-0.0795360397680198</v>
      </c>
      <c r="O845" s="24" t="n">
        <f aca="false">IF(K845=1,E845,"")</f>
        <v>48.839443</v>
      </c>
      <c r="P845" s="26" t="n">
        <f aca="false">IF(K845=1,J845,"")</f>
        <v>6.7</v>
      </c>
    </row>
    <row r="846" customFormat="false" ht="15" hidden="false" customHeight="false" outlineLevel="0" collapsed="false">
      <c r="A846" s="16" t="s">
        <v>1138</v>
      </c>
      <c r="B846" s="16" t="s">
        <v>236</v>
      </c>
      <c r="C846" s="16" t="s">
        <v>294</v>
      </c>
      <c r="D846" s="16" t="n">
        <v>27</v>
      </c>
      <c r="E846" s="24" t="n">
        <v>16.057761</v>
      </c>
      <c r="F846" s="25" t="n">
        <v>2289</v>
      </c>
      <c r="G846" s="16" t="n">
        <v>38</v>
      </c>
      <c r="H846" s="16" t="n">
        <v>1</v>
      </c>
      <c r="I846" s="16" t="n">
        <v>2</v>
      </c>
      <c r="J846" s="26" t="n">
        <v>6.27368421052632</v>
      </c>
      <c r="K846" s="16" t="n">
        <f aca="false">IF(F846&gt;=$N$1,1,0)</f>
        <v>1</v>
      </c>
      <c r="L846" s="27" t="n">
        <f aca="false">IF(K846=1,COUNTIFS($K$5:$K$1252,1,$J$5:$J$1252,"&lt;"&amp;J846)/($N$3-1),"")</f>
        <v>0.574150787075394</v>
      </c>
      <c r="M846" s="27" t="n">
        <f aca="false">IF(K846=1,COUNTIFS($K$5:$K$1252,1,$E$5:$E$1252,"&lt;"&amp;E846)/($N$3-1),"")</f>
        <v>0.654515327257664</v>
      </c>
      <c r="N846" s="28" t="n">
        <f aca="false">IF(K846=1,L846-M846,"")</f>
        <v>-0.08036454018227</v>
      </c>
      <c r="O846" s="24" t="n">
        <f aca="false">IF(K846=1,E846,"")</f>
        <v>16.057761</v>
      </c>
      <c r="P846" s="26" t="n">
        <f aca="false">IF(K846=1,J846,"")</f>
        <v>6.27368421052632</v>
      </c>
    </row>
    <row r="847" customFormat="false" ht="15" hidden="false" customHeight="false" outlineLevel="0" collapsed="false">
      <c r="A847" s="16" t="s">
        <v>1139</v>
      </c>
      <c r="B847" s="16" t="s">
        <v>235</v>
      </c>
      <c r="C847" s="16" t="s">
        <v>300</v>
      </c>
      <c r="D847" s="16" t="n">
        <v>29</v>
      </c>
      <c r="E847" s="24" t="n">
        <v>54.495695</v>
      </c>
      <c r="F847" s="25" t="n">
        <v>1342</v>
      </c>
      <c r="G847" s="16" t="n">
        <v>23</v>
      </c>
      <c r="H847" s="16" t="n">
        <v>4</v>
      </c>
      <c r="I847" s="16" t="n">
        <v>8</v>
      </c>
      <c r="J847" s="26" t="n">
        <v>6.76086956521739</v>
      </c>
      <c r="K847" s="16" t="n">
        <f aca="false">IF(F847&gt;=$N$1,1,0)</f>
        <v>1</v>
      </c>
      <c r="L847" s="27" t="n">
        <f aca="false">IF(K847=1,COUNTIFS($K$5:$K$1252,1,$J$5:$J$1252,"&lt;"&amp;J847)/($N$3-1),"")</f>
        <v>0.828500414250207</v>
      </c>
      <c r="M847" s="27" t="n">
        <f aca="false">IF(K847=1,COUNTIFS($K$5:$K$1252,1,$E$5:$E$1252,"&lt;"&amp;E847)/($N$3-1),"")</f>
        <v>0.909693454846728</v>
      </c>
      <c r="N847" s="28" t="n">
        <f aca="false">IF(K847=1,L847-M847,"")</f>
        <v>-0.0811930405965203</v>
      </c>
      <c r="O847" s="24" t="n">
        <f aca="false">IF(K847=1,E847,"")</f>
        <v>54.495695</v>
      </c>
      <c r="P847" s="26" t="n">
        <f aca="false">IF(K847=1,J847,"")</f>
        <v>6.76086956521739</v>
      </c>
    </row>
    <row r="848" customFormat="false" ht="15" hidden="false" customHeight="false" outlineLevel="0" collapsed="false">
      <c r="A848" s="16" t="s">
        <v>1140</v>
      </c>
      <c r="B848" s="16" t="s">
        <v>242</v>
      </c>
      <c r="C848" s="16" t="s">
        <v>294</v>
      </c>
      <c r="D848" s="16" t="n">
        <v>28</v>
      </c>
      <c r="E848" s="24" t="n">
        <v>2.850234</v>
      </c>
      <c r="F848" s="25" t="n">
        <v>1586</v>
      </c>
      <c r="G848" s="16" t="n">
        <v>28</v>
      </c>
      <c r="H848" s="16" t="n">
        <v>1</v>
      </c>
      <c r="I848" s="16" t="n">
        <v>0</v>
      </c>
      <c r="J848" s="26" t="n">
        <v>5.74285714285714</v>
      </c>
      <c r="K848" s="16" t="n">
        <f aca="false">IF(F848&gt;=$N$1,1,0)</f>
        <v>1</v>
      </c>
      <c r="L848" s="27" t="n">
        <f aca="false">IF(K848=1,COUNTIFS($K$5:$K$1252,1,$J$5:$J$1252,"&lt;"&amp;J848)/($N$3-1),"")</f>
        <v>0.0306545153272577</v>
      </c>
      <c r="M848" s="27" t="n">
        <f aca="false">IF(K848=1,COUNTIFS($K$5:$K$1252,1,$E$5:$E$1252,"&lt;"&amp;E848)/($N$3-1),"")</f>
        <v>0.112676056338028</v>
      </c>
      <c r="N848" s="28" t="n">
        <f aca="false">IF(K848=1,L848-M848,"")</f>
        <v>-0.0820215410107705</v>
      </c>
      <c r="O848" s="24" t="n">
        <f aca="false">IF(K848=1,E848,"")</f>
        <v>2.850234</v>
      </c>
      <c r="P848" s="26" t="n">
        <f aca="false">IF(K848=1,J848,"")</f>
        <v>5.74285714285714</v>
      </c>
    </row>
    <row r="849" customFormat="false" ht="15" hidden="false" customHeight="false" outlineLevel="0" collapsed="false">
      <c r="A849" s="16" t="s">
        <v>1141</v>
      </c>
      <c r="B849" s="16" t="s">
        <v>236</v>
      </c>
      <c r="C849" s="16" t="s">
        <v>294</v>
      </c>
      <c r="D849" s="16" t="n">
        <v>23</v>
      </c>
      <c r="E849" s="24" t="n">
        <v>3.718377</v>
      </c>
      <c r="F849" s="25" t="n">
        <v>1686</v>
      </c>
      <c r="G849" s="16" t="n">
        <v>24</v>
      </c>
      <c r="H849" s="16" t="n">
        <v>0</v>
      </c>
      <c r="I849" s="16" t="n">
        <v>0</v>
      </c>
      <c r="J849" s="26" t="n">
        <v>5.8625</v>
      </c>
      <c r="K849" s="16" t="n">
        <f aca="false">IF(F849&gt;=$N$1,1,0)</f>
        <v>1</v>
      </c>
      <c r="L849" s="27" t="n">
        <f aca="false">IF(K849=1,COUNTIFS($K$5:$K$1252,1,$J$5:$J$1252,"&lt;"&amp;J849)/($N$3-1),"")</f>
        <v>0.129246064623032</v>
      </c>
      <c r="M849" s="27" t="n">
        <f aca="false">IF(K849=1,COUNTIFS($K$5:$K$1252,1,$E$5:$E$1252,"&lt;"&amp;E849)/($N$3-1),"")</f>
        <v>0.211267605633803</v>
      </c>
      <c r="N849" s="28" t="n">
        <f aca="false">IF(K849=1,L849-M849,"")</f>
        <v>-0.0820215410107705</v>
      </c>
      <c r="O849" s="24" t="n">
        <f aca="false">IF(K849=1,E849,"")</f>
        <v>3.718377</v>
      </c>
      <c r="P849" s="26" t="n">
        <f aca="false">IF(K849=1,J849,"")</f>
        <v>5.8625</v>
      </c>
    </row>
    <row r="850" customFormat="false" ht="15" hidden="false" customHeight="false" outlineLevel="0" collapsed="false">
      <c r="A850" s="16" t="s">
        <v>1142</v>
      </c>
      <c r="B850" s="16" t="s">
        <v>234</v>
      </c>
      <c r="C850" s="16" t="s">
        <v>300</v>
      </c>
      <c r="D850" s="16" t="n">
        <v>26</v>
      </c>
      <c r="E850" s="24" t="n">
        <v>24.76362</v>
      </c>
      <c r="F850" s="25" t="n">
        <v>1827</v>
      </c>
      <c r="G850" s="16" t="n">
        <v>32</v>
      </c>
      <c r="H850" s="16" t="n">
        <v>7</v>
      </c>
      <c r="I850" s="16" t="n">
        <v>4</v>
      </c>
      <c r="J850" s="26" t="n">
        <v>6.384375</v>
      </c>
      <c r="K850" s="16" t="n">
        <f aca="false">IF(F850&gt;=$N$1,1,0)</f>
        <v>1</v>
      </c>
      <c r="L850" s="27" t="n">
        <f aca="false">IF(K850=1,COUNTIFS($K$5:$K$1252,1,$J$5:$J$1252,"&lt;"&amp;J850)/($N$3-1),"")</f>
        <v>0.681855840927921</v>
      </c>
      <c r="M850" s="27" t="n">
        <f aca="false">IF(K850=1,COUNTIFS($K$5:$K$1252,1,$E$5:$E$1252,"&lt;"&amp;E850)/($N$3-1),"")</f>
        <v>0.764705882352941</v>
      </c>
      <c r="N850" s="28" t="n">
        <f aca="false">IF(K850=1,L850-M850,"")</f>
        <v>-0.0828500414250206</v>
      </c>
      <c r="O850" s="24" t="n">
        <f aca="false">IF(K850=1,E850,"")</f>
        <v>24.76362</v>
      </c>
      <c r="P850" s="26" t="n">
        <f aca="false">IF(K850=1,J850,"")</f>
        <v>6.384375</v>
      </c>
    </row>
    <row r="851" customFormat="false" ht="15" hidden="false" customHeight="false" outlineLevel="0" collapsed="false">
      <c r="A851" s="16" t="s">
        <v>1143</v>
      </c>
      <c r="B851" s="16" t="s">
        <v>254</v>
      </c>
      <c r="C851" s="16" t="s">
        <v>294</v>
      </c>
      <c r="D851" s="16" t="n">
        <v>28</v>
      </c>
      <c r="E851" s="24" t="n">
        <v>4.928691</v>
      </c>
      <c r="F851" s="25" t="n">
        <v>1189</v>
      </c>
      <c r="G851" s="16" t="n">
        <v>17</v>
      </c>
      <c r="H851" s="16" t="n">
        <v>0</v>
      </c>
      <c r="I851" s="16" t="n">
        <v>1</v>
      </c>
      <c r="J851" s="26" t="n">
        <v>5.91764705882353</v>
      </c>
      <c r="K851" s="16" t="n">
        <f aca="false">IF(F851&gt;=$N$1,1,0)</f>
        <v>1</v>
      </c>
      <c r="L851" s="27" t="n">
        <f aca="false">IF(K851=1,COUNTIFS($K$5:$K$1252,1,$J$5:$J$1252,"&lt;"&amp;J851)/($N$3-1),"")</f>
        <v>0.189726594863297</v>
      </c>
      <c r="M851" s="27" t="n">
        <f aca="false">IF(K851=1,COUNTIFS($K$5:$K$1252,1,$E$5:$E$1252,"&lt;"&amp;E851)/($N$3-1),"")</f>
        <v>0.273405136702568</v>
      </c>
      <c r="N851" s="28" t="n">
        <f aca="false">IF(K851=1,L851-M851,"")</f>
        <v>-0.0836785418392709</v>
      </c>
      <c r="O851" s="24" t="n">
        <f aca="false">IF(K851=1,E851,"")</f>
        <v>4.928691</v>
      </c>
      <c r="P851" s="26" t="n">
        <f aca="false">IF(K851=1,J851,"")</f>
        <v>5.91764705882353</v>
      </c>
    </row>
    <row r="852" customFormat="false" ht="15" hidden="false" customHeight="false" outlineLevel="0" collapsed="false">
      <c r="A852" s="16" t="s">
        <v>1144</v>
      </c>
      <c r="B852" s="16" t="s">
        <v>243</v>
      </c>
      <c r="C852" s="16" t="s">
        <v>296</v>
      </c>
      <c r="D852" s="16" t="n">
        <v>30</v>
      </c>
      <c r="E852" s="24" t="n">
        <v>75.346848</v>
      </c>
      <c r="F852" s="25" t="n">
        <v>1554</v>
      </c>
      <c r="G852" s="16" t="n">
        <v>26</v>
      </c>
      <c r="H852" s="16" t="n">
        <v>10</v>
      </c>
      <c r="I852" s="16" t="n">
        <v>3</v>
      </c>
      <c r="J852" s="26" t="n">
        <v>6.84230769230769</v>
      </c>
      <c r="K852" s="16" t="n">
        <f aca="false">IF(F852&gt;=$N$1,1,0)</f>
        <v>1</v>
      </c>
      <c r="L852" s="27" t="n">
        <f aca="false">IF(K852=1,COUNTIFS($K$5:$K$1252,1,$J$5:$J$1252,"&lt;"&amp;J852)/($N$3-1),"")</f>
        <v>0.864954432477216</v>
      </c>
      <c r="M852" s="27" t="n">
        <f aca="false">IF(K852=1,COUNTIFS($K$5:$K$1252,1,$E$5:$E$1252,"&lt;"&amp;E852)/($N$3-1),"")</f>
        <v>0.948632974316487</v>
      </c>
      <c r="N852" s="28" t="n">
        <f aca="false">IF(K852=1,L852-M852,"")</f>
        <v>-0.0836785418392709</v>
      </c>
      <c r="O852" s="24" t="n">
        <f aca="false">IF(K852=1,E852,"")</f>
        <v>75.346848</v>
      </c>
      <c r="P852" s="26" t="n">
        <f aca="false">IF(K852=1,J852,"")</f>
        <v>6.84230769230769</v>
      </c>
    </row>
    <row r="853" customFormat="false" ht="15" hidden="false" customHeight="false" outlineLevel="0" collapsed="false">
      <c r="A853" s="16" t="s">
        <v>1145</v>
      </c>
      <c r="B853" s="16" t="s">
        <v>243</v>
      </c>
      <c r="C853" s="16" t="s">
        <v>300</v>
      </c>
      <c r="D853" s="16" t="n">
        <v>25</v>
      </c>
      <c r="E853" s="24" t="n">
        <v>22.501778</v>
      </c>
      <c r="F853" s="25" t="n">
        <v>1656</v>
      </c>
      <c r="G853" s="16" t="n">
        <v>30</v>
      </c>
      <c r="H853" s="16" t="n">
        <v>4</v>
      </c>
      <c r="I853" s="16" t="n">
        <v>3</v>
      </c>
      <c r="J853" s="26" t="n">
        <v>6.35666666666667</v>
      </c>
      <c r="K853" s="16" t="n">
        <f aca="false">IF(F853&gt;=$N$1,1,0)</f>
        <v>1</v>
      </c>
      <c r="L853" s="27" t="n">
        <f aca="false">IF(K853=1,COUNTIFS($K$5:$K$1252,1,$J$5:$J$1252,"&lt;"&amp;J853)/($N$3-1),"")</f>
        <v>0.658657829328915</v>
      </c>
      <c r="M853" s="27" t="n">
        <f aca="false">IF(K853=1,COUNTIFS($K$5:$K$1252,1,$E$5:$E$1252,"&lt;"&amp;E853)/($N$3-1),"")</f>
        <v>0.742336371168186</v>
      </c>
      <c r="N853" s="28" t="n">
        <f aca="false">IF(K853=1,L853-M853,"")</f>
        <v>-0.0836785418392709</v>
      </c>
      <c r="O853" s="24" t="n">
        <f aca="false">IF(K853=1,E853,"")</f>
        <v>22.501778</v>
      </c>
      <c r="P853" s="26" t="n">
        <f aca="false">IF(K853=1,J853,"")</f>
        <v>6.35666666666667</v>
      </c>
    </row>
    <row r="854" customFormat="false" ht="15" hidden="false" customHeight="false" outlineLevel="0" collapsed="false">
      <c r="A854" s="16" t="s">
        <v>1146</v>
      </c>
      <c r="B854" s="16" t="s">
        <v>246</v>
      </c>
      <c r="C854" s="16" t="s">
        <v>294</v>
      </c>
      <c r="D854" s="16" t="n">
        <v>30</v>
      </c>
      <c r="E854" s="24" t="n">
        <v>4.549793</v>
      </c>
      <c r="F854" s="25" t="n">
        <v>1447</v>
      </c>
      <c r="G854" s="16" t="n">
        <v>23</v>
      </c>
      <c r="H854" s="16" t="n">
        <v>1</v>
      </c>
      <c r="I854" s="16" t="n">
        <v>0</v>
      </c>
      <c r="J854" s="26" t="n">
        <v>5.89565217391304</v>
      </c>
      <c r="K854" s="16" t="n">
        <f aca="false">IF(F854&gt;=$N$1,1,0)</f>
        <v>1</v>
      </c>
      <c r="L854" s="27" t="n">
        <f aca="false">IF(K854=1,COUNTIFS($K$5:$K$1252,1,$J$5:$J$1252,"&lt;"&amp;J854)/($N$3-1),"")</f>
        <v>0.169014084507042</v>
      </c>
      <c r="M854" s="27" t="n">
        <f aca="false">IF(K854=1,COUNTIFS($K$5:$K$1252,1,$E$5:$E$1252,"&lt;"&amp;E854)/($N$3-1),"")</f>
        <v>0.254349627174814</v>
      </c>
      <c r="N854" s="28" t="n">
        <f aca="false">IF(K854=1,L854-M854,"")</f>
        <v>-0.0853355426677713</v>
      </c>
      <c r="O854" s="24" t="n">
        <f aca="false">IF(K854=1,E854,"")</f>
        <v>4.549793</v>
      </c>
      <c r="P854" s="26" t="n">
        <f aca="false">IF(K854=1,J854,"")</f>
        <v>5.89565217391304</v>
      </c>
    </row>
    <row r="855" customFormat="false" ht="15" hidden="false" customHeight="false" outlineLevel="0" collapsed="false">
      <c r="A855" s="16" t="s">
        <v>1147</v>
      </c>
      <c r="B855" s="16" t="s">
        <v>250</v>
      </c>
      <c r="C855" s="16" t="s">
        <v>300</v>
      </c>
      <c r="D855" s="16" t="n">
        <v>24</v>
      </c>
      <c r="E855" s="24" t="n">
        <v>52.423431</v>
      </c>
      <c r="F855" s="25" t="n">
        <v>1818</v>
      </c>
      <c r="G855" s="16" t="n">
        <v>29</v>
      </c>
      <c r="H855" s="16" t="n">
        <v>4</v>
      </c>
      <c r="I855" s="16" t="n">
        <v>0</v>
      </c>
      <c r="J855" s="26" t="n">
        <v>6.73448275862069</v>
      </c>
      <c r="K855" s="16" t="n">
        <f aca="false">IF(F855&gt;=$N$1,1,0)</f>
        <v>1</v>
      </c>
      <c r="L855" s="27" t="n">
        <f aca="false">IF(K855=1,COUNTIFS($K$5:$K$1252,1,$J$5:$J$1252,"&lt;"&amp;J855)/($N$3-1),"")</f>
        <v>0.820215410107705</v>
      </c>
      <c r="M855" s="27" t="n">
        <f aca="false">IF(K855=1,COUNTIFS($K$5:$K$1252,1,$E$5:$E$1252,"&lt;"&amp;E855)/($N$3-1),"")</f>
        <v>0.905550952775476</v>
      </c>
      <c r="N855" s="28" t="n">
        <f aca="false">IF(K855=1,L855-M855,"")</f>
        <v>-0.0853355426677713</v>
      </c>
      <c r="O855" s="24" t="n">
        <f aca="false">IF(K855=1,E855,"")</f>
        <v>52.423431</v>
      </c>
      <c r="P855" s="26" t="n">
        <f aca="false">IF(K855=1,J855,"")</f>
        <v>6.73448275862069</v>
      </c>
    </row>
    <row r="856" customFormat="false" ht="15" hidden="false" customHeight="false" outlineLevel="0" collapsed="false">
      <c r="A856" s="16" t="s">
        <v>1148</v>
      </c>
      <c r="B856" s="16" t="s">
        <v>232</v>
      </c>
      <c r="C856" s="16" t="s">
        <v>294</v>
      </c>
      <c r="D856" s="16" t="n">
        <v>26</v>
      </c>
      <c r="E856" s="24" t="n">
        <v>3.165157</v>
      </c>
      <c r="F856" s="25" t="n">
        <v>1252</v>
      </c>
      <c r="G856" s="16" t="n">
        <v>23</v>
      </c>
      <c r="H856" s="16" t="n">
        <v>2</v>
      </c>
      <c r="I856" s="16" t="n">
        <v>1</v>
      </c>
      <c r="J856" s="26" t="n">
        <v>5.8</v>
      </c>
      <c r="K856" s="16" t="n">
        <f aca="false">IF(F856&gt;=$N$1,1,0)</f>
        <v>1</v>
      </c>
      <c r="L856" s="27" t="n">
        <f aca="false">IF(K856=1,COUNTIFS($K$5:$K$1252,1,$J$5:$J$1252,"&lt;"&amp;J856)/($N$3-1),"")</f>
        <v>0.0629660314830157</v>
      </c>
      <c r="M856" s="27" t="n">
        <f aca="false">IF(K856=1,COUNTIFS($K$5:$K$1252,1,$E$5:$E$1252,"&lt;"&amp;E856)/($N$3-1),"")</f>
        <v>0.148301574150787</v>
      </c>
      <c r="N856" s="28" t="n">
        <f aca="false">IF(K856=1,L856-M856,"")</f>
        <v>-0.0853355426677713</v>
      </c>
      <c r="O856" s="24" t="n">
        <f aca="false">IF(K856=1,E856,"")</f>
        <v>3.165157</v>
      </c>
      <c r="P856" s="26" t="n">
        <f aca="false">IF(K856=1,J856,"")</f>
        <v>5.8</v>
      </c>
    </row>
    <row r="857" customFormat="false" ht="15" hidden="false" customHeight="false" outlineLevel="0" collapsed="false">
      <c r="A857" s="16" t="s">
        <v>1149</v>
      </c>
      <c r="B857" s="16" t="s">
        <v>238</v>
      </c>
      <c r="C857" s="16" t="s">
        <v>294</v>
      </c>
      <c r="D857" s="16" t="n">
        <v>32</v>
      </c>
      <c r="E857" s="24" t="n">
        <v>19.203018</v>
      </c>
      <c r="F857" s="25" t="n">
        <v>1745</v>
      </c>
      <c r="G857" s="16" t="n">
        <v>26</v>
      </c>
      <c r="H857" s="16" t="n">
        <v>2</v>
      </c>
      <c r="I857" s="16" t="n">
        <v>4</v>
      </c>
      <c r="J857" s="26" t="n">
        <v>6.32307692307692</v>
      </c>
      <c r="K857" s="16" t="n">
        <f aca="false">IF(F857&gt;=$N$1,1,0)</f>
        <v>1</v>
      </c>
      <c r="L857" s="27" t="n">
        <f aca="false">IF(K857=1,COUNTIFS($K$5:$K$1252,1,$J$5:$J$1252,"&lt;"&amp;J857)/($N$3-1),"")</f>
        <v>0.622203811101906</v>
      </c>
      <c r="M857" s="27" t="n">
        <f aca="false">IF(K857=1,COUNTIFS($K$5:$K$1252,1,$E$5:$E$1252,"&lt;"&amp;E857)/($N$3-1),"")</f>
        <v>0.707539353769677</v>
      </c>
      <c r="N857" s="28" t="n">
        <f aca="false">IF(K857=1,L857-M857,"")</f>
        <v>-0.0853355426677713</v>
      </c>
      <c r="O857" s="24" t="n">
        <f aca="false">IF(K857=1,E857,"")</f>
        <v>19.203018</v>
      </c>
      <c r="P857" s="26" t="n">
        <f aca="false">IF(K857=1,J857,"")</f>
        <v>6.32307692307692</v>
      </c>
    </row>
    <row r="858" customFormat="false" ht="15" hidden="false" customHeight="false" outlineLevel="0" collapsed="false">
      <c r="A858" s="16" t="s">
        <v>1150</v>
      </c>
      <c r="B858" s="16" t="s">
        <v>259</v>
      </c>
      <c r="C858" s="16" t="s">
        <v>296</v>
      </c>
      <c r="D858" s="16" t="n">
        <v>25</v>
      </c>
      <c r="E858" s="24" t="n">
        <v>123.748005</v>
      </c>
      <c r="F858" s="25" t="n">
        <v>1928</v>
      </c>
      <c r="G858" s="16" t="n">
        <v>30</v>
      </c>
      <c r="H858" s="16" t="n">
        <v>13</v>
      </c>
      <c r="I858" s="16" t="n">
        <v>8</v>
      </c>
      <c r="J858" s="26" t="n">
        <v>6.91333333333333</v>
      </c>
      <c r="K858" s="16" t="n">
        <f aca="false">IF(F858&gt;=$N$1,1,0)</f>
        <v>1</v>
      </c>
      <c r="L858" s="27" t="n">
        <f aca="false">IF(K858=1,COUNTIFS($K$5:$K$1252,1,$J$5:$J$1252,"&lt;"&amp;J858)/($N$3-1),"")</f>
        <v>0.899751449875725</v>
      </c>
      <c r="M858" s="27" t="n">
        <f aca="false">IF(K858=1,COUNTIFS($K$5:$K$1252,1,$E$5:$E$1252,"&lt;"&amp;E858)/($N$3-1),"")</f>
        <v>0.986743993371997</v>
      </c>
      <c r="N858" s="28" t="n">
        <f aca="false">IF(K858=1,L858-M858,"")</f>
        <v>-0.0869925434962717</v>
      </c>
      <c r="O858" s="24" t="n">
        <f aca="false">IF(K858=1,E858,"")</f>
        <v>123.748005</v>
      </c>
      <c r="P858" s="26" t="n">
        <f aca="false">IF(K858=1,J858,"")</f>
        <v>6.91333333333333</v>
      </c>
    </row>
    <row r="859" customFormat="false" ht="15" hidden="false" customHeight="false" outlineLevel="0" collapsed="false">
      <c r="A859" s="16" t="s">
        <v>1151</v>
      </c>
      <c r="B859" s="16" t="s">
        <v>228</v>
      </c>
      <c r="C859" s="16" t="s">
        <v>294</v>
      </c>
      <c r="D859" s="16" t="n">
        <v>32</v>
      </c>
      <c r="E859" s="24" t="n">
        <v>25.467909</v>
      </c>
      <c r="F859" s="25" t="n">
        <v>1648</v>
      </c>
      <c r="G859" s="16" t="n">
        <v>23</v>
      </c>
      <c r="H859" s="16" t="n">
        <v>3</v>
      </c>
      <c r="I859" s="16" t="n">
        <v>1</v>
      </c>
      <c r="J859" s="26" t="n">
        <v>6.39130434782609</v>
      </c>
      <c r="K859" s="16" t="n">
        <f aca="false">IF(F859&gt;=$N$1,1,0)</f>
        <v>1</v>
      </c>
      <c r="L859" s="27" t="n">
        <f aca="false">IF(K859=1,COUNTIFS($K$5:$K$1252,1,$J$5:$J$1252,"&lt;"&amp;J859)/($N$3-1),"")</f>
        <v>0.689312344656172</v>
      </c>
      <c r="M859" s="27" t="n">
        <f aca="false">IF(K859=1,COUNTIFS($K$5:$K$1252,1,$E$5:$E$1252,"&lt;"&amp;E859)/($N$3-1),"")</f>
        <v>0.776304888152444</v>
      </c>
      <c r="N859" s="28" t="n">
        <f aca="false">IF(K859=1,L859-M859,"")</f>
        <v>-0.0869925434962717</v>
      </c>
      <c r="O859" s="24" t="n">
        <f aca="false">IF(K859=1,E859,"")</f>
        <v>25.467909</v>
      </c>
      <c r="P859" s="26" t="n">
        <f aca="false">IF(K859=1,J859,"")</f>
        <v>6.39130434782609</v>
      </c>
    </row>
    <row r="860" customFormat="false" ht="15" hidden="false" customHeight="false" outlineLevel="0" collapsed="false">
      <c r="A860" s="16" t="s">
        <v>1152</v>
      </c>
      <c r="B860" s="16" t="s">
        <v>237</v>
      </c>
      <c r="C860" s="16" t="s">
        <v>294</v>
      </c>
      <c r="D860" s="16" t="n">
        <v>32</v>
      </c>
      <c r="E860" s="24" t="n">
        <v>20.857491</v>
      </c>
      <c r="F860" s="25" t="n">
        <v>1465</v>
      </c>
      <c r="G860" s="16" t="n">
        <v>25</v>
      </c>
      <c r="H860" s="16" t="n">
        <v>1</v>
      </c>
      <c r="I860" s="16" t="n">
        <v>1</v>
      </c>
      <c r="J860" s="26" t="n">
        <v>6.34</v>
      </c>
      <c r="K860" s="16" t="n">
        <f aca="false">IF(F860&gt;=$N$1,1,0)</f>
        <v>1</v>
      </c>
      <c r="L860" s="27" t="n">
        <f aca="false">IF(K860=1,COUNTIFS($K$5:$K$1252,1,$J$5:$J$1252,"&lt;"&amp;J860)/($N$3-1),"")</f>
        <v>0.63794531897266</v>
      </c>
      <c r="M860" s="27" t="n">
        <f aca="false">IF(K860=1,COUNTIFS($K$5:$K$1252,1,$E$5:$E$1252,"&lt;"&amp;E860)/($N$3-1),"")</f>
        <v>0.724937862468931</v>
      </c>
      <c r="N860" s="28" t="n">
        <f aca="false">IF(K860=1,L860-M860,"")</f>
        <v>-0.0869925434962717</v>
      </c>
      <c r="O860" s="24" t="n">
        <f aca="false">IF(K860=1,E860,"")</f>
        <v>20.857491</v>
      </c>
      <c r="P860" s="26" t="n">
        <f aca="false">IF(K860=1,J860,"")</f>
        <v>6.34</v>
      </c>
    </row>
    <row r="861" customFormat="false" ht="15" hidden="false" customHeight="false" outlineLevel="0" collapsed="false">
      <c r="A861" s="16" t="s">
        <v>1153</v>
      </c>
      <c r="B861" s="16" t="s">
        <v>249</v>
      </c>
      <c r="C861" s="16" t="s">
        <v>307</v>
      </c>
      <c r="D861" s="16" t="n">
        <v>28</v>
      </c>
      <c r="E861" s="24" t="n">
        <v>2.815793</v>
      </c>
      <c r="F861" s="25" t="n">
        <v>919</v>
      </c>
      <c r="G861" s="16" t="n">
        <v>12</v>
      </c>
      <c r="H861" s="16" t="n">
        <v>0</v>
      </c>
      <c r="I861" s="16" t="n">
        <v>0</v>
      </c>
      <c r="J861" s="26" t="n">
        <v>5.71666666666667</v>
      </c>
      <c r="K861" s="16" t="n">
        <f aca="false">IF(F861&gt;=$N$1,1,0)</f>
        <v>1</v>
      </c>
      <c r="L861" s="27" t="n">
        <f aca="false">IF(K861=1,COUNTIFS($K$5:$K$1252,1,$J$5:$J$1252,"&lt;"&amp;J861)/($N$3-1),"")</f>
        <v>0.0207125103562552</v>
      </c>
      <c r="M861" s="27" t="n">
        <f aca="false">IF(K861=1,COUNTIFS($K$5:$K$1252,1,$E$5:$E$1252,"&lt;"&amp;E861)/($N$3-1),"")</f>
        <v>0.109362054681027</v>
      </c>
      <c r="N861" s="28" t="n">
        <f aca="false">IF(K861=1,L861-M861,"")</f>
        <v>-0.0886495443247722</v>
      </c>
      <c r="O861" s="24" t="n">
        <f aca="false">IF(K861=1,E861,"")</f>
        <v>2.815793</v>
      </c>
      <c r="P861" s="26" t="n">
        <f aca="false">IF(K861=1,J861,"")</f>
        <v>5.71666666666667</v>
      </c>
    </row>
    <row r="862" customFormat="false" ht="15" hidden="false" customHeight="false" outlineLevel="0" collapsed="false">
      <c r="A862" s="16" t="s">
        <v>1154</v>
      </c>
      <c r="B862" s="16" t="s">
        <v>259</v>
      </c>
      <c r="C862" s="16" t="s">
        <v>300</v>
      </c>
      <c r="D862" s="16" t="n">
        <v>34</v>
      </c>
      <c r="E862" s="24" t="n">
        <v>12.170058</v>
      </c>
      <c r="F862" s="25" t="n">
        <v>1904</v>
      </c>
      <c r="G862" s="16" t="n">
        <v>28</v>
      </c>
      <c r="H862" s="16" t="n">
        <v>4</v>
      </c>
      <c r="I862" s="16" t="n">
        <v>4</v>
      </c>
      <c r="J862" s="26" t="n">
        <v>6.175</v>
      </c>
      <c r="K862" s="16" t="n">
        <f aca="false">IF(F862&gt;=$N$1,1,0)</f>
        <v>1</v>
      </c>
      <c r="L862" s="27" t="n">
        <f aca="false">IF(K862=1,COUNTIFS($K$5:$K$1252,1,$J$5:$J$1252,"&lt;"&amp;J862)/($N$3-1),"")</f>
        <v>0.468931234465617</v>
      </c>
      <c r="M862" s="27" t="n">
        <f aca="false">IF(K862=1,COUNTIFS($K$5:$K$1252,1,$E$5:$E$1252,"&lt;"&amp;E862)/($N$3-1),"")</f>
        <v>0.55840927920464</v>
      </c>
      <c r="N862" s="28" t="n">
        <f aca="false">IF(K862=1,L862-M862,"")</f>
        <v>-0.0894780447390223</v>
      </c>
      <c r="O862" s="24" t="n">
        <f aca="false">IF(K862=1,E862,"")</f>
        <v>12.170058</v>
      </c>
      <c r="P862" s="26" t="n">
        <f aca="false">IF(K862=1,J862,"")</f>
        <v>6.175</v>
      </c>
    </row>
    <row r="863" customFormat="false" ht="15" hidden="false" customHeight="false" outlineLevel="0" collapsed="false">
      <c r="A863" s="16" t="s">
        <v>1155</v>
      </c>
      <c r="B863" s="16" t="s">
        <v>254</v>
      </c>
      <c r="C863" s="16" t="s">
        <v>300</v>
      </c>
      <c r="D863" s="16" t="n">
        <v>25</v>
      </c>
      <c r="E863" s="24" t="n">
        <v>5.192616</v>
      </c>
      <c r="F863" s="25" t="n">
        <v>902</v>
      </c>
      <c r="G863" s="16" t="n">
        <v>18</v>
      </c>
      <c r="H863" s="16" t="n">
        <v>1</v>
      </c>
      <c r="I863" s="16" t="n">
        <v>1</v>
      </c>
      <c r="J863" s="26" t="n">
        <v>5.92222222222222</v>
      </c>
      <c r="K863" s="16" t="n">
        <f aca="false">IF(F863&gt;=$N$1,1,0)</f>
        <v>1</v>
      </c>
      <c r="L863" s="27" t="n">
        <f aca="false">IF(K863=1,COUNTIFS($K$5:$K$1252,1,$J$5:$J$1252,"&lt;"&amp;J863)/($N$3-1),"")</f>
        <v>0.194697597348799</v>
      </c>
      <c r="M863" s="27" t="n">
        <f aca="false">IF(K863=1,COUNTIFS($K$5:$K$1252,1,$E$5:$E$1252,"&lt;"&amp;E863)/($N$3-1),"")</f>
        <v>0.285004142502071</v>
      </c>
      <c r="N863" s="28" t="n">
        <f aca="false">IF(K863=1,L863-M863,"")</f>
        <v>-0.0903065451532726</v>
      </c>
      <c r="O863" s="24" t="n">
        <f aca="false">IF(K863=1,E863,"")</f>
        <v>5.192616</v>
      </c>
      <c r="P863" s="26" t="n">
        <f aca="false">IF(K863=1,J863,"")</f>
        <v>5.92222222222222</v>
      </c>
    </row>
    <row r="864" customFormat="false" ht="15" hidden="false" customHeight="false" outlineLevel="0" collapsed="false">
      <c r="A864" s="16" t="s">
        <v>1156</v>
      </c>
      <c r="B864" s="16" t="s">
        <v>260</v>
      </c>
      <c r="C864" s="16" t="s">
        <v>294</v>
      </c>
      <c r="D864" s="16" t="n">
        <v>32</v>
      </c>
      <c r="E864" s="24" t="n">
        <v>6.248417</v>
      </c>
      <c r="F864" s="25" t="n">
        <v>1721</v>
      </c>
      <c r="G864" s="16" t="n">
        <v>26</v>
      </c>
      <c r="H864" s="16" t="n">
        <v>1</v>
      </c>
      <c r="I864" s="16" t="n">
        <v>2</v>
      </c>
      <c r="J864" s="26" t="n">
        <v>5.96923076923077</v>
      </c>
      <c r="K864" s="16" t="n">
        <f aca="false">IF(F864&gt;=$N$1,1,0)</f>
        <v>1</v>
      </c>
      <c r="L864" s="27" t="n">
        <f aca="false">IF(K864=1,COUNTIFS($K$5:$K$1252,1,$J$5:$J$1252,"&lt;"&amp;J864)/($N$3-1),"")</f>
        <v>0.254349627174814</v>
      </c>
      <c r="M864" s="27" t="n">
        <f aca="false">IF(K864=1,COUNTIFS($K$5:$K$1252,1,$E$5:$E$1252,"&lt;"&amp;E864)/($N$3-1),"")</f>
        <v>0.344656172328086</v>
      </c>
      <c r="N864" s="28" t="n">
        <f aca="false">IF(K864=1,L864-M864,"")</f>
        <v>-0.0903065451532726</v>
      </c>
      <c r="O864" s="24" t="n">
        <f aca="false">IF(K864=1,E864,"")</f>
        <v>6.248417</v>
      </c>
      <c r="P864" s="26" t="n">
        <f aca="false">IF(K864=1,J864,"")</f>
        <v>5.96923076923077</v>
      </c>
    </row>
    <row r="865" customFormat="false" ht="15" hidden="false" customHeight="false" outlineLevel="0" collapsed="false">
      <c r="A865" s="16" t="s">
        <v>1157</v>
      </c>
      <c r="B865" s="16" t="s">
        <v>257</v>
      </c>
      <c r="C865" s="16" t="s">
        <v>294</v>
      </c>
      <c r="D865" s="16" t="n">
        <v>27</v>
      </c>
      <c r="E865" s="24" t="n">
        <v>11.867067</v>
      </c>
      <c r="F865" s="25" t="n">
        <v>2146</v>
      </c>
      <c r="G865" s="16" t="n">
        <v>33</v>
      </c>
      <c r="H865" s="16" t="n">
        <v>2</v>
      </c>
      <c r="I865" s="16" t="n">
        <v>0</v>
      </c>
      <c r="J865" s="26" t="n">
        <v>6.16363636363636</v>
      </c>
      <c r="K865" s="16" t="n">
        <f aca="false">IF(F865&gt;=$N$1,1,0)</f>
        <v>1</v>
      </c>
      <c r="L865" s="27" t="n">
        <f aca="false">IF(K865=1,COUNTIFS($K$5:$K$1252,1,$J$5:$J$1252,"&lt;"&amp;J865)/($N$3-1),"")</f>
        <v>0.459817729908865</v>
      </c>
      <c r="M865" s="27" t="n">
        <f aca="false">IF(K865=1,COUNTIFS($K$5:$K$1252,1,$E$5:$E$1252,"&lt;"&amp;E865)/($N$3-1),"")</f>
        <v>0.550124275062138</v>
      </c>
      <c r="N865" s="28" t="n">
        <f aca="false">IF(K865=1,L865-M865,"")</f>
        <v>-0.0903065451532726</v>
      </c>
      <c r="O865" s="24" t="n">
        <f aca="false">IF(K865=1,E865,"")</f>
        <v>11.867067</v>
      </c>
      <c r="P865" s="26" t="n">
        <f aca="false">IF(K865=1,J865,"")</f>
        <v>6.16363636363636</v>
      </c>
    </row>
    <row r="866" customFormat="false" ht="15" hidden="false" customHeight="false" outlineLevel="0" collapsed="false">
      <c r="A866" s="16" t="s">
        <v>1158</v>
      </c>
      <c r="B866" s="16" t="s">
        <v>237</v>
      </c>
      <c r="C866" s="16" t="s">
        <v>300</v>
      </c>
      <c r="D866" s="16" t="n">
        <v>29</v>
      </c>
      <c r="E866" s="24" t="n">
        <v>5.770936</v>
      </c>
      <c r="F866" s="25" t="n">
        <v>1722</v>
      </c>
      <c r="G866" s="16" t="n">
        <v>28</v>
      </c>
      <c r="H866" s="16" t="n">
        <v>2</v>
      </c>
      <c r="I866" s="16" t="n">
        <v>5</v>
      </c>
      <c r="J866" s="26" t="n">
        <v>5.95</v>
      </c>
      <c r="K866" s="16" t="n">
        <f aca="false">IF(F866&gt;=$N$1,1,0)</f>
        <v>1</v>
      </c>
      <c r="L866" s="27" t="n">
        <f aca="false">IF(K866=1,COUNTIFS($K$5:$K$1252,1,$J$5:$J$1252,"&lt;"&amp;J866)/($N$3-1),"")</f>
        <v>0.228666114333057</v>
      </c>
      <c r="M866" s="27" t="n">
        <f aca="false">IF(K866=1,COUNTIFS($K$5:$K$1252,1,$E$5:$E$1252,"&lt;"&amp;E866)/($N$3-1),"")</f>
        <v>0.32145816072908</v>
      </c>
      <c r="N866" s="28" t="n">
        <f aca="false">IF(K866=1,L866-M866,"")</f>
        <v>-0.0927920463960232</v>
      </c>
      <c r="O866" s="24" t="n">
        <f aca="false">IF(K866=1,E866,"")</f>
        <v>5.770936</v>
      </c>
      <c r="P866" s="26" t="n">
        <f aca="false">IF(K866=1,J866,"")</f>
        <v>5.95</v>
      </c>
    </row>
    <row r="867" customFormat="false" ht="15" hidden="false" customHeight="false" outlineLevel="0" collapsed="false">
      <c r="A867" s="16" t="s">
        <v>1159</v>
      </c>
      <c r="B867" s="16" t="s">
        <v>263</v>
      </c>
      <c r="C867" s="16" t="s">
        <v>296</v>
      </c>
      <c r="D867" s="16" t="n">
        <v>20</v>
      </c>
      <c r="E867" s="24" t="n">
        <v>5.709728</v>
      </c>
      <c r="F867" s="25" t="n">
        <v>2583</v>
      </c>
      <c r="G867" s="16" t="n">
        <v>38</v>
      </c>
      <c r="H867" s="16" t="n">
        <v>9</v>
      </c>
      <c r="I867" s="16" t="n">
        <v>8</v>
      </c>
      <c r="J867" s="26" t="n">
        <v>5.93947368421053</v>
      </c>
      <c r="K867" s="16" t="n">
        <f aca="false">IF(F867&gt;=$N$1,1,0)</f>
        <v>1</v>
      </c>
      <c r="L867" s="27" t="n">
        <f aca="false">IF(K867=1,COUNTIFS($K$5:$K$1252,1,$J$5:$J$1252,"&lt;"&amp;J867)/($N$3-1),"")</f>
        <v>0.222038111019056</v>
      </c>
      <c r="M867" s="27" t="n">
        <f aca="false">IF(K867=1,COUNTIFS($K$5:$K$1252,1,$E$5:$E$1252,"&lt;"&amp;E867)/($N$3-1),"")</f>
        <v>0.314001657000829</v>
      </c>
      <c r="N867" s="28" t="n">
        <f aca="false">IF(K867=1,L867-M867,"")</f>
        <v>-0.091963545981773</v>
      </c>
      <c r="O867" s="24" t="n">
        <f aca="false">IF(K867=1,E867,"")</f>
        <v>5.709728</v>
      </c>
      <c r="P867" s="26" t="n">
        <f aca="false">IF(K867=1,J867,"")</f>
        <v>5.93947368421053</v>
      </c>
    </row>
    <row r="868" customFormat="false" ht="15" hidden="false" customHeight="false" outlineLevel="0" collapsed="false">
      <c r="A868" s="16" t="s">
        <v>1160</v>
      </c>
      <c r="B868" s="16" t="s">
        <v>224</v>
      </c>
      <c r="C868" s="16" t="s">
        <v>294</v>
      </c>
      <c r="D868" s="16" t="n">
        <v>28</v>
      </c>
      <c r="E868" s="24" t="n">
        <v>4.976124</v>
      </c>
      <c r="F868" s="25" t="n">
        <v>1395</v>
      </c>
      <c r="G868" s="16" t="n">
        <v>24</v>
      </c>
      <c r="H868" s="16" t="n">
        <v>1</v>
      </c>
      <c r="I868" s="16" t="n">
        <v>3</v>
      </c>
      <c r="J868" s="26" t="n">
        <v>5.9125</v>
      </c>
      <c r="K868" s="16" t="n">
        <f aca="false">IF(F868&gt;=$N$1,1,0)</f>
        <v>1</v>
      </c>
      <c r="L868" s="27" t="n">
        <f aca="false">IF(K868=1,COUNTIFS($K$5:$K$1252,1,$J$5:$J$1252,"&lt;"&amp;J868)/($N$3-1),"")</f>
        <v>0.183098591549296</v>
      </c>
      <c r="M868" s="27" t="n">
        <f aca="false">IF(K868=1,COUNTIFS($K$5:$K$1252,1,$E$5:$E$1252,"&lt;"&amp;E868)/($N$3-1),"")</f>
        <v>0.275062137531069</v>
      </c>
      <c r="N868" s="28" t="n">
        <f aca="false">IF(K868=1,L868-M868,"")</f>
        <v>-0.091963545981773</v>
      </c>
      <c r="O868" s="24" t="n">
        <f aca="false">IF(K868=1,E868,"")</f>
        <v>4.976124</v>
      </c>
      <c r="P868" s="26" t="n">
        <f aca="false">IF(K868=1,J868,"")</f>
        <v>5.9125</v>
      </c>
    </row>
    <row r="869" customFormat="false" ht="15" hidden="false" customHeight="false" outlineLevel="0" collapsed="false">
      <c r="A869" s="16" t="s">
        <v>1161</v>
      </c>
      <c r="B869" s="16" t="s">
        <v>219</v>
      </c>
      <c r="C869" s="16" t="s">
        <v>294</v>
      </c>
      <c r="D869" s="16" t="n">
        <v>26</v>
      </c>
      <c r="E869" s="24" t="n">
        <v>3.417682</v>
      </c>
      <c r="F869" s="25" t="n">
        <v>2044</v>
      </c>
      <c r="G869" s="16" t="n">
        <v>31</v>
      </c>
      <c r="H869" s="16" t="n">
        <v>0</v>
      </c>
      <c r="I869" s="16" t="n">
        <v>0</v>
      </c>
      <c r="J869" s="26" t="n">
        <v>5.82903225806452</v>
      </c>
      <c r="K869" s="16" t="n">
        <f aca="false">IF(F869&gt;=$N$1,1,0)</f>
        <v>1</v>
      </c>
      <c r="L869" s="27" t="n">
        <f aca="false">IF(K869=1,COUNTIFS($K$5:$K$1252,1,$J$5:$J$1252,"&lt;"&amp;J869)/($N$3-1),"")</f>
        <v>0.091963545981773</v>
      </c>
      <c r="M869" s="27" t="n">
        <f aca="false">IF(K869=1,COUNTIFS($K$5:$K$1252,1,$E$5:$E$1252,"&lt;"&amp;E869)/($N$3-1),"")</f>
        <v>0.183927091963546</v>
      </c>
      <c r="N869" s="28" t="n">
        <f aca="false">IF(K869=1,L869-M869,"")</f>
        <v>-0.091963545981773</v>
      </c>
      <c r="O869" s="24" t="n">
        <f aca="false">IF(K869=1,E869,"")</f>
        <v>3.417682</v>
      </c>
      <c r="P869" s="26" t="n">
        <f aca="false">IF(K869=1,J869,"")</f>
        <v>5.82903225806452</v>
      </c>
    </row>
    <row r="870" customFormat="false" ht="15" hidden="false" customHeight="false" outlineLevel="0" collapsed="false">
      <c r="A870" s="16" t="s">
        <v>1162</v>
      </c>
      <c r="B870" s="16" t="s">
        <v>238</v>
      </c>
      <c r="C870" s="16" t="s">
        <v>296</v>
      </c>
      <c r="D870" s="16" t="n">
        <v>24</v>
      </c>
      <c r="E870" s="24" t="n">
        <v>4.491253</v>
      </c>
      <c r="F870" s="25" t="n">
        <v>1671</v>
      </c>
      <c r="G870" s="16" t="n">
        <v>28</v>
      </c>
      <c r="H870" s="16" t="n">
        <v>2</v>
      </c>
      <c r="I870" s="16" t="n">
        <v>3</v>
      </c>
      <c r="J870" s="26" t="n">
        <v>5.88571428571429</v>
      </c>
      <c r="K870" s="16" t="n">
        <f aca="false">IF(F870&gt;=$N$1,1,0)</f>
        <v>1</v>
      </c>
      <c r="L870" s="27" t="n">
        <f aca="false">IF(K870=1,COUNTIFS($K$5:$K$1252,1,$J$5:$J$1252,"&lt;"&amp;J870)/($N$3-1),"")</f>
        <v>0.15824357912179</v>
      </c>
      <c r="M870" s="27" t="n">
        <f aca="false">IF(K870=1,COUNTIFS($K$5:$K$1252,1,$E$5:$E$1252,"&lt;"&amp;E870)/($N$3-1),"")</f>
        <v>0.251864125932063</v>
      </c>
      <c r="N870" s="28" t="n">
        <f aca="false">IF(K870=1,L870-M870,"")</f>
        <v>-0.0936205468102734</v>
      </c>
      <c r="O870" s="24" t="n">
        <f aca="false">IF(K870=1,E870,"")</f>
        <v>4.491253</v>
      </c>
      <c r="P870" s="26" t="n">
        <f aca="false">IF(K870=1,J870,"")</f>
        <v>5.88571428571429</v>
      </c>
    </row>
    <row r="871" customFormat="false" ht="15" hidden="false" customHeight="false" outlineLevel="0" collapsed="false">
      <c r="A871" s="16" t="s">
        <v>1163</v>
      </c>
      <c r="B871" s="16" t="s">
        <v>228</v>
      </c>
      <c r="C871" s="16" t="s">
        <v>296</v>
      </c>
      <c r="D871" s="16" t="n">
        <v>26</v>
      </c>
      <c r="E871" s="24" t="n">
        <v>51.18675</v>
      </c>
      <c r="F871" s="25" t="n">
        <v>1602</v>
      </c>
      <c r="G871" s="16" t="n">
        <v>24</v>
      </c>
      <c r="H871" s="16" t="n">
        <v>8</v>
      </c>
      <c r="I871" s="16" t="n">
        <v>2</v>
      </c>
      <c r="J871" s="26" t="n">
        <v>6.67083333333333</v>
      </c>
      <c r="K871" s="16" t="n">
        <f aca="false">IF(F871&gt;=$N$1,1,0)</f>
        <v>1</v>
      </c>
      <c r="L871" s="27" t="n">
        <f aca="false">IF(K871=1,COUNTIFS($K$5:$K$1252,1,$J$5:$J$1252,"&lt;"&amp;J871)/($N$3-1),"")</f>
        <v>0.804473902236951</v>
      </c>
      <c r="M871" s="27" t="n">
        <f aca="false">IF(K871=1,COUNTIFS($K$5:$K$1252,1,$E$5:$E$1252,"&lt;"&amp;E871)/($N$3-1),"")</f>
        <v>0.899751449875725</v>
      </c>
      <c r="N871" s="28" t="n">
        <f aca="false">IF(K871=1,L871-M871,"")</f>
        <v>-0.0952775476387738</v>
      </c>
      <c r="O871" s="24" t="n">
        <f aca="false">IF(K871=1,E871,"")</f>
        <v>51.18675</v>
      </c>
      <c r="P871" s="26" t="n">
        <f aca="false">IF(K871=1,J871,"")</f>
        <v>6.67083333333333</v>
      </c>
    </row>
    <row r="872" customFormat="false" ht="15" hidden="false" customHeight="false" outlineLevel="0" collapsed="false">
      <c r="A872" s="16" t="s">
        <v>1164</v>
      </c>
      <c r="B872" s="16" t="s">
        <v>219</v>
      </c>
      <c r="C872" s="16" t="s">
        <v>296</v>
      </c>
      <c r="D872" s="16" t="n">
        <v>17</v>
      </c>
      <c r="E872" s="24" t="n">
        <v>5.550991</v>
      </c>
      <c r="F872" s="25" t="n">
        <v>1312</v>
      </c>
      <c r="G872" s="16" t="n">
        <v>21</v>
      </c>
      <c r="H872" s="16" t="n">
        <v>1</v>
      </c>
      <c r="I872" s="16" t="n">
        <v>3</v>
      </c>
      <c r="J872" s="26" t="n">
        <v>5.93333333333333</v>
      </c>
      <c r="K872" s="16" t="n">
        <f aca="false">IF(F872&gt;=$N$1,1,0)</f>
        <v>1</v>
      </c>
      <c r="L872" s="27" t="n">
        <f aca="false">IF(K872=1,COUNTIFS($K$5:$K$1252,1,$J$5:$J$1252,"&lt;"&amp;J872)/($N$3-1),"")</f>
        <v>0.211267605633803</v>
      </c>
      <c r="M872" s="27" t="n">
        <f aca="false">IF(K872=1,COUNTIFS($K$5:$K$1252,1,$E$5:$E$1252,"&lt;"&amp;E872)/($N$3-1),"")</f>
        <v>0.307373653686827</v>
      </c>
      <c r="N872" s="28" t="n">
        <f aca="false">IF(K872=1,L872-M872,"")</f>
        <v>-0.096106048053024</v>
      </c>
      <c r="O872" s="24" t="n">
        <f aca="false">IF(K872=1,E872,"")</f>
        <v>5.550991</v>
      </c>
      <c r="P872" s="26" t="n">
        <f aca="false">IF(K872=1,J872,"")</f>
        <v>5.93333333333333</v>
      </c>
    </row>
    <row r="873" customFormat="false" ht="15" hidden="false" customHeight="false" outlineLevel="0" collapsed="false">
      <c r="A873" s="16" t="s">
        <v>1165</v>
      </c>
      <c r="B873" s="16" t="s">
        <v>219</v>
      </c>
      <c r="C873" s="16" t="s">
        <v>296</v>
      </c>
      <c r="D873" s="16" t="n">
        <v>23</v>
      </c>
      <c r="E873" s="24" t="n">
        <v>19.672993</v>
      </c>
      <c r="F873" s="25" t="n">
        <v>1841</v>
      </c>
      <c r="G873" s="16" t="n">
        <v>31</v>
      </c>
      <c r="H873" s="16" t="n">
        <v>8</v>
      </c>
      <c r="I873" s="16" t="n">
        <v>4</v>
      </c>
      <c r="J873" s="26" t="n">
        <v>6.31612903225807</v>
      </c>
      <c r="K873" s="16" t="n">
        <f aca="false">IF(F873&gt;=$N$1,1,0)</f>
        <v>1</v>
      </c>
      <c r="L873" s="27" t="n">
        <f aca="false">IF(K873=1,COUNTIFS($K$5:$K$1252,1,$J$5:$J$1252,"&lt;"&amp;J873)/($N$3-1),"")</f>
        <v>0.618889809444905</v>
      </c>
      <c r="M873" s="27" t="n">
        <f aca="false">IF(K873=1,COUNTIFS($K$5:$K$1252,1,$E$5:$E$1252,"&lt;"&amp;E873)/($N$3-1),"")</f>
        <v>0.714995857497929</v>
      </c>
      <c r="N873" s="28" t="n">
        <f aca="false">IF(K873=1,L873-M873,"")</f>
        <v>-0.096106048053024</v>
      </c>
      <c r="O873" s="24" t="n">
        <f aca="false">IF(K873=1,E873,"")</f>
        <v>19.672993</v>
      </c>
      <c r="P873" s="26" t="n">
        <f aca="false">IF(K873=1,J873,"")</f>
        <v>6.31612903225807</v>
      </c>
    </row>
    <row r="874" customFormat="false" ht="15" hidden="false" customHeight="false" outlineLevel="0" collapsed="false">
      <c r="A874" s="16" t="s">
        <v>1166</v>
      </c>
      <c r="B874" s="16" t="s">
        <v>222</v>
      </c>
      <c r="C874" s="16" t="s">
        <v>296</v>
      </c>
      <c r="D874" s="16" t="n">
        <v>27</v>
      </c>
      <c r="E874" s="24" t="n">
        <v>66.267245</v>
      </c>
      <c r="F874" s="25" t="n">
        <v>1642</v>
      </c>
      <c r="G874" s="16" t="n">
        <v>27</v>
      </c>
      <c r="H874" s="16" t="n">
        <v>12</v>
      </c>
      <c r="I874" s="16" t="n">
        <v>1</v>
      </c>
      <c r="J874" s="26" t="n">
        <v>6.78888888888889</v>
      </c>
      <c r="K874" s="16" t="n">
        <f aca="false">IF(F874&gt;=$N$1,1,0)</f>
        <v>1</v>
      </c>
      <c r="L874" s="27" t="n">
        <f aca="false">IF(K874=1,COUNTIFS($K$5:$K$1252,1,$J$5:$J$1252,"&lt;"&amp;J874)/($N$3-1),"")</f>
        <v>0.83761391880696</v>
      </c>
      <c r="M874" s="27" t="n">
        <f aca="false">IF(K874=1,COUNTIFS($K$5:$K$1252,1,$E$5:$E$1252,"&lt;"&amp;E874)/($N$3-1),"")</f>
        <v>0.933719966859983</v>
      </c>
      <c r="N874" s="28" t="n">
        <f aca="false">IF(K874=1,L874-M874,"")</f>
        <v>-0.0961060480530239</v>
      </c>
      <c r="O874" s="24" t="n">
        <f aca="false">IF(K874=1,E874,"")</f>
        <v>66.267245</v>
      </c>
      <c r="P874" s="26" t="n">
        <f aca="false">IF(K874=1,J874,"")</f>
        <v>6.78888888888889</v>
      </c>
    </row>
    <row r="875" customFormat="false" ht="15" hidden="false" customHeight="false" outlineLevel="0" collapsed="false">
      <c r="A875" s="16" t="s">
        <v>1167</v>
      </c>
      <c r="B875" s="16" t="s">
        <v>262</v>
      </c>
      <c r="C875" s="16" t="s">
        <v>300</v>
      </c>
      <c r="D875" s="16" t="n">
        <v>23</v>
      </c>
      <c r="E875" s="24" t="n">
        <v>52.866669</v>
      </c>
      <c r="F875" s="25" t="n">
        <v>2246</v>
      </c>
      <c r="G875" s="16" t="n">
        <v>33</v>
      </c>
      <c r="H875" s="16" t="n">
        <v>4</v>
      </c>
      <c r="I875" s="16" t="n">
        <v>4</v>
      </c>
      <c r="J875" s="26" t="n">
        <v>6.68787878787879</v>
      </c>
      <c r="K875" s="16" t="n">
        <f aca="false">IF(F875&gt;=$N$1,1,0)</f>
        <v>1</v>
      </c>
      <c r="L875" s="27" t="n">
        <f aca="false">IF(K875=1,COUNTIFS($K$5:$K$1252,1,$J$5:$J$1252,"&lt;"&amp;J875)/($N$3-1),"")</f>
        <v>0.809444904722452</v>
      </c>
      <c r="M875" s="27" t="n">
        <f aca="false">IF(K875=1,COUNTIFS($K$5:$K$1252,1,$E$5:$E$1252,"&lt;"&amp;E875)/($N$3-1),"")</f>
        <v>0.906379453189727</v>
      </c>
      <c r="N875" s="28" t="n">
        <f aca="false">IF(K875=1,L875-M875,"")</f>
        <v>-0.0969345484672742</v>
      </c>
      <c r="O875" s="24" t="n">
        <f aca="false">IF(K875=1,E875,"")</f>
        <v>52.866669</v>
      </c>
      <c r="P875" s="26" t="n">
        <f aca="false">IF(K875=1,J875,"")</f>
        <v>6.68787878787879</v>
      </c>
    </row>
    <row r="876" customFormat="false" ht="15" hidden="false" customHeight="false" outlineLevel="0" collapsed="false">
      <c r="A876" s="16" t="s">
        <v>1168</v>
      </c>
      <c r="B876" s="16" t="s">
        <v>245</v>
      </c>
      <c r="C876" s="16" t="s">
        <v>294</v>
      </c>
      <c r="D876" s="16" t="n">
        <v>30</v>
      </c>
      <c r="E876" s="24" t="n">
        <v>3.442029</v>
      </c>
      <c r="F876" s="25" t="n">
        <v>1760</v>
      </c>
      <c r="G876" s="16" t="n">
        <v>29</v>
      </c>
      <c r="H876" s="16" t="n">
        <v>1</v>
      </c>
      <c r="I876" s="16" t="n">
        <v>1</v>
      </c>
      <c r="J876" s="26" t="n">
        <v>5.82758620689655</v>
      </c>
      <c r="K876" s="16" t="n">
        <f aca="false">IF(F876&gt;=$N$1,1,0)</f>
        <v>1</v>
      </c>
      <c r="L876" s="27" t="n">
        <f aca="false">IF(K876=1,COUNTIFS($K$5:$K$1252,1,$J$5:$J$1252,"&lt;"&amp;J876)/($N$3-1),"")</f>
        <v>0.0886495443247722</v>
      </c>
      <c r="M876" s="27" t="n">
        <f aca="false">IF(K876=1,COUNTIFS($K$5:$K$1252,1,$E$5:$E$1252,"&lt;"&amp;E876)/($N$3-1),"")</f>
        <v>0.186412593206297</v>
      </c>
      <c r="N876" s="28" t="n">
        <f aca="false">IF(K876=1,L876-M876,"")</f>
        <v>-0.0977630488815244</v>
      </c>
      <c r="O876" s="24" t="n">
        <f aca="false">IF(K876=1,E876,"")</f>
        <v>3.442029</v>
      </c>
      <c r="P876" s="26" t="n">
        <f aca="false">IF(K876=1,J876,"")</f>
        <v>5.82758620689655</v>
      </c>
    </row>
    <row r="877" customFormat="false" ht="15" hidden="false" customHeight="false" outlineLevel="0" collapsed="false">
      <c r="A877" s="16" t="s">
        <v>1169</v>
      </c>
      <c r="B877" s="16" t="s">
        <v>241</v>
      </c>
      <c r="C877" s="16" t="s">
        <v>300</v>
      </c>
      <c r="D877" s="16" t="n">
        <v>32</v>
      </c>
      <c r="E877" s="24" t="n">
        <v>13.588719</v>
      </c>
      <c r="F877" s="25" t="n">
        <v>2031</v>
      </c>
      <c r="G877" s="16" t="n">
        <v>37</v>
      </c>
      <c r="H877" s="16" t="n">
        <v>4</v>
      </c>
      <c r="I877" s="16" t="n">
        <v>4</v>
      </c>
      <c r="J877" s="26" t="n">
        <v>6.2027027027027</v>
      </c>
      <c r="K877" s="16" t="n">
        <f aca="false">IF(F877&gt;=$N$1,1,0)</f>
        <v>1</v>
      </c>
      <c r="L877" s="27" t="n">
        <f aca="false">IF(K877=1,COUNTIFS($K$5:$K$1252,1,$J$5:$J$1252,"&lt;"&amp;J877)/($N$3-1),"")</f>
        <v>0.499585749792875</v>
      </c>
      <c r="M877" s="27" t="n">
        <f aca="false">IF(K877=1,COUNTIFS($K$5:$K$1252,1,$E$5:$E$1252,"&lt;"&amp;E877)/($N$3-1),"")</f>
        <v>0.597348798674399</v>
      </c>
      <c r="N877" s="28" t="n">
        <f aca="false">IF(K877=1,L877-M877,"")</f>
        <v>-0.0977630488815245</v>
      </c>
      <c r="O877" s="24" t="n">
        <f aca="false">IF(K877=1,E877,"")</f>
        <v>13.588719</v>
      </c>
      <c r="P877" s="26" t="n">
        <f aca="false">IF(K877=1,J877,"")</f>
        <v>6.2027027027027</v>
      </c>
    </row>
    <row r="878" customFormat="false" ht="15" hidden="false" customHeight="false" outlineLevel="0" collapsed="false">
      <c r="A878" s="16" t="s">
        <v>1170</v>
      </c>
      <c r="B878" s="16" t="s">
        <v>248</v>
      </c>
      <c r="C878" s="16" t="s">
        <v>300</v>
      </c>
      <c r="D878" s="16" t="n">
        <v>22</v>
      </c>
      <c r="E878" s="24" t="n">
        <v>3.760393</v>
      </c>
      <c r="F878" s="25" t="n">
        <v>1266</v>
      </c>
      <c r="G878" s="16" t="n">
        <v>23</v>
      </c>
      <c r="H878" s="16" t="n">
        <v>2</v>
      </c>
      <c r="I878" s="16" t="n">
        <v>1</v>
      </c>
      <c r="J878" s="26" t="n">
        <v>5.84782608695652</v>
      </c>
      <c r="K878" s="16" t="n">
        <f aca="false">IF(F878&gt;=$N$1,1,0)</f>
        <v>1</v>
      </c>
      <c r="L878" s="27" t="n">
        <f aca="false">IF(K878=1,COUNTIFS($K$5:$K$1252,1,$J$5:$J$1252,"&lt;"&amp;J878)/($N$3-1),"")</f>
        <v>0.115990057995029</v>
      </c>
      <c r="M878" s="27" t="n">
        <f aca="false">IF(K878=1,COUNTIFS($K$5:$K$1252,1,$E$5:$E$1252,"&lt;"&amp;E878)/($N$3-1),"")</f>
        <v>0.214581607290804</v>
      </c>
      <c r="N878" s="28" t="n">
        <f aca="false">IF(K878=1,L878-M878,"")</f>
        <v>-0.0985915492957746</v>
      </c>
      <c r="O878" s="24" t="n">
        <f aca="false">IF(K878=1,E878,"")</f>
        <v>3.760393</v>
      </c>
      <c r="P878" s="26" t="n">
        <f aca="false">IF(K878=1,J878,"")</f>
        <v>5.84782608695652</v>
      </c>
    </row>
    <row r="879" customFormat="false" ht="15" hidden="false" customHeight="false" outlineLevel="0" collapsed="false">
      <c r="A879" s="16" t="s">
        <v>1171</v>
      </c>
      <c r="B879" s="16" t="s">
        <v>264</v>
      </c>
      <c r="C879" s="16" t="s">
        <v>294</v>
      </c>
      <c r="D879" s="16" t="n">
        <v>26</v>
      </c>
      <c r="E879" s="24" t="n">
        <v>4.072876</v>
      </c>
      <c r="F879" s="25" t="n">
        <v>1327</v>
      </c>
      <c r="G879" s="16" t="n">
        <v>25</v>
      </c>
      <c r="H879" s="16" t="n">
        <v>1</v>
      </c>
      <c r="I879" s="16" t="n">
        <v>0</v>
      </c>
      <c r="J879" s="26" t="n">
        <v>5.864</v>
      </c>
      <c r="K879" s="16" t="n">
        <f aca="false">IF(F879&gt;=$N$1,1,0)</f>
        <v>1</v>
      </c>
      <c r="L879" s="27" t="n">
        <f aca="false">IF(K879=1,COUNTIFS($K$5:$K$1252,1,$J$5:$J$1252,"&lt;"&amp;J879)/($N$3-1),"")</f>
        <v>0.133388566694283</v>
      </c>
      <c r="M879" s="27" t="n">
        <f aca="false">IF(K879=1,COUNTIFS($K$5:$K$1252,1,$E$5:$E$1252,"&lt;"&amp;E879)/($N$3-1),"")</f>
        <v>0.232808616404308</v>
      </c>
      <c r="N879" s="28" t="n">
        <f aca="false">IF(K879=1,L879-M879,"")</f>
        <v>-0.0994200497100249</v>
      </c>
      <c r="O879" s="24" t="n">
        <f aca="false">IF(K879=1,E879,"")</f>
        <v>4.072876</v>
      </c>
      <c r="P879" s="26" t="n">
        <f aca="false">IF(K879=1,J879,"")</f>
        <v>5.864</v>
      </c>
    </row>
    <row r="880" customFormat="false" ht="15" hidden="false" customHeight="false" outlineLevel="0" collapsed="false">
      <c r="A880" s="16" t="s">
        <v>1172</v>
      </c>
      <c r="B880" s="16" t="s">
        <v>242</v>
      </c>
      <c r="C880" s="16" t="s">
        <v>296</v>
      </c>
      <c r="D880" s="16" t="n">
        <v>26</v>
      </c>
      <c r="E880" s="24" t="n">
        <v>19.184237</v>
      </c>
      <c r="F880" s="25" t="n">
        <v>1874</v>
      </c>
      <c r="G880" s="16" t="n">
        <v>30</v>
      </c>
      <c r="H880" s="16" t="n">
        <v>7</v>
      </c>
      <c r="I880" s="16" t="n">
        <v>3</v>
      </c>
      <c r="J880" s="26" t="n">
        <v>6.31</v>
      </c>
      <c r="K880" s="16" t="n">
        <f aca="false">IF(F880&gt;=$N$1,1,0)</f>
        <v>1</v>
      </c>
      <c r="L880" s="27" t="n">
        <f aca="false">IF(K880=1,COUNTIFS($K$5:$K$1252,1,$J$5:$J$1252,"&lt;"&amp;J880)/($N$3-1),"")</f>
        <v>0.607290803645402</v>
      </c>
      <c r="M880" s="27" t="n">
        <f aca="false">IF(K880=1,COUNTIFS($K$5:$K$1252,1,$E$5:$E$1252,"&lt;"&amp;E880)/($N$3-1),"")</f>
        <v>0.706710853355427</v>
      </c>
      <c r="N880" s="28" t="n">
        <f aca="false">IF(K880=1,L880-M880,"")</f>
        <v>-0.0994200497100249</v>
      </c>
      <c r="O880" s="24" t="n">
        <f aca="false">IF(K880=1,E880,"")</f>
        <v>19.184237</v>
      </c>
      <c r="P880" s="26" t="n">
        <f aca="false">IF(K880=1,J880,"")</f>
        <v>6.31</v>
      </c>
    </row>
    <row r="881" customFormat="false" ht="15" hidden="false" customHeight="false" outlineLevel="0" collapsed="false">
      <c r="A881" s="16" t="s">
        <v>1173</v>
      </c>
      <c r="B881" s="16" t="s">
        <v>261</v>
      </c>
      <c r="C881" s="16" t="s">
        <v>296</v>
      </c>
      <c r="D881" s="16" t="n">
        <v>34</v>
      </c>
      <c r="E881" s="24" t="n">
        <v>22.78376</v>
      </c>
      <c r="F881" s="25" t="n">
        <v>1629</v>
      </c>
      <c r="G881" s="16" t="n">
        <v>31</v>
      </c>
      <c r="H881" s="16" t="n">
        <v>6</v>
      </c>
      <c r="I881" s="16" t="n">
        <v>3</v>
      </c>
      <c r="J881" s="26" t="n">
        <v>6.34838709677419</v>
      </c>
      <c r="K881" s="16" t="n">
        <f aca="false">IF(F881&gt;=$N$1,1,0)</f>
        <v>1</v>
      </c>
      <c r="L881" s="27" t="n">
        <f aca="false">IF(K881=1,COUNTIFS($K$5:$K$1252,1,$J$5:$J$1252,"&lt;"&amp;J881)/($N$3-1),"")</f>
        <v>0.646230323115162</v>
      </c>
      <c r="M881" s="27" t="n">
        <f aca="false">IF(K881=1,COUNTIFS($K$5:$K$1252,1,$E$5:$E$1252,"&lt;"&amp;E881)/($N$3-1),"")</f>
        <v>0.746478873239437</v>
      </c>
      <c r="N881" s="28" t="n">
        <f aca="false">IF(K881=1,L881-M881,"")</f>
        <v>-0.100248550124275</v>
      </c>
      <c r="O881" s="24" t="n">
        <f aca="false">IF(K881=1,E881,"")</f>
        <v>22.78376</v>
      </c>
      <c r="P881" s="26" t="n">
        <f aca="false">IF(K881=1,J881,"")</f>
        <v>6.34838709677419</v>
      </c>
    </row>
    <row r="882" customFormat="false" ht="15" hidden="false" customHeight="false" outlineLevel="0" collapsed="false">
      <c r="A882" s="16" t="s">
        <v>1174</v>
      </c>
      <c r="B882" s="16" t="s">
        <v>231</v>
      </c>
      <c r="C882" s="16" t="s">
        <v>307</v>
      </c>
      <c r="D882" s="16" t="n">
        <v>26</v>
      </c>
      <c r="E882" s="24" t="n">
        <v>3.417291</v>
      </c>
      <c r="F882" s="25" t="n">
        <v>1346</v>
      </c>
      <c r="G882" s="16" t="n">
        <v>19</v>
      </c>
      <c r="H882" s="16" t="n">
        <v>0</v>
      </c>
      <c r="I882" s="16" t="n">
        <v>0</v>
      </c>
      <c r="J882" s="26" t="n">
        <v>5.82105263157895</v>
      </c>
      <c r="K882" s="16" t="n">
        <f aca="false">IF(F882&gt;=$N$1,1,0)</f>
        <v>1</v>
      </c>
      <c r="L882" s="27" t="n">
        <f aca="false">IF(K882=1,COUNTIFS($K$5:$K$1252,1,$J$5:$J$1252,"&lt;"&amp;J882)/($N$3-1),"")</f>
        <v>0.0828500414250207</v>
      </c>
      <c r="M882" s="27" t="n">
        <f aca="false">IF(K882=1,COUNTIFS($K$5:$K$1252,1,$E$5:$E$1252,"&lt;"&amp;E882)/($N$3-1),"")</f>
        <v>0.183098591549296</v>
      </c>
      <c r="N882" s="28" t="n">
        <f aca="false">IF(K882=1,L882-M882,"")</f>
        <v>-0.100248550124275</v>
      </c>
      <c r="O882" s="24" t="n">
        <f aca="false">IF(K882=1,E882,"")</f>
        <v>3.417291</v>
      </c>
      <c r="P882" s="26" t="n">
        <f aca="false">IF(K882=1,J882,"")</f>
        <v>5.82105263157895</v>
      </c>
    </row>
    <row r="883" customFormat="false" ht="15" hidden="false" customHeight="false" outlineLevel="0" collapsed="false">
      <c r="A883" s="16" t="s">
        <v>1175</v>
      </c>
      <c r="B883" s="16" t="s">
        <v>266</v>
      </c>
      <c r="C883" s="16" t="s">
        <v>300</v>
      </c>
      <c r="D883" s="16" t="n">
        <v>26</v>
      </c>
      <c r="E883" s="24" t="n">
        <v>56.794189</v>
      </c>
      <c r="F883" s="25" t="n">
        <v>1664</v>
      </c>
      <c r="G883" s="16" t="n">
        <v>26</v>
      </c>
      <c r="H883" s="16" t="n">
        <v>5</v>
      </c>
      <c r="I883" s="16" t="n">
        <v>7</v>
      </c>
      <c r="J883" s="26" t="n">
        <v>6.7</v>
      </c>
      <c r="K883" s="16" t="n">
        <f aca="false">IF(F883&gt;=$N$1,1,0)</f>
        <v>1</v>
      </c>
      <c r="L883" s="27" t="n">
        <f aca="false">IF(K883=1,COUNTIFS($K$5:$K$1252,1,$J$5:$J$1252,"&lt;"&amp;J883)/($N$3-1),"")</f>
        <v>0.815244407622204</v>
      </c>
      <c r="M883" s="27" t="n">
        <f aca="false">IF(K883=1,COUNTIFS($K$5:$K$1252,1,$E$5:$E$1252,"&lt;"&amp;E883)/($N$3-1),"")</f>
        <v>0.915492957746479</v>
      </c>
      <c r="N883" s="28" t="n">
        <f aca="false">IF(K883=1,L883-M883,"")</f>
        <v>-0.100248550124275</v>
      </c>
      <c r="O883" s="24" t="n">
        <f aca="false">IF(K883=1,E883,"")</f>
        <v>56.794189</v>
      </c>
      <c r="P883" s="26" t="n">
        <f aca="false">IF(K883=1,J883,"")</f>
        <v>6.7</v>
      </c>
    </row>
    <row r="884" customFormat="false" ht="15" hidden="false" customHeight="false" outlineLevel="0" collapsed="false">
      <c r="A884" s="16" t="s">
        <v>1176</v>
      </c>
      <c r="B884" s="16" t="s">
        <v>241</v>
      </c>
      <c r="C884" s="16" t="s">
        <v>294</v>
      </c>
      <c r="D884" s="16" t="n">
        <v>24</v>
      </c>
      <c r="E884" s="24" t="n">
        <v>3.454981</v>
      </c>
      <c r="F884" s="25" t="n">
        <v>2973</v>
      </c>
      <c r="G884" s="16" t="n">
        <v>42</v>
      </c>
      <c r="H884" s="16" t="n">
        <v>5</v>
      </c>
      <c r="I884" s="16" t="n">
        <v>0</v>
      </c>
      <c r="J884" s="26" t="n">
        <v>5.82380952380952</v>
      </c>
      <c r="K884" s="16" t="n">
        <f aca="false">IF(F884&gt;=$N$1,1,0)</f>
        <v>1</v>
      </c>
      <c r="L884" s="27" t="n">
        <f aca="false">IF(K884=1,COUNTIFS($K$5:$K$1252,1,$J$5:$J$1252,"&lt;"&amp;J884)/($N$3-1),"")</f>
        <v>0.0853355426677713</v>
      </c>
      <c r="M884" s="27" t="n">
        <f aca="false">IF(K884=1,COUNTIFS($K$5:$K$1252,1,$E$5:$E$1252,"&lt;"&amp;E884)/($N$3-1),"")</f>
        <v>0.188069594034797</v>
      </c>
      <c r="N884" s="28" t="n">
        <f aca="false">IF(K884=1,L884-M884,"")</f>
        <v>-0.102734051367026</v>
      </c>
      <c r="O884" s="24" t="n">
        <f aca="false">IF(K884=1,E884,"")</f>
        <v>3.454981</v>
      </c>
      <c r="P884" s="26" t="n">
        <f aca="false">IF(K884=1,J884,"")</f>
        <v>5.82380952380952</v>
      </c>
    </row>
    <row r="885" customFormat="false" ht="15" hidden="false" customHeight="false" outlineLevel="0" collapsed="false">
      <c r="A885" s="16" t="s">
        <v>1177</v>
      </c>
      <c r="B885" s="16" t="s">
        <v>232</v>
      </c>
      <c r="C885" s="16" t="s">
        <v>300</v>
      </c>
      <c r="D885" s="16" t="n">
        <v>27</v>
      </c>
      <c r="E885" s="24" t="n">
        <v>81.075176</v>
      </c>
      <c r="F885" s="25" t="n">
        <v>1242</v>
      </c>
      <c r="G885" s="16" t="n">
        <v>19</v>
      </c>
      <c r="H885" s="16" t="n">
        <v>1</v>
      </c>
      <c r="I885" s="16" t="n">
        <v>6</v>
      </c>
      <c r="J885" s="26" t="n">
        <v>6.82105263157895</v>
      </c>
      <c r="K885" s="16" t="n">
        <f aca="false">IF(F885&gt;=$N$1,1,0)</f>
        <v>1</v>
      </c>
      <c r="L885" s="27" t="n">
        <f aca="false">IF(K885=1,COUNTIFS($K$5:$K$1252,1,$J$5:$J$1252,"&lt;"&amp;J885)/($N$3-1),"")</f>
        <v>0.853355426677713</v>
      </c>
      <c r="M885" s="27" t="n">
        <f aca="false">IF(K885=1,COUNTIFS($K$5:$K$1252,1,$E$5:$E$1252,"&lt;"&amp;E885)/($N$3-1),"")</f>
        <v>0.956089478044739</v>
      </c>
      <c r="N885" s="28" t="n">
        <f aca="false">IF(K885=1,L885-M885,"")</f>
        <v>-0.102734051367026</v>
      </c>
      <c r="O885" s="24" t="n">
        <f aca="false">IF(K885=1,E885,"")</f>
        <v>81.075176</v>
      </c>
      <c r="P885" s="26" t="n">
        <f aca="false">IF(K885=1,J885,"")</f>
        <v>6.82105263157895</v>
      </c>
    </row>
    <row r="886" customFormat="false" ht="15" hidden="false" customHeight="false" outlineLevel="0" collapsed="false">
      <c r="A886" s="16" t="s">
        <v>1178</v>
      </c>
      <c r="B886" s="16" t="s">
        <v>265</v>
      </c>
      <c r="C886" s="16" t="s">
        <v>294</v>
      </c>
      <c r="D886" s="16" t="n">
        <v>22</v>
      </c>
      <c r="E886" s="24" t="n">
        <v>44.15991</v>
      </c>
      <c r="F886" s="25" t="n">
        <v>1640</v>
      </c>
      <c r="G886" s="16" t="n">
        <v>25</v>
      </c>
      <c r="H886" s="16" t="n">
        <v>3</v>
      </c>
      <c r="I886" s="16" t="n">
        <v>2</v>
      </c>
      <c r="J886" s="26" t="n">
        <v>6.544</v>
      </c>
      <c r="K886" s="16" t="n">
        <f aca="false">IF(F886&gt;=$N$1,1,0)</f>
        <v>1</v>
      </c>
      <c r="L886" s="27" t="n">
        <f aca="false">IF(K886=1,COUNTIFS($K$5:$K$1252,1,$J$5:$J$1252,"&lt;"&amp;J886)/($N$3-1),"")</f>
        <v>0.772990886495443</v>
      </c>
      <c r="M886" s="27" t="n">
        <f aca="false">IF(K886=1,COUNTIFS($K$5:$K$1252,1,$E$5:$E$1252,"&lt;"&amp;E886)/($N$3-1),"")</f>
        <v>0.875724937862469</v>
      </c>
      <c r="N886" s="28" t="n">
        <f aca="false">IF(K886=1,L886-M886,"")</f>
        <v>-0.102734051367026</v>
      </c>
      <c r="O886" s="24" t="n">
        <f aca="false">IF(K886=1,E886,"")</f>
        <v>44.15991</v>
      </c>
      <c r="P886" s="26" t="n">
        <f aca="false">IF(K886=1,J886,"")</f>
        <v>6.544</v>
      </c>
    </row>
    <row r="887" customFormat="false" ht="15" hidden="false" customHeight="false" outlineLevel="0" collapsed="false">
      <c r="A887" s="16" t="s">
        <v>1179</v>
      </c>
      <c r="B887" s="16" t="s">
        <v>264</v>
      </c>
      <c r="C887" s="16" t="s">
        <v>300</v>
      </c>
      <c r="D887" s="16" t="n">
        <v>24</v>
      </c>
      <c r="E887" s="24" t="n">
        <v>52.215871</v>
      </c>
      <c r="F887" s="25" t="n">
        <v>1855</v>
      </c>
      <c r="G887" s="16" t="n">
        <v>30</v>
      </c>
      <c r="H887" s="16" t="n">
        <v>6</v>
      </c>
      <c r="I887" s="16" t="n">
        <v>8</v>
      </c>
      <c r="J887" s="26" t="n">
        <v>6.65666666666667</v>
      </c>
      <c r="K887" s="16" t="n">
        <f aca="false">IF(F887&gt;=$N$1,1,0)</f>
        <v>1</v>
      </c>
      <c r="L887" s="27" t="n">
        <f aca="false">IF(K887=1,COUNTIFS($K$5:$K$1252,1,$J$5:$J$1252,"&lt;"&amp;J887)/($N$3-1),"")</f>
        <v>0.8003314001657</v>
      </c>
      <c r="M887" s="27" t="n">
        <f aca="false">IF(K887=1,COUNTIFS($K$5:$K$1252,1,$E$5:$E$1252,"&lt;"&amp;E887)/($N$3-1),"")</f>
        <v>0.903893951946976</v>
      </c>
      <c r="N887" s="28" t="n">
        <f aca="false">IF(K887=1,L887-M887,"")</f>
        <v>-0.103562551781276</v>
      </c>
      <c r="O887" s="24" t="n">
        <f aca="false">IF(K887=1,E887,"")</f>
        <v>52.215871</v>
      </c>
      <c r="P887" s="26" t="n">
        <f aca="false">IF(K887=1,J887,"")</f>
        <v>6.65666666666667</v>
      </c>
    </row>
    <row r="888" customFormat="false" ht="15" hidden="false" customHeight="false" outlineLevel="0" collapsed="false">
      <c r="A888" s="16" t="s">
        <v>1180</v>
      </c>
      <c r="B888" s="16" t="s">
        <v>262</v>
      </c>
      <c r="C888" s="16" t="s">
        <v>300</v>
      </c>
      <c r="D888" s="16" t="n">
        <v>22</v>
      </c>
      <c r="E888" s="24" t="n">
        <v>41.807913</v>
      </c>
      <c r="F888" s="25" t="n">
        <v>1351</v>
      </c>
      <c r="G888" s="16" t="n">
        <v>23</v>
      </c>
      <c r="H888" s="16" t="n">
        <v>3</v>
      </c>
      <c r="I888" s="16" t="n">
        <v>3</v>
      </c>
      <c r="J888" s="26" t="n">
        <v>6.50434782608696</v>
      </c>
      <c r="K888" s="16" t="n">
        <f aca="false">IF(F888&gt;=$N$1,1,0)</f>
        <v>1</v>
      </c>
      <c r="L888" s="27" t="n">
        <f aca="false">IF(K888=1,COUNTIFS($K$5:$K$1252,1,$J$5:$J$1252,"&lt;"&amp;J888)/($N$3-1),"")</f>
        <v>0.763048881524441</v>
      </c>
      <c r="M888" s="27" t="n">
        <f aca="false">IF(K888=1,COUNTIFS($K$5:$K$1252,1,$E$5:$E$1252,"&lt;"&amp;E888)/($N$3-1),"")</f>
        <v>0.866611433305717</v>
      </c>
      <c r="N888" s="28" t="n">
        <f aca="false">IF(K888=1,L888-M888,"")</f>
        <v>-0.103562551781276</v>
      </c>
      <c r="O888" s="24" t="n">
        <f aca="false">IF(K888=1,E888,"")</f>
        <v>41.807913</v>
      </c>
      <c r="P888" s="26" t="n">
        <f aca="false">IF(K888=1,J888,"")</f>
        <v>6.50434782608696</v>
      </c>
    </row>
    <row r="889" customFormat="false" ht="15" hidden="false" customHeight="false" outlineLevel="0" collapsed="false">
      <c r="A889" s="16" t="s">
        <v>1181</v>
      </c>
      <c r="B889" s="16" t="s">
        <v>246</v>
      </c>
      <c r="C889" s="16" t="s">
        <v>296</v>
      </c>
      <c r="D889" s="16" t="n">
        <v>24</v>
      </c>
      <c r="E889" s="24" t="n">
        <v>92.39675</v>
      </c>
      <c r="F889" s="25" t="n">
        <v>1634</v>
      </c>
      <c r="G889" s="16" t="n">
        <v>25</v>
      </c>
      <c r="H889" s="16" t="n">
        <v>5</v>
      </c>
      <c r="I889" s="16" t="n">
        <v>8</v>
      </c>
      <c r="J889" s="26" t="n">
        <v>6.84</v>
      </c>
      <c r="K889" s="16" t="n">
        <f aca="false">IF(F889&gt;=$N$1,1,0)</f>
        <v>1</v>
      </c>
      <c r="L889" s="27" t="n">
        <f aca="false">IF(K889=1,COUNTIFS($K$5:$K$1252,1,$J$5:$J$1252,"&lt;"&amp;J889)/($N$3-1),"")</f>
        <v>0.864125932062966</v>
      </c>
      <c r="M889" s="27" t="n">
        <f aca="false">IF(K889=1,COUNTIFS($K$5:$K$1252,1,$E$5:$E$1252,"&lt;"&amp;E889)/($N$3-1),"")</f>
        <v>0.968516984258492</v>
      </c>
      <c r="N889" s="28" t="n">
        <f aca="false">IF(K889=1,L889-M889,"")</f>
        <v>-0.104391052195526</v>
      </c>
      <c r="O889" s="24" t="n">
        <f aca="false">IF(K889=1,E889,"")</f>
        <v>92.39675</v>
      </c>
      <c r="P889" s="26" t="n">
        <f aca="false">IF(K889=1,J889,"")</f>
        <v>6.84</v>
      </c>
    </row>
    <row r="890" customFormat="false" ht="15" hidden="false" customHeight="false" outlineLevel="0" collapsed="false">
      <c r="A890" s="16" t="s">
        <v>1182</v>
      </c>
      <c r="B890" s="16" t="s">
        <v>263</v>
      </c>
      <c r="C890" s="16" t="s">
        <v>294</v>
      </c>
      <c r="D890" s="16" t="n">
        <v>27</v>
      </c>
      <c r="E890" s="24" t="n">
        <v>19.251935</v>
      </c>
      <c r="F890" s="25" t="n">
        <v>1366</v>
      </c>
      <c r="G890" s="16" t="n">
        <v>25</v>
      </c>
      <c r="H890" s="16" t="n">
        <v>0</v>
      </c>
      <c r="I890" s="16" t="n">
        <v>2</v>
      </c>
      <c r="J890" s="26" t="n">
        <v>6.308</v>
      </c>
      <c r="K890" s="16" t="n">
        <f aca="false">IF(F890&gt;=$N$1,1,0)</f>
        <v>1</v>
      </c>
      <c r="L890" s="27" t="n">
        <f aca="false">IF(K890=1,COUNTIFS($K$5:$K$1252,1,$J$5:$J$1252,"&lt;"&amp;J890)/($N$3-1),"")</f>
        <v>0.603976801988401</v>
      </c>
      <c r="M890" s="27" t="n">
        <f aca="false">IF(K890=1,COUNTIFS($K$5:$K$1252,1,$E$5:$E$1252,"&lt;"&amp;E890)/($N$3-1),"")</f>
        <v>0.709196354598177</v>
      </c>
      <c r="N890" s="28" t="n">
        <f aca="false">IF(K890=1,L890-M890,"")</f>
        <v>-0.105219552609776</v>
      </c>
      <c r="O890" s="24" t="n">
        <f aca="false">IF(K890=1,E890,"")</f>
        <v>19.251935</v>
      </c>
      <c r="P890" s="26" t="n">
        <f aca="false">IF(K890=1,J890,"")</f>
        <v>6.308</v>
      </c>
    </row>
    <row r="891" customFormat="false" ht="15" hidden="false" customHeight="false" outlineLevel="0" collapsed="false">
      <c r="A891" s="16" t="s">
        <v>1183</v>
      </c>
      <c r="B891" s="16" t="s">
        <v>266</v>
      </c>
      <c r="C891" s="16" t="s">
        <v>300</v>
      </c>
      <c r="D891" s="16" t="n">
        <v>27</v>
      </c>
      <c r="E891" s="24" t="n">
        <v>22.197366</v>
      </c>
      <c r="F891" s="25" t="n">
        <v>1545</v>
      </c>
      <c r="G891" s="16" t="n">
        <v>24</v>
      </c>
      <c r="H891" s="16" t="n">
        <v>0</v>
      </c>
      <c r="I891" s="16" t="n">
        <v>5</v>
      </c>
      <c r="J891" s="26" t="n">
        <v>6.33333333333333</v>
      </c>
      <c r="K891" s="16" t="n">
        <f aca="false">IF(F891&gt;=$N$1,1,0)</f>
        <v>1</v>
      </c>
      <c r="L891" s="27" t="n">
        <f aca="false">IF(K891=1,COUNTIFS($K$5:$K$1252,1,$J$5:$J$1252,"&lt;"&amp;J891)/($N$3-1),"")</f>
        <v>0.632145816072908</v>
      </c>
      <c r="M891" s="27" t="n">
        <f aca="false">IF(K891=1,COUNTIFS($K$5:$K$1252,1,$E$5:$E$1252,"&lt;"&amp;E891)/($N$3-1),"")</f>
        <v>0.737365368682684</v>
      </c>
      <c r="N891" s="28" t="n">
        <f aca="false">IF(K891=1,L891-M891,"")</f>
        <v>-0.105219552609776</v>
      </c>
      <c r="O891" s="24" t="n">
        <f aca="false">IF(K891=1,E891,"")</f>
        <v>22.197366</v>
      </c>
      <c r="P891" s="26" t="n">
        <f aca="false">IF(K891=1,J891,"")</f>
        <v>6.33333333333333</v>
      </c>
    </row>
    <row r="892" customFormat="false" ht="15" hidden="false" customHeight="false" outlineLevel="0" collapsed="false">
      <c r="A892" s="16" t="s">
        <v>1184</v>
      </c>
      <c r="B892" s="16" t="s">
        <v>234</v>
      </c>
      <c r="C892" s="16" t="s">
        <v>300</v>
      </c>
      <c r="D892" s="16" t="n">
        <v>28</v>
      </c>
      <c r="E892" s="24" t="n">
        <v>28.597174</v>
      </c>
      <c r="F892" s="25" t="n">
        <v>1568</v>
      </c>
      <c r="G892" s="16" t="n">
        <v>26</v>
      </c>
      <c r="H892" s="16" t="n">
        <v>3</v>
      </c>
      <c r="I892" s="16" t="n">
        <v>5</v>
      </c>
      <c r="J892" s="26" t="n">
        <v>6.39615384615385</v>
      </c>
      <c r="K892" s="16" t="n">
        <f aca="false">IF(F892&gt;=$N$1,1,0)</f>
        <v>1</v>
      </c>
      <c r="L892" s="27" t="n">
        <f aca="false">IF(K892=1,COUNTIFS($K$5:$K$1252,1,$J$5:$J$1252,"&lt;"&amp;J892)/($N$3-1),"")</f>
        <v>0.695940347970174</v>
      </c>
      <c r="M892" s="27" t="n">
        <f aca="false">IF(K892=1,COUNTIFS($K$5:$K$1252,1,$E$5:$E$1252,"&lt;"&amp;E892)/($N$3-1),"")</f>
        <v>0.801988400994201</v>
      </c>
      <c r="N892" s="28" t="n">
        <f aca="false">IF(K892=1,L892-M892,"")</f>
        <v>-0.106048053024027</v>
      </c>
      <c r="O892" s="24" t="n">
        <f aca="false">IF(K892=1,E892,"")</f>
        <v>28.597174</v>
      </c>
      <c r="P892" s="26" t="n">
        <f aca="false">IF(K892=1,J892,"")</f>
        <v>6.39615384615385</v>
      </c>
    </row>
    <row r="893" customFormat="false" ht="15" hidden="false" customHeight="false" outlineLevel="0" collapsed="false">
      <c r="A893" s="16" t="s">
        <v>1185</v>
      </c>
      <c r="B893" s="16" t="s">
        <v>261</v>
      </c>
      <c r="C893" s="16" t="s">
        <v>307</v>
      </c>
      <c r="D893" s="16" t="n">
        <v>22</v>
      </c>
      <c r="E893" s="24" t="n">
        <v>13.218977</v>
      </c>
      <c r="F893" s="25" t="n">
        <v>1312</v>
      </c>
      <c r="G893" s="16" t="n">
        <v>18</v>
      </c>
      <c r="H893" s="16" t="n">
        <v>0</v>
      </c>
      <c r="I893" s="16" t="n">
        <v>0</v>
      </c>
      <c r="J893" s="26" t="n">
        <v>6.18333333333333</v>
      </c>
      <c r="K893" s="16" t="n">
        <f aca="false">IF(F893&gt;=$N$1,1,0)</f>
        <v>1</v>
      </c>
      <c r="L893" s="27" t="n">
        <f aca="false">IF(K893=1,COUNTIFS($K$5:$K$1252,1,$J$5:$J$1252,"&lt;"&amp;J893)/($N$3-1),"")</f>
        <v>0.476387738193869</v>
      </c>
      <c r="M893" s="27" t="n">
        <f aca="false">IF(K893=1,COUNTIFS($K$5:$K$1252,1,$E$5:$E$1252,"&lt;"&amp;E893)/($N$3-1),"")</f>
        <v>0.582435791217896</v>
      </c>
      <c r="N893" s="28" t="n">
        <f aca="false">IF(K893=1,L893-M893,"")</f>
        <v>-0.106048053024026</v>
      </c>
      <c r="O893" s="24" t="n">
        <f aca="false">IF(K893=1,E893,"")</f>
        <v>13.218977</v>
      </c>
      <c r="P893" s="26" t="n">
        <f aca="false">IF(K893=1,J893,"")</f>
        <v>6.18333333333333</v>
      </c>
    </row>
    <row r="894" customFormat="false" ht="15" hidden="false" customHeight="false" outlineLevel="0" collapsed="false">
      <c r="A894" s="16" t="s">
        <v>1186</v>
      </c>
      <c r="B894" s="16" t="s">
        <v>261</v>
      </c>
      <c r="C894" s="16" t="s">
        <v>294</v>
      </c>
      <c r="D894" s="16" t="n">
        <v>24</v>
      </c>
      <c r="E894" s="24" t="n">
        <v>56.246131</v>
      </c>
      <c r="F894" s="25" t="n">
        <v>1656</v>
      </c>
      <c r="G894" s="16" t="n">
        <v>26</v>
      </c>
      <c r="H894" s="16" t="n">
        <v>0</v>
      </c>
      <c r="I894" s="16" t="n">
        <v>2</v>
      </c>
      <c r="J894" s="26" t="n">
        <v>6.68461538461539</v>
      </c>
      <c r="K894" s="16" t="n">
        <f aca="false">IF(F894&gt;=$N$1,1,0)</f>
        <v>1</v>
      </c>
      <c r="L894" s="27" t="n">
        <f aca="false">IF(K894=1,COUNTIFS($K$5:$K$1252,1,$J$5:$J$1252,"&lt;"&amp;J894)/($N$3-1),"")</f>
        <v>0.807787903893952</v>
      </c>
      <c r="M894" s="27" t="n">
        <f aca="false">IF(K894=1,COUNTIFS($K$5:$K$1252,1,$E$5:$E$1252,"&lt;"&amp;E894)/($N$3-1),"")</f>
        <v>0.913835956917979</v>
      </c>
      <c r="N894" s="28" t="n">
        <f aca="false">IF(K894=1,L894-M894,"")</f>
        <v>-0.106048053024027</v>
      </c>
      <c r="O894" s="24" t="n">
        <f aca="false">IF(K894=1,E894,"")</f>
        <v>56.246131</v>
      </c>
      <c r="P894" s="26" t="n">
        <f aca="false">IF(K894=1,J894,"")</f>
        <v>6.68461538461539</v>
      </c>
    </row>
    <row r="895" customFormat="false" ht="15" hidden="false" customHeight="false" outlineLevel="0" collapsed="false">
      <c r="A895" s="16" t="s">
        <v>1187</v>
      </c>
      <c r="B895" s="16" t="s">
        <v>229</v>
      </c>
      <c r="C895" s="16" t="s">
        <v>300</v>
      </c>
      <c r="D895" s="16" t="n">
        <v>27</v>
      </c>
      <c r="E895" s="24" t="n">
        <v>3.853327</v>
      </c>
      <c r="F895" s="25" t="n">
        <v>948</v>
      </c>
      <c r="G895" s="16" t="n">
        <v>17</v>
      </c>
      <c r="H895" s="16" t="n">
        <v>2</v>
      </c>
      <c r="I895" s="16" t="n">
        <v>4</v>
      </c>
      <c r="J895" s="26" t="n">
        <v>5.84705882352941</v>
      </c>
      <c r="K895" s="16" t="n">
        <f aca="false">IF(F895&gt;=$N$1,1,0)</f>
        <v>1</v>
      </c>
      <c r="L895" s="27" t="n">
        <f aca="false">IF(K895=1,COUNTIFS($K$5:$K$1252,1,$J$5:$J$1252,"&lt;"&amp;J895)/($N$3-1),"")</f>
        <v>0.115161557580779</v>
      </c>
      <c r="M895" s="27" t="n">
        <f aca="false">IF(K895=1,COUNTIFS($K$5:$K$1252,1,$E$5:$E$1252,"&lt;"&amp;E895)/($N$3-1),"")</f>
        <v>0.222038111019056</v>
      </c>
      <c r="N895" s="28" t="n">
        <f aca="false">IF(K895=1,L895-M895,"")</f>
        <v>-0.106876553438277</v>
      </c>
      <c r="O895" s="24" t="n">
        <f aca="false">IF(K895=1,E895,"")</f>
        <v>3.853327</v>
      </c>
      <c r="P895" s="26" t="n">
        <f aca="false">IF(K895=1,J895,"")</f>
        <v>5.84705882352941</v>
      </c>
    </row>
    <row r="896" customFormat="false" ht="15" hidden="false" customHeight="false" outlineLevel="0" collapsed="false">
      <c r="A896" s="16" t="s">
        <v>1188</v>
      </c>
      <c r="B896" s="16" t="s">
        <v>259</v>
      </c>
      <c r="C896" s="16" t="s">
        <v>294</v>
      </c>
      <c r="D896" s="16" t="n">
        <v>29</v>
      </c>
      <c r="E896" s="24" t="n">
        <v>4.258075</v>
      </c>
      <c r="F896" s="25" t="n">
        <v>2284</v>
      </c>
      <c r="G896" s="16" t="n">
        <v>36</v>
      </c>
      <c r="H896" s="16" t="n">
        <v>0</v>
      </c>
      <c r="I896" s="16" t="n">
        <v>2</v>
      </c>
      <c r="J896" s="26" t="n">
        <v>5.86388888888889</v>
      </c>
      <c r="K896" s="16" t="n">
        <f aca="false">IF(F896&gt;=$N$1,1,0)</f>
        <v>1</v>
      </c>
      <c r="L896" s="27" t="n">
        <f aca="false">IF(K896=1,COUNTIFS($K$5:$K$1252,1,$J$5:$J$1252,"&lt;"&amp;J896)/($N$3-1),"")</f>
        <v>0.132560066280033</v>
      </c>
      <c r="M896" s="27" t="n">
        <f aca="false">IF(K896=1,COUNTIFS($K$5:$K$1252,1,$E$5:$E$1252,"&lt;"&amp;E896)/($N$3-1),"")</f>
        <v>0.23943661971831</v>
      </c>
      <c r="N896" s="28" t="n">
        <f aca="false">IF(K896=1,L896-M896,"")</f>
        <v>-0.106876553438277</v>
      </c>
      <c r="O896" s="24" t="n">
        <f aca="false">IF(K896=1,E896,"")</f>
        <v>4.258075</v>
      </c>
      <c r="P896" s="26" t="n">
        <f aca="false">IF(K896=1,J896,"")</f>
        <v>5.86388888888889</v>
      </c>
    </row>
    <row r="897" customFormat="false" ht="15" hidden="false" customHeight="false" outlineLevel="0" collapsed="false">
      <c r="A897" s="16" t="s">
        <v>1189</v>
      </c>
      <c r="B897" s="16" t="s">
        <v>253</v>
      </c>
      <c r="C897" s="16" t="s">
        <v>294</v>
      </c>
      <c r="D897" s="16" t="n">
        <v>26</v>
      </c>
      <c r="E897" s="24" t="n">
        <v>2.946622</v>
      </c>
      <c r="F897" s="25" t="n">
        <v>1363</v>
      </c>
      <c r="G897" s="16" t="n">
        <v>24</v>
      </c>
      <c r="H897" s="16" t="n">
        <v>1</v>
      </c>
      <c r="I897" s="16" t="n">
        <v>0</v>
      </c>
      <c r="J897" s="26" t="n">
        <v>5.70416666666667</v>
      </c>
      <c r="K897" s="16" t="n">
        <f aca="false">IF(F897&gt;=$N$1,1,0)</f>
        <v>1</v>
      </c>
      <c r="L897" s="27" t="n">
        <f aca="false">IF(K897=1,COUNTIFS($K$5:$K$1252,1,$J$5:$J$1252,"&lt;"&amp;J897)/($N$3-1),"")</f>
        <v>0.0182270091135046</v>
      </c>
      <c r="M897" s="27" t="n">
        <f aca="false">IF(K897=1,COUNTIFS($K$5:$K$1252,1,$E$5:$E$1252,"&lt;"&amp;E897)/($N$3-1),"")</f>
        <v>0.125932062966032</v>
      </c>
      <c r="N897" s="28" t="n">
        <f aca="false">IF(K897=1,L897-M897,"")</f>
        <v>-0.107705053852527</v>
      </c>
      <c r="O897" s="24" t="n">
        <f aca="false">IF(K897=1,E897,"")</f>
        <v>2.946622</v>
      </c>
      <c r="P897" s="26" t="n">
        <f aca="false">IF(K897=1,J897,"")</f>
        <v>5.70416666666667</v>
      </c>
    </row>
    <row r="898" customFormat="false" ht="15" hidden="false" customHeight="false" outlineLevel="0" collapsed="false">
      <c r="A898" s="16" t="s">
        <v>1190</v>
      </c>
      <c r="B898" s="16" t="s">
        <v>233</v>
      </c>
      <c r="C898" s="16" t="s">
        <v>300</v>
      </c>
      <c r="D898" s="16" t="n">
        <v>26</v>
      </c>
      <c r="E898" s="24" t="n">
        <v>8.071447</v>
      </c>
      <c r="F898" s="25" t="n">
        <v>2254</v>
      </c>
      <c r="G898" s="16" t="n">
        <v>34</v>
      </c>
      <c r="H898" s="16" t="n">
        <v>2</v>
      </c>
      <c r="I898" s="16" t="n">
        <v>5</v>
      </c>
      <c r="J898" s="26" t="n">
        <v>6.01470588235294</v>
      </c>
      <c r="K898" s="16" t="n">
        <f aca="false">IF(F898&gt;=$N$1,1,0)</f>
        <v>1</v>
      </c>
      <c r="L898" s="27" t="n">
        <f aca="false">IF(K898=1,COUNTIFS($K$5:$K$1252,1,$J$5:$J$1252,"&lt;"&amp;J898)/($N$3-1),"")</f>
        <v>0.312344656172328</v>
      </c>
      <c r="M898" s="27" t="n">
        <f aca="false">IF(K898=1,COUNTIFS($K$5:$K$1252,1,$E$5:$E$1252,"&lt;"&amp;E898)/($N$3-1),"")</f>
        <v>0.420049710024855</v>
      </c>
      <c r="N898" s="28" t="n">
        <f aca="false">IF(K898=1,L898-M898,"")</f>
        <v>-0.107705053852527</v>
      </c>
      <c r="O898" s="24" t="n">
        <f aca="false">IF(K898=1,E898,"")</f>
        <v>8.071447</v>
      </c>
      <c r="P898" s="26" t="n">
        <f aca="false">IF(K898=1,J898,"")</f>
        <v>6.01470588235294</v>
      </c>
    </row>
    <row r="899" customFormat="false" ht="15" hidden="false" customHeight="false" outlineLevel="0" collapsed="false">
      <c r="A899" s="16" t="s">
        <v>1191</v>
      </c>
      <c r="B899" s="16" t="s">
        <v>247</v>
      </c>
      <c r="C899" s="16" t="s">
        <v>294</v>
      </c>
      <c r="D899" s="16" t="n">
        <v>34</v>
      </c>
      <c r="E899" s="24" t="n">
        <v>13.87946</v>
      </c>
      <c r="F899" s="25" t="n">
        <v>2313</v>
      </c>
      <c r="G899" s="16" t="n">
        <v>43</v>
      </c>
      <c r="H899" s="16" t="n">
        <v>2</v>
      </c>
      <c r="I899" s="16" t="n">
        <v>1</v>
      </c>
      <c r="J899" s="26" t="n">
        <v>6.1953488372093</v>
      </c>
      <c r="K899" s="16" t="n">
        <f aca="false">IF(F899&gt;=$N$1,1,0)</f>
        <v>1</v>
      </c>
      <c r="L899" s="27" t="n">
        <f aca="false">IF(K899=1,COUNTIFS($K$5:$K$1252,1,$J$5:$J$1252,"&lt;"&amp;J899)/($N$3-1),"")</f>
        <v>0.494614747307374</v>
      </c>
      <c r="M899" s="27" t="n">
        <f aca="false">IF(K899=1,COUNTIFS($K$5:$K$1252,1,$E$5:$E$1252,"&lt;"&amp;E899)/($N$3-1),"")</f>
        <v>0.603148301574151</v>
      </c>
      <c r="N899" s="28" t="n">
        <f aca="false">IF(K899=1,L899-M899,"")</f>
        <v>-0.108533554266777</v>
      </c>
      <c r="O899" s="24" t="n">
        <f aca="false">IF(K899=1,E899,"")</f>
        <v>13.87946</v>
      </c>
      <c r="P899" s="26" t="n">
        <f aca="false">IF(K899=1,J899,"")</f>
        <v>6.1953488372093</v>
      </c>
    </row>
    <row r="900" customFormat="false" ht="15" hidden="false" customHeight="false" outlineLevel="0" collapsed="false">
      <c r="A900" s="16" t="s">
        <v>1192</v>
      </c>
      <c r="B900" s="16" t="s">
        <v>239</v>
      </c>
      <c r="C900" s="16" t="s">
        <v>294</v>
      </c>
      <c r="D900" s="16" t="n">
        <v>25</v>
      </c>
      <c r="E900" s="24" t="n">
        <v>3.011509</v>
      </c>
      <c r="F900" s="25" t="n">
        <v>1451</v>
      </c>
      <c r="G900" s="16" t="n">
        <v>22</v>
      </c>
      <c r="H900" s="16" t="n">
        <v>0</v>
      </c>
      <c r="I900" s="16" t="n">
        <v>1</v>
      </c>
      <c r="J900" s="26" t="n">
        <v>5.72272727272727</v>
      </c>
      <c r="K900" s="16" t="n">
        <f aca="false">IF(F900&gt;=$N$1,1,0)</f>
        <v>1</v>
      </c>
      <c r="L900" s="27" t="n">
        <f aca="false">IF(K900=1,COUNTIFS($K$5:$K$1252,1,$J$5:$J$1252,"&lt;"&amp;J900)/($N$3-1),"")</f>
        <v>0.0231980115990058</v>
      </c>
      <c r="M900" s="27" t="n">
        <f aca="false">IF(K900=1,COUNTIFS($K$5:$K$1252,1,$E$5:$E$1252,"&lt;"&amp;E900)/($N$3-1),"")</f>
        <v>0.131731565865783</v>
      </c>
      <c r="N900" s="28" t="n">
        <f aca="false">IF(K900=1,L900-M900,"")</f>
        <v>-0.108533554266777</v>
      </c>
      <c r="O900" s="24" t="n">
        <f aca="false">IF(K900=1,E900,"")</f>
        <v>3.011509</v>
      </c>
      <c r="P900" s="26" t="n">
        <f aca="false">IF(K900=1,J900,"")</f>
        <v>5.72272727272727</v>
      </c>
    </row>
    <row r="901" customFormat="false" ht="15" hidden="false" customHeight="false" outlineLevel="0" collapsed="false">
      <c r="A901" s="16" t="s">
        <v>1193</v>
      </c>
      <c r="B901" s="16" t="s">
        <v>257</v>
      </c>
      <c r="C901" s="16" t="s">
        <v>294</v>
      </c>
      <c r="D901" s="16" t="n">
        <v>30</v>
      </c>
      <c r="E901" s="24" t="n">
        <v>12.127028</v>
      </c>
      <c r="F901" s="25" t="n">
        <v>1820</v>
      </c>
      <c r="G901" s="16" t="n">
        <v>28</v>
      </c>
      <c r="H901" s="16" t="n">
        <v>0</v>
      </c>
      <c r="I901" s="16" t="n">
        <v>3</v>
      </c>
      <c r="J901" s="26" t="n">
        <v>6.14642857142857</v>
      </c>
      <c r="K901" s="16" t="n">
        <f aca="false">IF(F901&gt;=$N$1,1,0)</f>
        <v>1</v>
      </c>
      <c r="L901" s="27" t="n">
        <f aca="false">IF(K901=1,COUNTIFS($K$5:$K$1252,1,$J$5:$J$1252,"&lt;"&amp;J901)/($N$3-1),"")</f>
        <v>0.447390223695112</v>
      </c>
      <c r="M901" s="27" t="n">
        <f aca="false">IF(K901=1,COUNTIFS($K$5:$K$1252,1,$E$5:$E$1252,"&lt;"&amp;E901)/($N$3-1),"")</f>
        <v>0.555923777961889</v>
      </c>
      <c r="N901" s="28" t="n">
        <f aca="false">IF(K901=1,L901-M901,"")</f>
        <v>-0.108533554266777</v>
      </c>
      <c r="O901" s="24" t="n">
        <f aca="false">IF(K901=1,E901,"")</f>
        <v>12.127028</v>
      </c>
      <c r="P901" s="26" t="n">
        <f aca="false">IF(K901=1,J901,"")</f>
        <v>6.14642857142857</v>
      </c>
    </row>
    <row r="902" customFormat="false" ht="15" hidden="false" customHeight="false" outlineLevel="0" collapsed="false">
      <c r="A902" s="16" t="s">
        <v>1194</v>
      </c>
      <c r="B902" s="16" t="s">
        <v>266</v>
      </c>
      <c r="C902" s="16" t="s">
        <v>300</v>
      </c>
      <c r="D902" s="16" t="n">
        <v>25</v>
      </c>
      <c r="E902" s="24" t="n">
        <v>3.56399</v>
      </c>
      <c r="F902" s="25" t="n">
        <v>1671</v>
      </c>
      <c r="G902" s="16" t="n">
        <v>27</v>
      </c>
      <c r="H902" s="16" t="n">
        <v>2</v>
      </c>
      <c r="I902" s="16" t="n">
        <v>2</v>
      </c>
      <c r="J902" s="26" t="n">
        <v>5.82592592592593</v>
      </c>
      <c r="K902" s="16" t="n">
        <f aca="false">IF(F902&gt;=$N$1,1,0)</f>
        <v>1</v>
      </c>
      <c r="L902" s="27" t="n">
        <f aca="false">IF(K902=1,COUNTIFS($K$5:$K$1252,1,$J$5:$J$1252,"&lt;"&amp;J902)/($N$3-1),"")</f>
        <v>0.0861640430820215</v>
      </c>
      <c r="M902" s="27" t="n">
        <f aca="false">IF(K902=1,COUNTIFS($K$5:$K$1252,1,$E$5:$E$1252,"&lt;"&amp;E902)/($N$3-1),"")</f>
        <v>0.195526097763049</v>
      </c>
      <c r="N902" s="28" t="n">
        <f aca="false">IF(K902=1,L902-M902,"")</f>
        <v>-0.109362054681027</v>
      </c>
      <c r="O902" s="24" t="n">
        <f aca="false">IF(K902=1,E902,"")</f>
        <v>3.56399</v>
      </c>
      <c r="P902" s="26" t="n">
        <f aca="false">IF(K902=1,J902,"")</f>
        <v>5.82592592592593</v>
      </c>
    </row>
    <row r="903" customFormat="false" ht="15" hidden="false" customHeight="false" outlineLevel="0" collapsed="false">
      <c r="A903" s="16" t="s">
        <v>1195</v>
      </c>
      <c r="B903" s="16" t="s">
        <v>221</v>
      </c>
      <c r="C903" s="16" t="s">
        <v>294</v>
      </c>
      <c r="D903" s="16" t="n">
        <v>22</v>
      </c>
      <c r="E903" s="24" t="n">
        <v>38.230618</v>
      </c>
      <c r="F903" s="25" t="n">
        <v>1473</v>
      </c>
      <c r="G903" s="16" t="n">
        <v>30</v>
      </c>
      <c r="H903" s="16" t="n">
        <v>0</v>
      </c>
      <c r="I903" s="16" t="n">
        <v>0</v>
      </c>
      <c r="J903" s="26" t="n">
        <v>6.46666666666667</v>
      </c>
      <c r="K903" s="16" t="n">
        <f aca="false">IF(F903&gt;=$N$1,1,0)</f>
        <v>1</v>
      </c>
      <c r="L903" s="27" t="n">
        <f aca="false">IF(K903=1,COUNTIFS($K$5:$K$1252,1,$J$5:$J$1252,"&lt;"&amp;J903)/($N$3-1),"")</f>
        <v>0.745650372825186</v>
      </c>
      <c r="M903" s="27" t="n">
        <f aca="false">IF(K903=1,COUNTIFS($K$5:$K$1252,1,$E$5:$E$1252,"&lt;"&amp;E903)/($N$3-1),"")</f>
        <v>0.855840927920464</v>
      </c>
      <c r="N903" s="28" t="n">
        <f aca="false">IF(K903=1,L903-M903,"")</f>
        <v>-0.110190555095278</v>
      </c>
      <c r="O903" s="24" t="n">
        <f aca="false">IF(K903=1,E903,"")</f>
        <v>38.230618</v>
      </c>
      <c r="P903" s="26" t="n">
        <f aca="false">IF(K903=1,J903,"")</f>
        <v>6.46666666666667</v>
      </c>
    </row>
    <row r="904" customFormat="false" ht="15" hidden="false" customHeight="false" outlineLevel="0" collapsed="false">
      <c r="A904" s="16" t="s">
        <v>1196</v>
      </c>
      <c r="B904" s="16" t="s">
        <v>222</v>
      </c>
      <c r="C904" s="16" t="s">
        <v>294</v>
      </c>
      <c r="D904" s="16" t="n">
        <v>29</v>
      </c>
      <c r="E904" s="24" t="n">
        <v>4.808302</v>
      </c>
      <c r="F904" s="25" t="n">
        <v>1972</v>
      </c>
      <c r="G904" s="16" t="n">
        <v>31</v>
      </c>
      <c r="H904" s="16" t="n">
        <v>0</v>
      </c>
      <c r="I904" s="16" t="n">
        <v>0</v>
      </c>
      <c r="J904" s="26" t="n">
        <v>5.88387096774194</v>
      </c>
      <c r="K904" s="16" t="n">
        <f aca="false">IF(F904&gt;=$N$1,1,0)</f>
        <v>1</v>
      </c>
      <c r="L904" s="27" t="n">
        <f aca="false">IF(K904=1,COUNTIFS($K$5:$K$1252,1,$J$5:$J$1252,"&lt;"&amp;J904)/($N$3-1),"")</f>
        <v>0.154929577464789</v>
      </c>
      <c r="M904" s="27" t="n">
        <f aca="false">IF(K904=1,COUNTIFS($K$5:$K$1252,1,$E$5:$E$1252,"&lt;"&amp;E904)/($N$3-1),"")</f>
        <v>0.265120132560066</v>
      </c>
      <c r="N904" s="28" t="n">
        <f aca="false">IF(K904=1,L904-M904,"")</f>
        <v>-0.110190555095278</v>
      </c>
      <c r="O904" s="24" t="n">
        <f aca="false">IF(K904=1,E904,"")</f>
        <v>4.808302</v>
      </c>
      <c r="P904" s="26" t="n">
        <f aca="false">IF(K904=1,J904,"")</f>
        <v>5.88387096774194</v>
      </c>
    </row>
    <row r="905" customFormat="false" ht="15" hidden="false" customHeight="false" outlineLevel="0" collapsed="false">
      <c r="A905" s="16" t="s">
        <v>1197</v>
      </c>
      <c r="B905" s="16" t="s">
        <v>258</v>
      </c>
      <c r="C905" s="16" t="s">
        <v>294</v>
      </c>
      <c r="D905" s="16" t="n">
        <v>23</v>
      </c>
      <c r="E905" s="24" t="n">
        <v>12.783256</v>
      </c>
      <c r="F905" s="25" t="n">
        <v>1583</v>
      </c>
      <c r="G905" s="16" t="n">
        <v>23</v>
      </c>
      <c r="H905" s="16" t="n">
        <v>0</v>
      </c>
      <c r="I905" s="16" t="n">
        <v>1</v>
      </c>
      <c r="J905" s="26" t="n">
        <v>6.16086956521739</v>
      </c>
      <c r="K905" s="16" t="n">
        <f aca="false">IF(F905&gt;=$N$1,1,0)</f>
        <v>1</v>
      </c>
      <c r="L905" s="27" t="n">
        <f aca="false">IF(K905=1,COUNTIFS($K$5:$K$1252,1,$J$5:$J$1252,"&lt;"&amp;J905)/($N$3-1),"")</f>
        <v>0.458989229494615</v>
      </c>
      <c r="M905" s="27" t="n">
        <f aca="false">IF(K905=1,COUNTIFS($K$5:$K$1252,1,$E$5:$E$1252,"&lt;"&amp;E905)/($N$3-1),"")</f>
        <v>0.570836785418393</v>
      </c>
      <c r="N905" s="28" t="n">
        <f aca="false">IF(K905=1,L905-M905,"")</f>
        <v>-0.111847555923778</v>
      </c>
      <c r="O905" s="24" t="n">
        <f aca="false">IF(K905=1,E905,"")</f>
        <v>12.783256</v>
      </c>
      <c r="P905" s="26" t="n">
        <f aca="false">IF(K905=1,J905,"")</f>
        <v>6.16086956521739</v>
      </c>
    </row>
    <row r="906" customFormat="false" ht="15" hidden="false" customHeight="false" outlineLevel="0" collapsed="false">
      <c r="A906" s="16" t="s">
        <v>1198</v>
      </c>
      <c r="B906" s="16" t="s">
        <v>262</v>
      </c>
      <c r="C906" s="16" t="s">
        <v>294</v>
      </c>
      <c r="D906" s="16" t="n">
        <v>25</v>
      </c>
      <c r="E906" s="24" t="n">
        <v>3.268779</v>
      </c>
      <c r="F906" s="25" t="n">
        <v>1273</v>
      </c>
      <c r="G906" s="16" t="n">
        <v>21</v>
      </c>
      <c r="H906" s="16" t="n">
        <v>0</v>
      </c>
      <c r="I906" s="16" t="n">
        <v>1</v>
      </c>
      <c r="J906" s="26" t="n">
        <v>5.77619047619048</v>
      </c>
      <c r="K906" s="16" t="n">
        <f aca="false">IF(F906&gt;=$N$1,1,0)</f>
        <v>1</v>
      </c>
      <c r="L906" s="27" t="n">
        <f aca="false">IF(K906=1,COUNTIFS($K$5:$K$1252,1,$J$5:$J$1252,"&lt;"&amp;J906)/($N$3-1),"")</f>
        <v>0.0513670256835128</v>
      </c>
      <c r="M906" s="27" t="n">
        <f aca="false">IF(K906=1,COUNTIFS($K$5:$K$1252,1,$E$5:$E$1252,"&lt;"&amp;E906)/($N$3-1),"")</f>
        <v>0.163214581607291</v>
      </c>
      <c r="N906" s="28" t="n">
        <f aca="false">IF(K906=1,L906-M906,"")</f>
        <v>-0.111847555923778</v>
      </c>
      <c r="O906" s="24" t="n">
        <f aca="false">IF(K906=1,E906,"")</f>
        <v>3.268779</v>
      </c>
      <c r="P906" s="26" t="n">
        <f aca="false">IF(K906=1,J906,"")</f>
        <v>5.77619047619048</v>
      </c>
    </row>
    <row r="907" customFormat="false" ht="15" hidden="false" customHeight="false" outlineLevel="0" collapsed="false">
      <c r="A907" s="16" t="s">
        <v>1199</v>
      </c>
      <c r="B907" s="16" t="s">
        <v>245</v>
      </c>
      <c r="C907" s="16" t="s">
        <v>300</v>
      </c>
      <c r="D907" s="16" t="n">
        <v>26</v>
      </c>
      <c r="E907" s="24" t="n">
        <v>17.981105</v>
      </c>
      <c r="F907" s="25" t="n">
        <v>1527</v>
      </c>
      <c r="G907" s="16" t="n">
        <v>26</v>
      </c>
      <c r="H907" s="16" t="n">
        <v>0</v>
      </c>
      <c r="I907" s="16" t="n">
        <v>5</v>
      </c>
      <c r="J907" s="26" t="n">
        <v>6.28461538461538</v>
      </c>
      <c r="K907" s="16" t="n">
        <f aca="false">IF(F907&gt;=$N$1,1,0)</f>
        <v>1</v>
      </c>
      <c r="L907" s="27" t="n">
        <f aca="false">IF(K907=1,COUNTIFS($K$5:$K$1252,1,$J$5:$J$1252,"&lt;"&amp;J907)/($N$3-1),"")</f>
        <v>0.579950289975145</v>
      </c>
      <c r="M907" s="27" t="n">
        <f aca="false">IF(K907=1,COUNTIFS($K$5:$K$1252,1,$E$5:$E$1252,"&lt;"&amp;E907)/($N$3-1),"")</f>
        <v>0.691797845898923</v>
      </c>
      <c r="N907" s="28" t="n">
        <f aca="false">IF(K907=1,L907-M907,"")</f>
        <v>-0.111847555923778</v>
      </c>
      <c r="O907" s="24" t="n">
        <f aca="false">IF(K907=1,E907,"")</f>
        <v>17.981105</v>
      </c>
      <c r="P907" s="26" t="n">
        <f aca="false">IF(K907=1,J907,"")</f>
        <v>6.28461538461538</v>
      </c>
    </row>
    <row r="908" customFormat="false" ht="15" hidden="false" customHeight="false" outlineLevel="0" collapsed="false">
      <c r="A908" s="16" t="s">
        <v>1200</v>
      </c>
      <c r="B908" s="16" t="s">
        <v>241</v>
      </c>
      <c r="C908" s="16" t="s">
        <v>307</v>
      </c>
      <c r="D908" s="16" t="n">
        <v>34</v>
      </c>
      <c r="E908" s="24" t="n">
        <v>3.736086</v>
      </c>
      <c r="F908" s="25" t="n">
        <v>1460</v>
      </c>
      <c r="G908" s="16" t="n">
        <v>19</v>
      </c>
      <c r="H908" s="16" t="n">
        <v>0</v>
      </c>
      <c r="I908" s="16" t="n">
        <v>0</v>
      </c>
      <c r="J908" s="26" t="n">
        <v>5.83684210526316</v>
      </c>
      <c r="K908" s="16" t="n">
        <f aca="false">IF(F908&gt;=$N$1,1,0)</f>
        <v>1</v>
      </c>
      <c r="L908" s="27" t="n">
        <f aca="false">IF(K908=1,COUNTIFS($K$5:$K$1252,1,$J$5:$J$1252,"&lt;"&amp;J908)/($N$3-1),"")</f>
        <v>0.101077050538525</v>
      </c>
      <c r="M908" s="27" t="n">
        <f aca="false">IF(K908=1,COUNTIFS($K$5:$K$1252,1,$E$5:$E$1252,"&lt;"&amp;E908)/($N$3-1),"")</f>
        <v>0.212924606462303</v>
      </c>
      <c r="N908" s="28" t="n">
        <f aca="false">IF(K908=1,L908-M908,"")</f>
        <v>-0.111847555923778</v>
      </c>
      <c r="O908" s="24" t="n">
        <f aca="false">IF(K908=1,E908,"")</f>
        <v>3.736086</v>
      </c>
      <c r="P908" s="26" t="n">
        <f aca="false">IF(K908=1,J908,"")</f>
        <v>5.83684210526316</v>
      </c>
    </row>
    <row r="909" customFormat="false" ht="15" hidden="false" customHeight="false" outlineLevel="0" collapsed="false">
      <c r="A909" s="16" t="s">
        <v>1201</v>
      </c>
      <c r="B909" s="16" t="s">
        <v>240</v>
      </c>
      <c r="C909" s="16" t="s">
        <v>300</v>
      </c>
      <c r="D909" s="16" t="n">
        <v>20</v>
      </c>
      <c r="E909" s="24" t="n">
        <v>63.921739</v>
      </c>
      <c r="F909" s="25" t="n">
        <v>1553</v>
      </c>
      <c r="G909" s="16" t="n">
        <v>23</v>
      </c>
      <c r="H909" s="16" t="n">
        <v>5</v>
      </c>
      <c r="I909" s="16" t="n">
        <v>2</v>
      </c>
      <c r="J909" s="26" t="n">
        <v>6.70869565217391</v>
      </c>
      <c r="K909" s="16" t="n">
        <f aca="false">IF(F909&gt;=$N$1,1,0)</f>
        <v>1</v>
      </c>
      <c r="L909" s="27" t="n">
        <f aca="false">IF(K909=1,COUNTIFS($K$5:$K$1252,1,$J$5:$J$1252,"&lt;"&amp;J909)/($N$3-1),"")</f>
        <v>0.817729908864954</v>
      </c>
      <c r="M909" s="27" t="n">
        <f aca="false">IF(K909=1,COUNTIFS($K$5:$K$1252,1,$E$5:$E$1252,"&lt;"&amp;E909)/($N$3-1),"")</f>
        <v>0.929577464788732</v>
      </c>
      <c r="N909" s="28" t="n">
        <f aca="false">IF(K909=1,L909-M909,"")</f>
        <v>-0.111847555923778</v>
      </c>
      <c r="O909" s="24" t="n">
        <f aca="false">IF(K909=1,E909,"")</f>
        <v>63.921739</v>
      </c>
      <c r="P909" s="26" t="n">
        <f aca="false">IF(K909=1,J909,"")</f>
        <v>6.70869565217391</v>
      </c>
    </row>
    <row r="910" customFormat="false" ht="15" hidden="false" customHeight="false" outlineLevel="0" collapsed="false">
      <c r="A910" s="16" t="s">
        <v>1202</v>
      </c>
      <c r="B910" s="16" t="s">
        <v>260</v>
      </c>
      <c r="C910" s="16" t="s">
        <v>300</v>
      </c>
      <c r="D910" s="16" t="n">
        <v>30</v>
      </c>
      <c r="E910" s="24" t="n">
        <v>16.604407</v>
      </c>
      <c r="F910" s="25" t="n">
        <v>1639</v>
      </c>
      <c r="G910" s="16" t="n">
        <v>24</v>
      </c>
      <c r="H910" s="16" t="n">
        <v>3</v>
      </c>
      <c r="I910" s="16" t="n">
        <v>7</v>
      </c>
      <c r="J910" s="26" t="n">
        <v>6.25833333333333</v>
      </c>
      <c r="K910" s="16" t="n">
        <f aca="false">IF(F910&gt;=$N$1,1,0)</f>
        <v>1</v>
      </c>
      <c r="L910" s="27" t="n">
        <f aca="false">IF(K910=1,COUNTIFS($K$5:$K$1252,1,$J$5:$J$1252,"&lt;"&amp;J910)/($N$3-1),"")</f>
        <v>0.555095277547639</v>
      </c>
      <c r="M910" s="27" t="n">
        <f aca="false">IF(K910=1,COUNTIFS($K$5:$K$1252,1,$E$5:$E$1252,"&lt;"&amp;E910)/($N$3-1),"")</f>
        <v>0.667771333885667</v>
      </c>
      <c r="N910" s="28" t="n">
        <f aca="false">IF(K910=1,L910-M910,"")</f>
        <v>-0.112676056338028</v>
      </c>
      <c r="O910" s="24" t="n">
        <f aca="false">IF(K910=1,E910,"")</f>
        <v>16.604407</v>
      </c>
      <c r="P910" s="26" t="n">
        <f aca="false">IF(K910=1,J910,"")</f>
        <v>6.25833333333333</v>
      </c>
    </row>
    <row r="911" customFormat="false" ht="15" hidden="false" customHeight="false" outlineLevel="0" collapsed="false">
      <c r="A911" s="16" t="s">
        <v>1203</v>
      </c>
      <c r="B911" s="16" t="s">
        <v>264</v>
      </c>
      <c r="C911" s="16" t="s">
        <v>300</v>
      </c>
      <c r="D911" s="16" t="n">
        <v>25</v>
      </c>
      <c r="E911" s="24" t="n">
        <v>29.721743</v>
      </c>
      <c r="F911" s="25" t="n">
        <v>1697</v>
      </c>
      <c r="G911" s="16" t="n">
        <v>26</v>
      </c>
      <c r="H911" s="16" t="n">
        <v>3</v>
      </c>
      <c r="I911" s="16" t="n">
        <v>3</v>
      </c>
      <c r="J911" s="26" t="n">
        <v>6.4</v>
      </c>
      <c r="K911" s="16" t="n">
        <f aca="false">IF(F911&gt;=$N$1,1,0)</f>
        <v>1</v>
      </c>
      <c r="L911" s="27" t="n">
        <f aca="false">IF(K911=1,COUNTIFS($K$5:$K$1252,1,$J$5:$J$1252,"&lt;"&amp;J911)/($N$3-1),"")</f>
        <v>0.697597348798674</v>
      </c>
      <c r="M911" s="27" t="n">
        <f aca="false">IF(K911=1,COUNTIFS($K$5:$K$1252,1,$E$5:$E$1252,"&lt;"&amp;E911)/($N$3-1),"")</f>
        <v>0.811101905550953</v>
      </c>
      <c r="N911" s="28" t="n">
        <f aca="false">IF(K911=1,L911-M911,"")</f>
        <v>-0.113504556752278</v>
      </c>
      <c r="O911" s="24" t="n">
        <f aca="false">IF(K911=1,E911,"")</f>
        <v>29.721743</v>
      </c>
      <c r="P911" s="26" t="n">
        <f aca="false">IF(K911=1,J911,"")</f>
        <v>6.4</v>
      </c>
    </row>
    <row r="912" customFormat="false" ht="15" hidden="false" customHeight="false" outlineLevel="0" collapsed="false">
      <c r="A912" s="16" t="s">
        <v>1204</v>
      </c>
      <c r="B912" s="16" t="s">
        <v>260</v>
      </c>
      <c r="C912" s="16" t="s">
        <v>294</v>
      </c>
      <c r="D912" s="16" t="n">
        <v>30</v>
      </c>
      <c r="E912" s="24" t="n">
        <v>12.149504</v>
      </c>
      <c r="F912" s="25" t="n">
        <v>1303</v>
      </c>
      <c r="G912" s="16" t="n">
        <v>23</v>
      </c>
      <c r="H912" s="16" t="n">
        <v>0</v>
      </c>
      <c r="I912" s="16" t="n">
        <v>1</v>
      </c>
      <c r="J912" s="26" t="n">
        <v>6.14347826086957</v>
      </c>
      <c r="K912" s="16" t="n">
        <f aca="false">IF(F912&gt;=$N$1,1,0)</f>
        <v>1</v>
      </c>
      <c r="L912" s="27" t="n">
        <f aca="false">IF(K912=1,COUNTIFS($K$5:$K$1252,1,$J$5:$J$1252,"&lt;"&amp;J912)/($N$3-1),"")</f>
        <v>0.444904722452361</v>
      </c>
      <c r="M912" s="27" t="n">
        <f aca="false">IF(K912=1,COUNTIFS($K$5:$K$1252,1,$E$5:$E$1252,"&lt;"&amp;E912)/($N$3-1),"")</f>
        <v>0.557580778790389</v>
      </c>
      <c r="N912" s="28" t="n">
        <f aca="false">IF(K912=1,L912-M912,"")</f>
        <v>-0.112676056338028</v>
      </c>
      <c r="O912" s="24" t="n">
        <f aca="false">IF(K912=1,E912,"")</f>
        <v>12.149504</v>
      </c>
      <c r="P912" s="26" t="n">
        <f aca="false">IF(K912=1,J912,"")</f>
        <v>6.14347826086957</v>
      </c>
    </row>
    <row r="913" customFormat="false" ht="15" hidden="false" customHeight="false" outlineLevel="0" collapsed="false">
      <c r="A913" s="16" t="s">
        <v>1205</v>
      </c>
      <c r="B913" s="16" t="s">
        <v>251</v>
      </c>
      <c r="C913" s="16" t="s">
        <v>300</v>
      </c>
      <c r="D913" s="16" t="n">
        <v>18</v>
      </c>
      <c r="E913" s="24" t="n">
        <v>15.84665</v>
      </c>
      <c r="F913" s="25" t="n">
        <v>1683</v>
      </c>
      <c r="G913" s="16" t="n">
        <v>30</v>
      </c>
      <c r="H913" s="16" t="n">
        <v>2</v>
      </c>
      <c r="I913" s="16" t="n">
        <v>5</v>
      </c>
      <c r="J913" s="26" t="n">
        <v>6.24333333333333</v>
      </c>
      <c r="K913" s="16" t="n">
        <f aca="false">IF(F913&gt;=$N$1,1,0)</f>
        <v>1</v>
      </c>
      <c r="L913" s="27" t="n">
        <f aca="false">IF(K913=1,COUNTIFS($K$5:$K$1252,1,$J$5:$J$1252,"&lt;"&amp;J913)/($N$3-1),"")</f>
        <v>0.537696768848385</v>
      </c>
      <c r="M913" s="27" t="n">
        <f aca="false">IF(K913=1,COUNTIFS($K$5:$K$1252,1,$E$5:$E$1252,"&lt;"&amp;E913)/($N$3-1),"")</f>
        <v>0.650372825186413</v>
      </c>
      <c r="N913" s="28" t="n">
        <f aca="false">IF(K913=1,L913-M913,"")</f>
        <v>-0.112676056338028</v>
      </c>
      <c r="O913" s="24" t="n">
        <f aca="false">IF(K913=1,E913,"")</f>
        <v>15.84665</v>
      </c>
      <c r="P913" s="26" t="n">
        <f aca="false">IF(K913=1,J913,"")</f>
        <v>6.24333333333333</v>
      </c>
    </row>
    <row r="914" customFormat="false" ht="15" hidden="false" customHeight="false" outlineLevel="0" collapsed="false">
      <c r="A914" s="16" t="s">
        <v>1206</v>
      </c>
      <c r="B914" s="16" t="s">
        <v>240</v>
      </c>
      <c r="C914" s="16" t="s">
        <v>294</v>
      </c>
      <c r="D914" s="16" t="n">
        <v>23</v>
      </c>
      <c r="E914" s="24" t="n">
        <v>4.353169</v>
      </c>
      <c r="F914" s="25" t="n">
        <v>1335</v>
      </c>
      <c r="G914" s="16" t="n">
        <v>27</v>
      </c>
      <c r="H914" s="16" t="n">
        <v>2</v>
      </c>
      <c r="I914" s="16" t="n">
        <v>1</v>
      </c>
      <c r="J914" s="26" t="n">
        <v>5.86296296296296</v>
      </c>
      <c r="K914" s="16" t="n">
        <f aca="false">IF(F914&gt;=$N$1,1,0)</f>
        <v>1</v>
      </c>
      <c r="L914" s="27" t="n">
        <f aca="false">IF(K914=1,COUNTIFS($K$5:$K$1252,1,$J$5:$J$1252,"&lt;"&amp;J914)/($N$3-1),"")</f>
        <v>0.130903065451533</v>
      </c>
      <c r="M914" s="27" t="n">
        <f aca="false">IF(K914=1,COUNTIFS($K$5:$K$1252,1,$E$5:$E$1252,"&lt;"&amp;E914)/($N$3-1),"")</f>
        <v>0.243579121789561</v>
      </c>
      <c r="N914" s="28" t="n">
        <f aca="false">IF(K914=1,L914-M914,"")</f>
        <v>-0.112676056338028</v>
      </c>
      <c r="O914" s="24" t="n">
        <f aca="false">IF(K914=1,E914,"")</f>
        <v>4.353169</v>
      </c>
      <c r="P914" s="26" t="n">
        <f aca="false">IF(K914=1,J914,"")</f>
        <v>5.86296296296296</v>
      </c>
    </row>
    <row r="915" customFormat="false" ht="15" hidden="false" customHeight="false" outlineLevel="0" collapsed="false">
      <c r="A915" s="16" t="s">
        <v>1207</v>
      </c>
      <c r="B915" s="16" t="s">
        <v>222</v>
      </c>
      <c r="C915" s="16" t="s">
        <v>296</v>
      </c>
      <c r="D915" s="16" t="n">
        <v>26</v>
      </c>
      <c r="E915" s="24" t="n">
        <v>27.306813</v>
      </c>
      <c r="F915" s="25" t="n">
        <v>1528</v>
      </c>
      <c r="G915" s="16" t="n">
        <v>28</v>
      </c>
      <c r="H915" s="16" t="n">
        <v>7</v>
      </c>
      <c r="I915" s="16" t="n">
        <v>5</v>
      </c>
      <c r="J915" s="26" t="n">
        <v>6.37857142857143</v>
      </c>
      <c r="K915" s="16" t="n">
        <f aca="false">IF(F915&gt;=$N$1,1,0)</f>
        <v>1</v>
      </c>
      <c r="L915" s="27" t="n">
        <f aca="false">IF(K915=1,COUNTIFS($K$5:$K$1252,1,$J$5:$J$1252,"&lt;"&amp;J915)/($N$3-1),"")</f>
        <v>0.676884838442419</v>
      </c>
      <c r="M915" s="27" t="n">
        <f aca="false">IF(K915=1,COUNTIFS($K$5:$K$1252,1,$E$5:$E$1252,"&lt;"&amp;E915)/($N$3-1),"")</f>
        <v>0.789560894780447</v>
      </c>
      <c r="N915" s="28" t="n">
        <f aca="false">IF(K915=1,L915-M915,"")</f>
        <v>-0.112676056338028</v>
      </c>
      <c r="O915" s="24" t="n">
        <f aca="false">IF(K915=1,E915,"")</f>
        <v>27.306813</v>
      </c>
      <c r="P915" s="26" t="n">
        <f aca="false">IF(K915=1,J915,"")</f>
        <v>6.37857142857143</v>
      </c>
    </row>
    <row r="916" customFormat="false" ht="15" hidden="false" customHeight="false" outlineLevel="0" collapsed="false">
      <c r="A916" s="16" t="s">
        <v>1208</v>
      </c>
      <c r="B916" s="16" t="s">
        <v>256</v>
      </c>
      <c r="C916" s="16" t="s">
        <v>300</v>
      </c>
      <c r="D916" s="16" t="n">
        <v>34</v>
      </c>
      <c r="E916" s="24" t="n">
        <v>29.244553</v>
      </c>
      <c r="F916" s="25" t="n">
        <v>1690</v>
      </c>
      <c r="G916" s="16" t="n">
        <v>31</v>
      </c>
      <c r="H916" s="16" t="n">
        <v>5</v>
      </c>
      <c r="I916" s="16" t="n">
        <v>3</v>
      </c>
      <c r="J916" s="26" t="n">
        <v>6.39354838709677</v>
      </c>
      <c r="K916" s="16" t="n">
        <f aca="false">IF(F916&gt;=$N$1,1,0)</f>
        <v>1</v>
      </c>
      <c r="L916" s="27" t="n">
        <f aca="false">IF(K916=1,COUNTIFS($K$5:$K$1252,1,$J$5:$J$1252,"&lt;"&amp;J916)/($N$3-1),"")</f>
        <v>0.692626346313173</v>
      </c>
      <c r="M916" s="27" t="n">
        <f aca="false">IF(K916=1,COUNTIFS($K$5:$K$1252,1,$E$5:$E$1252,"&lt;"&amp;E916)/($N$3-1),"")</f>
        <v>0.806130903065452</v>
      </c>
      <c r="N916" s="28" t="n">
        <f aca="false">IF(K916=1,L916-M916,"")</f>
        <v>-0.113504556752278</v>
      </c>
      <c r="O916" s="24" t="n">
        <f aca="false">IF(K916=1,E916,"")</f>
        <v>29.244553</v>
      </c>
      <c r="P916" s="26" t="n">
        <f aca="false">IF(K916=1,J916,"")</f>
        <v>6.39354838709677</v>
      </c>
    </row>
    <row r="917" customFormat="false" ht="15" hidden="false" customHeight="false" outlineLevel="0" collapsed="false">
      <c r="A917" s="16" t="s">
        <v>1209</v>
      </c>
      <c r="B917" s="16" t="s">
        <v>260</v>
      </c>
      <c r="C917" s="16" t="s">
        <v>300</v>
      </c>
      <c r="D917" s="16" t="n">
        <v>23</v>
      </c>
      <c r="E917" s="24" t="n">
        <v>119.311209</v>
      </c>
      <c r="F917" s="25" t="n">
        <v>981</v>
      </c>
      <c r="G917" s="16" t="n">
        <v>19</v>
      </c>
      <c r="H917" s="16" t="n">
        <v>1</v>
      </c>
      <c r="I917" s="16" t="n">
        <v>7</v>
      </c>
      <c r="J917" s="26" t="n">
        <v>6.85263157894737</v>
      </c>
      <c r="K917" s="16" t="n">
        <f aca="false">IF(F917&gt;=$N$1,1,0)</f>
        <v>1</v>
      </c>
      <c r="L917" s="27" t="n">
        <f aca="false">IF(K917=1,COUNTIFS($K$5:$K$1252,1,$J$5:$J$1252,"&lt;"&amp;J917)/($N$3-1),"")</f>
        <v>0.870753935376968</v>
      </c>
      <c r="M917" s="27" t="n">
        <f aca="false">IF(K917=1,COUNTIFS($K$5:$K$1252,1,$E$5:$E$1252,"&lt;"&amp;E917)/($N$3-1),"")</f>
        <v>0.984258492129246</v>
      </c>
      <c r="N917" s="28" t="n">
        <f aca="false">IF(K917=1,L917-M917,"")</f>
        <v>-0.113504556752278</v>
      </c>
      <c r="O917" s="24" t="n">
        <f aca="false">IF(K917=1,E917,"")</f>
        <v>119.311209</v>
      </c>
      <c r="P917" s="26" t="n">
        <f aca="false">IF(K917=1,J917,"")</f>
        <v>6.85263157894737</v>
      </c>
    </row>
    <row r="918" customFormat="false" ht="15" hidden="false" customHeight="false" outlineLevel="0" collapsed="false">
      <c r="A918" s="16" t="s">
        <v>1210</v>
      </c>
      <c r="B918" s="16" t="s">
        <v>238</v>
      </c>
      <c r="C918" s="16" t="s">
        <v>294</v>
      </c>
      <c r="D918" s="16" t="n">
        <v>30</v>
      </c>
      <c r="E918" s="24" t="n">
        <v>148.079777</v>
      </c>
      <c r="F918" s="25" t="n">
        <v>1417</v>
      </c>
      <c r="G918" s="16" t="n">
        <v>21</v>
      </c>
      <c r="H918" s="16" t="n">
        <v>2</v>
      </c>
      <c r="I918" s="16" t="n">
        <v>1</v>
      </c>
      <c r="J918" s="26" t="n">
        <v>6.87619047619048</v>
      </c>
      <c r="K918" s="16" t="n">
        <f aca="false">IF(F918&gt;=$N$1,1,0)</f>
        <v>1</v>
      </c>
      <c r="L918" s="27" t="n">
        <f aca="false">IF(K918=1,COUNTIFS($K$5:$K$1252,1,$J$5:$J$1252,"&lt;"&amp;J918)/($N$3-1),"")</f>
        <v>0.88069594034797</v>
      </c>
      <c r="M918" s="27" t="n">
        <f aca="false">IF(K918=1,COUNTIFS($K$5:$K$1252,1,$E$5:$E$1252,"&lt;"&amp;E918)/($N$3-1),"")</f>
        <v>0.995028997514499</v>
      </c>
      <c r="N918" s="28" t="n">
        <f aca="false">IF(K918=1,L918-M918,"")</f>
        <v>-0.114333057166529</v>
      </c>
      <c r="O918" s="24" t="n">
        <f aca="false">IF(K918=1,E918,"")</f>
        <v>148.079777</v>
      </c>
      <c r="P918" s="26" t="n">
        <f aca="false">IF(K918=1,J918,"")</f>
        <v>6.87619047619048</v>
      </c>
    </row>
    <row r="919" customFormat="false" ht="15" hidden="false" customHeight="false" outlineLevel="0" collapsed="false">
      <c r="A919" s="16" t="s">
        <v>1211</v>
      </c>
      <c r="B919" s="16" t="s">
        <v>263</v>
      </c>
      <c r="C919" s="16" t="s">
        <v>296</v>
      </c>
      <c r="D919" s="16" t="n">
        <v>23</v>
      </c>
      <c r="E919" s="24" t="n">
        <v>118.478456</v>
      </c>
      <c r="F919" s="25" t="n">
        <v>2360</v>
      </c>
      <c r="G919" s="16" t="n">
        <v>37</v>
      </c>
      <c r="H919" s="16" t="n">
        <v>10</v>
      </c>
      <c r="I919" s="16" t="n">
        <v>6</v>
      </c>
      <c r="J919" s="26" t="n">
        <v>6.85135135135135</v>
      </c>
      <c r="K919" s="16" t="n">
        <f aca="false">IF(F919&gt;=$N$1,1,0)</f>
        <v>1</v>
      </c>
      <c r="L919" s="27" t="n">
        <f aca="false">IF(K919=1,COUNTIFS($K$5:$K$1252,1,$J$5:$J$1252,"&lt;"&amp;J919)/($N$3-1),"")</f>
        <v>0.869096934548467</v>
      </c>
      <c r="M919" s="27" t="n">
        <f aca="false">IF(K919=1,COUNTIFS($K$5:$K$1252,1,$E$5:$E$1252,"&lt;"&amp;E919)/($N$3-1),"")</f>
        <v>0.983429991714996</v>
      </c>
      <c r="N919" s="28" t="n">
        <f aca="false">IF(K919=1,L919-M919,"")</f>
        <v>-0.114333057166529</v>
      </c>
      <c r="O919" s="24" t="n">
        <f aca="false">IF(K919=1,E919,"")</f>
        <v>118.478456</v>
      </c>
      <c r="P919" s="26" t="n">
        <f aca="false">IF(K919=1,J919,"")</f>
        <v>6.85135135135135</v>
      </c>
    </row>
    <row r="920" customFormat="false" ht="15" hidden="false" customHeight="false" outlineLevel="0" collapsed="false">
      <c r="A920" s="16" t="s">
        <v>1212</v>
      </c>
      <c r="B920" s="16" t="s">
        <v>260</v>
      </c>
      <c r="C920" s="16" t="s">
        <v>294</v>
      </c>
      <c r="D920" s="16" t="n">
        <v>28</v>
      </c>
      <c r="E920" s="24" t="n">
        <v>3.715579</v>
      </c>
      <c r="F920" s="25" t="n">
        <v>1382</v>
      </c>
      <c r="G920" s="16" t="n">
        <v>25</v>
      </c>
      <c r="H920" s="16" t="n">
        <v>1</v>
      </c>
      <c r="I920" s="16" t="n">
        <v>1</v>
      </c>
      <c r="J920" s="26" t="n">
        <v>5.832</v>
      </c>
      <c r="K920" s="16" t="n">
        <f aca="false">IF(F920&gt;=$N$1,1,0)</f>
        <v>1</v>
      </c>
      <c r="L920" s="27" t="n">
        <f aca="false">IF(K920=1,COUNTIFS($K$5:$K$1252,1,$J$5:$J$1252,"&lt;"&amp;J920)/($N$3-1),"")</f>
        <v>0.096106048053024</v>
      </c>
      <c r="M920" s="27" t="n">
        <f aca="false">IF(K920=1,COUNTIFS($K$5:$K$1252,1,$E$5:$E$1252,"&lt;"&amp;E920)/($N$3-1),"")</f>
        <v>0.210439105219553</v>
      </c>
      <c r="N920" s="28" t="n">
        <f aca="false">IF(K920=1,L920-M920,"")</f>
        <v>-0.114333057166529</v>
      </c>
      <c r="O920" s="24" t="n">
        <f aca="false">IF(K920=1,E920,"")</f>
        <v>3.715579</v>
      </c>
      <c r="P920" s="26" t="n">
        <f aca="false">IF(K920=1,J920,"")</f>
        <v>5.832</v>
      </c>
    </row>
    <row r="921" customFormat="false" ht="15" hidden="false" customHeight="false" outlineLevel="0" collapsed="false">
      <c r="A921" s="16" t="s">
        <v>1213</v>
      </c>
      <c r="B921" s="16" t="s">
        <v>225</v>
      </c>
      <c r="C921" s="16" t="s">
        <v>294</v>
      </c>
      <c r="D921" s="16" t="n">
        <v>20</v>
      </c>
      <c r="E921" s="24" t="n">
        <v>8.424078</v>
      </c>
      <c r="F921" s="25" t="n">
        <v>1061</v>
      </c>
      <c r="G921" s="16" t="n">
        <v>19</v>
      </c>
      <c r="H921" s="16" t="n">
        <v>1</v>
      </c>
      <c r="I921" s="16" t="n">
        <v>0</v>
      </c>
      <c r="J921" s="26" t="n">
        <v>6.02105263157895</v>
      </c>
      <c r="K921" s="16" t="n">
        <f aca="false">IF(F921&gt;=$N$1,1,0)</f>
        <v>1</v>
      </c>
      <c r="L921" s="27" t="n">
        <f aca="false">IF(K921=1,COUNTIFS($K$5:$K$1252,1,$J$5:$J$1252,"&lt;"&amp;J921)/($N$3-1),"")</f>
        <v>0.32145816072908</v>
      </c>
      <c r="M921" s="27" t="n">
        <f aca="false">IF(K921=1,COUNTIFS($K$5:$K$1252,1,$E$5:$E$1252,"&lt;"&amp;E921)/($N$3-1),"")</f>
        <v>0.436619718309859</v>
      </c>
      <c r="N921" s="28" t="n">
        <f aca="false">IF(K921=1,L921-M921,"")</f>
        <v>-0.115161557580779</v>
      </c>
      <c r="O921" s="24" t="n">
        <f aca="false">IF(K921=1,E921,"")</f>
        <v>8.424078</v>
      </c>
      <c r="P921" s="26" t="n">
        <f aca="false">IF(K921=1,J921,"")</f>
        <v>6.02105263157895</v>
      </c>
    </row>
    <row r="922" customFormat="false" ht="15" hidden="false" customHeight="false" outlineLevel="0" collapsed="false">
      <c r="A922" s="16" t="s">
        <v>1214</v>
      </c>
      <c r="B922" s="16" t="s">
        <v>246</v>
      </c>
      <c r="C922" s="16" t="s">
        <v>294</v>
      </c>
      <c r="D922" s="16" t="n">
        <v>28</v>
      </c>
      <c r="E922" s="24" t="n">
        <v>3.390937</v>
      </c>
      <c r="F922" s="25" t="n">
        <v>1186</v>
      </c>
      <c r="G922" s="16" t="n">
        <v>19</v>
      </c>
      <c r="H922" s="16" t="n">
        <v>0</v>
      </c>
      <c r="I922" s="16" t="n">
        <v>0</v>
      </c>
      <c r="J922" s="26" t="n">
        <v>5.79473684210526</v>
      </c>
      <c r="K922" s="16" t="n">
        <f aca="false">IF(F922&gt;=$N$1,1,0)</f>
        <v>1</v>
      </c>
      <c r="L922" s="27" t="n">
        <f aca="false">IF(K922=1,COUNTIFS($K$5:$K$1252,1,$J$5:$J$1252,"&lt;"&amp;J922)/($N$3-1),"")</f>
        <v>0.0621375310687655</v>
      </c>
      <c r="M922" s="27" t="n">
        <f aca="false">IF(K922=1,COUNTIFS($K$5:$K$1252,1,$E$5:$E$1252,"&lt;"&amp;E922)/($N$3-1),"")</f>
        <v>0.178956089478045</v>
      </c>
      <c r="N922" s="28" t="n">
        <f aca="false">IF(K922=1,L922-M922,"")</f>
        <v>-0.116818558409279</v>
      </c>
      <c r="O922" s="24" t="n">
        <f aca="false">IF(K922=1,E922,"")</f>
        <v>3.390937</v>
      </c>
      <c r="P922" s="26" t="n">
        <f aca="false">IF(K922=1,J922,"")</f>
        <v>5.79473684210526</v>
      </c>
    </row>
    <row r="923" customFormat="false" ht="15" hidden="false" customHeight="false" outlineLevel="0" collapsed="false">
      <c r="A923" s="16" t="s">
        <v>1215</v>
      </c>
      <c r="B923" s="16" t="s">
        <v>261</v>
      </c>
      <c r="C923" s="16" t="s">
        <v>300</v>
      </c>
      <c r="D923" s="16" t="n">
        <v>27</v>
      </c>
      <c r="E923" s="24" t="n">
        <v>18.011399</v>
      </c>
      <c r="F923" s="25" t="n">
        <v>2020</v>
      </c>
      <c r="G923" s="16" t="n">
        <v>32</v>
      </c>
      <c r="H923" s="16" t="n">
        <v>2</v>
      </c>
      <c r="I923" s="16" t="n">
        <v>5</v>
      </c>
      <c r="J923" s="26" t="n">
        <v>6.28125</v>
      </c>
      <c r="K923" s="16" t="n">
        <f aca="false">IF(F923&gt;=$N$1,1,0)</f>
        <v>1</v>
      </c>
      <c r="L923" s="27" t="n">
        <f aca="false">IF(K923=1,COUNTIFS($K$5:$K$1252,1,$J$5:$J$1252,"&lt;"&amp;J923)/($N$3-1),"")</f>
        <v>0.577464788732394</v>
      </c>
      <c r="M923" s="27" t="n">
        <f aca="false">IF(K923=1,COUNTIFS($K$5:$K$1252,1,$E$5:$E$1252,"&lt;"&amp;E923)/($N$3-1),"")</f>
        <v>0.694283347141674</v>
      </c>
      <c r="N923" s="28" t="n">
        <f aca="false">IF(K923=1,L923-M923,"")</f>
        <v>-0.116818558409279</v>
      </c>
      <c r="O923" s="24" t="n">
        <f aca="false">IF(K923=1,E923,"")</f>
        <v>18.011399</v>
      </c>
      <c r="P923" s="26" t="n">
        <f aca="false">IF(K923=1,J923,"")</f>
        <v>6.28125</v>
      </c>
    </row>
    <row r="924" customFormat="false" ht="15" hidden="false" customHeight="false" outlineLevel="0" collapsed="false">
      <c r="A924" s="16" t="s">
        <v>1216</v>
      </c>
      <c r="B924" s="16" t="s">
        <v>258</v>
      </c>
      <c r="C924" s="16" t="s">
        <v>294</v>
      </c>
      <c r="D924" s="16" t="n">
        <v>28</v>
      </c>
      <c r="E924" s="24" t="n">
        <v>16.272464</v>
      </c>
      <c r="F924" s="25" t="n">
        <v>1597</v>
      </c>
      <c r="G924" s="16" t="n">
        <v>25</v>
      </c>
      <c r="H924" s="16" t="n">
        <v>0</v>
      </c>
      <c r="I924" s="16" t="n">
        <v>3</v>
      </c>
      <c r="J924" s="26" t="n">
        <v>6.244</v>
      </c>
      <c r="K924" s="16" t="n">
        <f aca="false">IF(F924&gt;=$N$1,1,0)</f>
        <v>1</v>
      </c>
      <c r="L924" s="27" t="n">
        <f aca="false">IF(K924=1,COUNTIFS($K$5:$K$1252,1,$J$5:$J$1252,"&lt;"&amp;J924)/($N$3-1),"")</f>
        <v>0.539353769676885</v>
      </c>
      <c r="M924" s="27" t="n">
        <f aca="false">IF(K924=1,COUNTIFS($K$5:$K$1252,1,$E$5:$E$1252,"&lt;"&amp;E924)/($N$3-1),"")</f>
        <v>0.657000828500414</v>
      </c>
      <c r="N924" s="28" t="n">
        <f aca="false">IF(K924=1,L924-M924,"")</f>
        <v>-0.117647058823529</v>
      </c>
      <c r="O924" s="24" t="n">
        <f aca="false">IF(K924=1,E924,"")</f>
        <v>16.272464</v>
      </c>
      <c r="P924" s="26" t="n">
        <f aca="false">IF(K924=1,J924,"")</f>
        <v>6.244</v>
      </c>
    </row>
    <row r="925" customFormat="false" ht="15" hidden="false" customHeight="false" outlineLevel="0" collapsed="false">
      <c r="A925" s="16" t="s">
        <v>1217</v>
      </c>
      <c r="B925" s="16" t="s">
        <v>234</v>
      </c>
      <c r="C925" s="16" t="s">
        <v>307</v>
      </c>
      <c r="D925" s="16" t="n">
        <v>32</v>
      </c>
      <c r="E925" s="24" t="n">
        <v>10.797402</v>
      </c>
      <c r="F925" s="25" t="n">
        <v>1217</v>
      </c>
      <c r="G925" s="16" t="n">
        <v>17</v>
      </c>
      <c r="H925" s="16" t="n">
        <v>0</v>
      </c>
      <c r="I925" s="16" t="n">
        <v>1</v>
      </c>
      <c r="J925" s="26" t="n">
        <v>6.08235294117647</v>
      </c>
      <c r="K925" s="16" t="n">
        <f aca="false">IF(F925&gt;=$N$1,1,0)</f>
        <v>1</v>
      </c>
      <c r="L925" s="27" t="n">
        <f aca="false">IF(K925=1,COUNTIFS($K$5:$K$1252,1,$J$5:$J$1252,"&lt;"&amp;J925)/($N$3-1),"")</f>
        <v>0.396023198011599</v>
      </c>
      <c r="M925" s="27" t="n">
        <f aca="false">IF(K925=1,COUNTIFS($K$5:$K$1252,1,$E$5:$E$1252,"&lt;"&amp;E925)/($N$3-1),"")</f>
        <v>0.513670256835129</v>
      </c>
      <c r="N925" s="28" t="n">
        <f aca="false">IF(K925=1,L925-M925,"")</f>
        <v>-0.117647058823529</v>
      </c>
      <c r="O925" s="24" t="n">
        <f aca="false">IF(K925=1,E925,"")</f>
        <v>10.797402</v>
      </c>
      <c r="P925" s="26" t="n">
        <f aca="false">IF(K925=1,J925,"")</f>
        <v>6.08235294117647</v>
      </c>
    </row>
    <row r="926" customFormat="false" ht="15" hidden="false" customHeight="false" outlineLevel="0" collapsed="false">
      <c r="A926" s="16" t="s">
        <v>1218</v>
      </c>
      <c r="B926" s="16" t="s">
        <v>246</v>
      </c>
      <c r="C926" s="16" t="s">
        <v>300</v>
      </c>
      <c r="D926" s="16" t="n">
        <v>18</v>
      </c>
      <c r="E926" s="24" t="n">
        <v>15.880643</v>
      </c>
      <c r="F926" s="25" t="n">
        <v>1353</v>
      </c>
      <c r="G926" s="16" t="n">
        <v>22</v>
      </c>
      <c r="H926" s="16" t="n">
        <v>1</v>
      </c>
      <c r="I926" s="16" t="n">
        <v>2</v>
      </c>
      <c r="J926" s="26" t="n">
        <v>6.24090909090909</v>
      </c>
      <c r="K926" s="16" t="n">
        <f aca="false">IF(F926&gt;=$N$1,1,0)</f>
        <v>1</v>
      </c>
      <c r="L926" s="27" t="n">
        <f aca="false">IF(K926=1,COUNTIFS($K$5:$K$1252,1,$J$5:$J$1252,"&lt;"&amp;J926)/($N$3-1),"")</f>
        <v>0.534382767191384</v>
      </c>
      <c r="M926" s="27" t="n">
        <f aca="false">IF(K926=1,COUNTIFS($K$5:$K$1252,1,$E$5:$E$1252,"&lt;"&amp;E926)/($N$3-1),"")</f>
        <v>0.652029826014913</v>
      </c>
      <c r="N926" s="28" t="n">
        <f aca="false">IF(K926=1,L926-M926,"")</f>
        <v>-0.117647058823529</v>
      </c>
      <c r="O926" s="24" t="n">
        <f aca="false">IF(K926=1,E926,"")</f>
        <v>15.880643</v>
      </c>
      <c r="P926" s="26" t="n">
        <f aca="false">IF(K926=1,J926,"")</f>
        <v>6.24090909090909</v>
      </c>
    </row>
    <row r="927" customFormat="false" ht="15" hidden="false" customHeight="false" outlineLevel="0" collapsed="false">
      <c r="A927" s="16" t="s">
        <v>1219</v>
      </c>
      <c r="B927" s="16" t="s">
        <v>238</v>
      </c>
      <c r="C927" s="16" t="s">
        <v>300</v>
      </c>
      <c r="D927" s="16" t="n">
        <v>22</v>
      </c>
      <c r="E927" s="24" t="n">
        <v>5.818249</v>
      </c>
      <c r="F927" s="25" t="n">
        <v>1376</v>
      </c>
      <c r="G927" s="16" t="n">
        <v>24</v>
      </c>
      <c r="H927" s="16" t="n">
        <v>3</v>
      </c>
      <c r="I927" s="16" t="n">
        <v>1</v>
      </c>
      <c r="J927" s="26" t="n">
        <v>5.92916666666667</v>
      </c>
      <c r="K927" s="16" t="n">
        <f aca="false">IF(F927&gt;=$N$1,1,0)</f>
        <v>1</v>
      </c>
      <c r="L927" s="27" t="n">
        <f aca="false">IF(K927=1,COUNTIFS($K$5:$K$1252,1,$J$5:$J$1252,"&lt;"&amp;J927)/($N$3-1),"")</f>
        <v>0.206296603148302</v>
      </c>
      <c r="M927" s="27" t="n">
        <f aca="false">IF(K927=1,COUNTIFS($K$5:$K$1252,1,$E$5:$E$1252,"&lt;"&amp;E927)/($N$3-1),"")</f>
        <v>0.324772162386081</v>
      </c>
      <c r="N927" s="28" t="n">
        <f aca="false">IF(K927=1,L927-M927,"")</f>
        <v>-0.11847555923778</v>
      </c>
      <c r="O927" s="24" t="n">
        <f aca="false">IF(K927=1,E927,"")</f>
        <v>5.818249</v>
      </c>
      <c r="P927" s="26" t="n">
        <f aca="false">IF(K927=1,J927,"")</f>
        <v>5.92916666666667</v>
      </c>
    </row>
    <row r="928" customFormat="false" ht="15" hidden="false" customHeight="false" outlineLevel="0" collapsed="false">
      <c r="A928" s="16" t="s">
        <v>1220</v>
      </c>
      <c r="B928" s="16" t="s">
        <v>244</v>
      </c>
      <c r="C928" s="16" t="s">
        <v>296</v>
      </c>
      <c r="D928" s="16" t="n">
        <v>22</v>
      </c>
      <c r="E928" s="24" t="n">
        <v>6.267349</v>
      </c>
      <c r="F928" s="25" t="n">
        <v>1831</v>
      </c>
      <c r="G928" s="16" t="n">
        <v>28</v>
      </c>
      <c r="H928" s="16" t="n">
        <v>9</v>
      </c>
      <c r="I928" s="16" t="n">
        <v>1</v>
      </c>
      <c r="J928" s="26" t="n">
        <v>5.94642857142857</v>
      </c>
      <c r="K928" s="16" t="n">
        <f aca="false">IF(F928&gt;=$N$1,1,0)</f>
        <v>1</v>
      </c>
      <c r="L928" s="27" t="n">
        <f aca="false">IF(K928=1,COUNTIFS($K$5:$K$1252,1,$J$5:$J$1252,"&lt;"&amp;J928)/($N$3-1),"")</f>
        <v>0.225352112676056</v>
      </c>
      <c r="M928" s="27" t="n">
        <f aca="false">IF(K928=1,COUNTIFS($K$5:$K$1252,1,$E$5:$E$1252,"&lt;"&amp;E928)/($N$3-1),"")</f>
        <v>0.345484672742336</v>
      </c>
      <c r="N928" s="28" t="n">
        <f aca="false">IF(K928=1,L928-M928,"")</f>
        <v>-0.12013256006628</v>
      </c>
      <c r="O928" s="24" t="n">
        <f aca="false">IF(K928=1,E928,"")</f>
        <v>6.267349</v>
      </c>
      <c r="P928" s="26" t="n">
        <f aca="false">IF(K928=1,J928,"")</f>
        <v>5.94642857142857</v>
      </c>
    </row>
    <row r="929" customFormat="false" ht="15" hidden="false" customHeight="false" outlineLevel="0" collapsed="false">
      <c r="A929" s="16" t="s">
        <v>1221</v>
      </c>
      <c r="B929" s="16" t="s">
        <v>240</v>
      </c>
      <c r="C929" s="16" t="s">
        <v>296</v>
      </c>
      <c r="D929" s="16" t="n">
        <v>30</v>
      </c>
      <c r="E929" s="24" t="n">
        <v>3.535774</v>
      </c>
      <c r="F929" s="25" t="n">
        <v>1152</v>
      </c>
      <c r="G929" s="16" t="n">
        <v>18</v>
      </c>
      <c r="H929" s="16" t="n">
        <v>6</v>
      </c>
      <c r="I929" s="16" t="n">
        <v>0</v>
      </c>
      <c r="J929" s="26" t="n">
        <v>5.81111111111111</v>
      </c>
      <c r="K929" s="16" t="n">
        <f aca="false">IF(F929&gt;=$N$1,1,0)</f>
        <v>1</v>
      </c>
      <c r="L929" s="27" t="n">
        <f aca="false">IF(K929=1,COUNTIFS($K$5:$K$1252,1,$J$5:$J$1252,"&lt;"&amp;J929)/($N$3-1),"")</f>
        <v>0.0737365368682684</v>
      </c>
      <c r="M929" s="27" t="n">
        <f aca="false">IF(K929=1,COUNTIFS($K$5:$K$1252,1,$E$5:$E$1252,"&lt;"&amp;E929)/($N$3-1),"")</f>
        <v>0.193869096934548</v>
      </c>
      <c r="N929" s="28" t="n">
        <f aca="false">IF(K929=1,L929-M929,"")</f>
        <v>-0.12013256006628</v>
      </c>
      <c r="O929" s="24" t="n">
        <f aca="false">IF(K929=1,E929,"")</f>
        <v>3.535774</v>
      </c>
      <c r="P929" s="26" t="n">
        <f aca="false">IF(K929=1,J929,"")</f>
        <v>5.81111111111111</v>
      </c>
    </row>
    <row r="930" customFormat="false" ht="15" hidden="false" customHeight="false" outlineLevel="0" collapsed="false">
      <c r="A930" s="16" t="s">
        <v>1222</v>
      </c>
      <c r="B930" s="16" t="s">
        <v>238</v>
      </c>
      <c r="C930" s="16" t="s">
        <v>300</v>
      </c>
      <c r="D930" s="16" t="n">
        <v>21</v>
      </c>
      <c r="E930" s="24" t="n">
        <v>4.375323</v>
      </c>
      <c r="F930" s="25" t="n">
        <v>1687</v>
      </c>
      <c r="G930" s="16" t="n">
        <v>25</v>
      </c>
      <c r="H930" s="16" t="n">
        <v>1</v>
      </c>
      <c r="I930" s="16" t="n">
        <v>3</v>
      </c>
      <c r="J930" s="26" t="n">
        <v>5.856</v>
      </c>
      <c r="K930" s="16" t="n">
        <f aca="false">IF(F930&gt;=$N$1,1,0)</f>
        <v>1</v>
      </c>
      <c r="L930" s="27" t="n">
        <f aca="false">IF(K930=1,COUNTIFS($K$5:$K$1252,1,$J$5:$J$1252,"&lt;"&amp;J930)/($N$3-1),"")</f>
        <v>0.124275062137531</v>
      </c>
      <c r="M930" s="27" t="n">
        <f aca="false">IF(K930=1,COUNTIFS($K$5:$K$1252,1,$E$5:$E$1252,"&lt;"&amp;E930)/($N$3-1),"")</f>
        <v>0.244407622203811</v>
      </c>
      <c r="N930" s="28" t="n">
        <f aca="false">IF(K930=1,L930-M930,"")</f>
        <v>-0.12013256006628</v>
      </c>
      <c r="O930" s="24" t="n">
        <f aca="false">IF(K930=1,E930,"")</f>
        <v>4.375323</v>
      </c>
      <c r="P930" s="26" t="n">
        <f aca="false">IF(K930=1,J930,"")</f>
        <v>5.856</v>
      </c>
    </row>
    <row r="931" customFormat="false" ht="15" hidden="false" customHeight="false" outlineLevel="0" collapsed="false">
      <c r="A931" s="16" t="s">
        <v>1223</v>
      </c>
      <c r="B931" s="16" t="s">
        <v>240</v>
      </c>
      <c r="C931" s="16" t="s">
        <v>294</v>
      </c>
      <c r="D931" s="16" t="n">
        <v>19</v>
      </c>
      <c r="E931" s="24" t="n">
        <v>3.156641</v>
      </c>
      <c r="F931" s="25" t="n">
        <v>1638</v>
      </c>
      <c r="G931" s="16" t="n">
        <v>25</v>
      </c>
      <c r="H931" s="16" t="n">
        <v>0</v>
      </c>
      <c r="I931" s="16" t="n">
        <v>1</v>
      </c>
      <c r="J931" s="26" t="n">
        <v>5.724</v>
      </c>
      <c r="K931" s="16" t="n">
        <f aca="false">IF(F931&gt;=$N$1,1,0)</f>
        <v>1</v>
      </c>
      <c r="L931" s="27" t="n">
        <f aca="false">IF(K931=1,COUNTIFS($K$5:$K$1252,1,$J$5:$J$1252,"&lt;"&amp;J931)/($N$3-1),"")</f>
        <v>0.024026512013256</v>
      </c>
      <c r="M931" s="27" t="n">
        <f aca="false">IF(K931=1,COUNTIFS($K$5:$K$1252,1,$E$5:$E$1252,"&lt;"&amp;E931)/($N$3-1),"")</f>
        <v>0.145816072908036</v>
      </c>
      <c r="N931" s="28" t="n">
        <f aca="false">IF(K931=1,L931-M931,"")</f>
        <v>-0.12178956089478</v>
      </c>
      <c r="O931" s="24" t="n">
        <f aca="false">IF(K931=1,E931,"")</f>
        <v>3.156641</v>
      </c>
      <c r="P931" s="26" t="n">
        <f aca="false">IF(K931=1,J931,"")</f>
        <v>5.724</v>
      </c>
    </row>
    <row r="932" customFormat="false" ht="15" hidden="false" customHeight="false" outlineLevel="0" collapsed="false">
      <c r="A932" s="16" t="s">
        <v>1224</v>
      </c>
      <c r="B932" s="16" t="s">
        <v>237</v>
      </c>
      <c r="C932" s="16" t="s">
        <v>296</v>
      </c>
      <c r="D932" s="16" t="n">
        <v>24</v>
      </c>
      <c r="E932" s="24" t="n">
        <v>11.856259</v>
      </c>
      <c r="F932" s="25" t="n">
        <v>1973</v>
      </c>
      <c r="G932" s="16" t="n">
        <v>30</v>
      </c>
      <c r="H932" s="16" t="n">
        <v>5</v>
      </c>
      <c r="I932" s="16" t="n">
        <v>3</v>
      </c>
      <c r="J932" s="26" t="n">
        <v>6.12</v>
      </c>
      <c r="K932" s="16" t="n">
        <f aca="false">IF(F932&gt;=$N$1,1,0)</f>
        <v>1</v>
      </c>
      <c r="L932" s="27" t="n">
        <f aca="false">IF(K932=1,COUNTIFS($K$5:$K$1252,1,$J$5:$J$1252,"&lt;"&amp;J932)/($N$3-1),"")</f>
        <v>0.427506213753107</v>
      </c>
      <c r="M932" s="27" t="n">
        <f aca="false">IF(K932=1,COUNTIFS($K$5:$K$1252,1,$E$5:$E$1252,"&lt;"&amp;E932)/($N$3-1),"")</f>
        <v>0.549295774647887</v>
      </c>
      <c r="N932" s="28" t="n">
        <f aca="false">IF(K932=1,L932-M932,"")</f>
        <v>-0.12178956089478</v>
      </c>
      <c r="O932" s="24" t="n">
        <f aca="false">IF(K932=1,E932,"")</f>
        <v>11.856259</v>
      </c>
      <c r="P932" s="26" t="n">
        <f aca="false">IF(K932=1,J932,"")</f>
        <v>6.12</v>
      </c>
    </row>
    <row r="933" customFormat="false" ht="15" hidden="false" customHeight="false" outlineLevel="0" collapsed="false">
      <c r="A933" s="16" t="s">
        <v>1225</v>
      </c>
      <c r="B933" s="16" t="s">
        <v>266</v>
      </c>
      <c r="C933" s="16" t="s">
        <v>296</v>
      </c>
      <c r="D933" s="16" t="n">
        <v>29</v>
      </c>
      <c r="E933" s="24" t="n">
        <v>4.868899</v>
      </c>
      <c r="F933" s="25" t="n">
        <v>1539</v>
      </c>
      <c r="G933" s="16" t="n">
        <v>23</v>
      </c>
      <c r="H933" s="16" t="n">
        <v>5</v>
      </c>
      <c r="I933" s="16" t="n">
        <v>1</v>
      </c>
      <c r="J933" s="26" t="n">
        <v>5.87826086956522</v>
      </c>
      <c r="K933" s="16" t="n">
        <f aca="false">IF(F933&gt;=$N$1,1,0)</f>
        <v>1</v>
      </c>
      <c r="L933" s="27" t="n">
        <f aca="false">IF(K933=1,COUNTIFS($K$5:$K$1252,1,$J$5:$J$1252,"&lt;"&amp;J933)/($N$3-1),"")</f>
        <v>0.145816072908036</v>
      </c>
      <c r="M933" s="27" t="n">
        <f aca="false">IF(K933=1,COUNTIFS($K$5:$K$1252,1,$E$5:$E$1252,"&lt;"&amp;E933)/($N$3-1),"")</f>
        <v>0.269262634631317</v>
      </c>
      <c r="N933" s="28" t="n">
        <f aca="false">IF(K933=1,L933-M933,"")</f>
        <v>-0.123446561723281</v>
      </c>
      <c r="O933" s="24" t="n">
        <f aca="false">IF(K933=1,E933,"")</f>
        <v>4.868899</v>
      </c>
      <c r="P933" s="26" t="n">
        <f aca="false">IF(K933=1,J933,"")</f>
        <v>5.87826086956522</v>
      </c>
    </row>
    <row r="934" customFormat="false" ht="15" hidden="false" customHeight="false" outlineLevel="0" collapsed="false">
      <c r="A934" s="16" t="s">
        <v>1226</v>
      </c>
      <c r="B934" s="16" t="s">
        <v>234</v>
      </c>
      <c r="C934" s="16" t="s">
        <v>296</v>
      </c>
      <c r="D934" s="16" t="n">
        <v>22</v>
      </c>
      <c r="E934" s="24" t="n">
        <v>20.817586</v>
      </c>
      <c r="F934" s="25" t="n">
        <v>1973</v>
      </c>
      <c r="G934" s="16" t="n">
        <v>31</v>
      </c>
      <c r="H934" s="16" t="n">
        <v>12</v>
      </c>
      <c r="I934" s="16" t="n">
        <v>7</v>
      </c>
      <c r="J934" s="26" t="n">
        <v>6.30645161290323</v>
      </c>
      <c r="K934" s="16" t="n">
        <f aca="false">IF(F934&gt;=$N$1,1,0)</f>
        <v>1</v>
      </c>
      <c r="L934" s="27" t="n">
        <f aca="false">IF(K934=1,COUNTIFS($K$5:$K$1252,1,$J$5:$J$1252,"&lt;"&amp;J934)/($N$3-1),"")</f>
        <v>0.59983429991715</v>
      </c>
      <c r="M934" s="27" t="n">
        <f aca="false">IF(K934=1,COUNTIFS($K$5:$K$1252,1,$E$5:$E$1252,"&lt;"&amp;E934)/($N$3-1),"")</f>
        <v>0.723280861640431</v>
      </c>
      <c r="N934" s="28" t="n">
        <f aca="false">IF(K934=1,L934-M934,"")</f>
        <v>-0.123446561723281</v>
      </c>
      <c r="O934" s="24" t="n">
        <f aca="false">IF(K934=1,E934,"")</f>
        <v>20.817586</v>
      </c>
      <c r="P934" s="26" t="n">
        <f aca="false">IF(K934=1,J934,"")</f>
        <v>6.30645161290323</v>
      </c>
    </row>
    <row r="935" customFormat="false" ht="15" hidden="false" customHeight="false" outlineLevel="0" collapsed="false">
      <c r="A935" s="16" t="s">
        <v>1227</v>
      </c>
      <c r="B935" s="16" t="s">
        <v>248</v>
      </c>
      <c r="C935" s="16" t="s">
        <v>296</v>
      </c>
      <c r="D935" s="16" t="n">
        <v>28</v>
      </c>
      <c r="E935" s="24" t="n">
        <v>9.165626</v>
      </c>
      <c r="F935" s="25" t="n">
        <v>1062</v>
      </c>
      <c r="G935" s="16" t="n">
        <v>17</v>
      </c>
      <c r="H935" s="16" t="n">
        <v>4</v>
      </c>
      <c r="I935" s="16" t="n">
        <v>4</v>
      </c>
      <c r="J935" s="26" t="n">
        <v>6.03529411764706</v>
      </c>
      <c r="K935" s="16" t="n">
        <f aca="false">IF(F935&gt;=$N$1,1,0)</f>
        <v>1</v>
      </c>
      <c r="L935" s="27" t="n">
        <f aca="false">IF(K935=1,COUNTIFS($K$5:$K$1252,1,$J$5:$J$1252,"&lt;"&amp;J935)/($N$3-1),"")</f>
        <v>0.340513670256835</v>
      </c>
      <c r="M935" s="27" t="n">
        <f aca="false">IF(K935=1,COUNTIFS($K$5:$K$1252,1,$E$5:$E$1252,"&lt;"&amp;E935)/($N$3-1),"")</f>
        <v>0.463960231980116</v>
      </c>
      <c r="N935" s="28" t="n">
        <f aca="false">IF(K935=1,L935-M935,"")</f>
        <v>-0.123446561723281</v>
      </c>
      <c r="O935" s="24" t="n">
        <f aca="false">IF(K935=1,E935,"")</f>
        <v>9.165626</v>
      </c>
      <c r="P935" s="26" t="n">
        <f aca="false">IF(K935=1,J935,"")</f>
        <v>6.03529411764706</v>
      </c>
    </row>
    <row r="936" customFormat="false" ht="15" hidden="false" customHeight="false" outlineLevel="0" collapsed="false">
      <c r="A936" s="16" t="s">
        <v>1228</v>
      </c>
      <c r="B936" s="16" t="s">
        <v>232</v>
      </c>
      <c r="C936" s="16" t="s">
        <v>294</v>
      </c>
      <c r="D936" s="16" t="n">
        <v>31</v>
      </c>
      <c r="E936" s="24" t="n">
        <v>8.671826</v>
      </c>
      <c r="F936" s="25" t="n">
        <v>1201</v>
      </c>
      <c r="G936" s="16" t="n">
        <v>23</v>
      </c>
      <c r="H936" s="16" t="n">
        <v>0</v>
      </c>
      <c r="I936" s="16" t="n">
        <v>2</v>
      </c>
      <c r="J936" s="26" t="n">
        <v>6.02173913043478</v>
      </c>
      <c r="K936" s="16" t="n">
        <f aca="false">IF(F936&gt;=$N$1,1,0)</f>
        <v>1</v>
      </c>
      <c r="L936" s="27" t="n">
        <f aca="false">IF(K936=1,COUNTIFS($K$5:$K$1252,1,$J$5:$J$1252,"&lt;"&amp;J936)/($N$3-1),"")</f>
        <v>0.323115161557581</v>
      </c>
      <c r="M936" s="27" t="n">
        <f aca="false">IF(K936=1,COUNTIFS($K$5:$K$1252,1,$E$5:$E$1252,"&lt;"&amp;E936)/($N$3-1),"")</f>
        <v>0.446561723280862</v>
      </c>
      <c r="N936" s="28" t="n">
        <f aca="false">IF(K936=1,L936-M936,"")</f>
        <v>-0.123446561723281</v>
      </c>
      <c r="O936" s="24" t="n">
        <f aca="false">IF(K936=1,E936,"")</f>
        <v>8.671826</v>
      </c>
      <c r="P936" s="26" t="n">
        <f aca="false">IF(K936=1,J936,"")</f>
        <v>6.02173913043478</v>
      </c>
    </row>
    <row r="937" customFormat="false" ht="15" hidden="false" customHeight="false" outlineLevel="0" collapsed="false">
      <c r="A937" s="16" t="s">
        <v>1229</v>
      </c>
      <c r="B937" s="16" t="s">
        <v>247</v>
      </c>
      <c r="C937" s="16" t="s">
        <v>296</v>
      </c>
      <c r="D937" s="16" t="n">
        <v>24</v>
      </c>
      <c r="E937" s="24" t="n">
        <v>135.296723</v>
      </c>
      <c r="F937" s="25" t="n">
        <v>2598</v>
      </c>
      <c r="G937" s="16" t="n">
        <v>44</v>
      </c>
      <c r="H937" s="16" t="n">
        <v>13</v>
      </c>
      <c r="I937" s="16" t="n">
        <v>6</v>
      </c>
      <c r="J937" s="26" t="n">
        <v>6.84772727272727</v>
      </c>
      <c r="K937" s="16" t="n">
        <f aca="false">IF(F937&gt;=$N$1,1,0)</f>
        <v>1</v>
      </c>
      <c r="L937" s="27" t="n">
        <f aca="false">IF(K937=1,COUNTIFS($K$5:$K$1252,1,$J$5:$J$1252,"&lt;"&amp;J937)/($N$3-1),"")</f>
        <v>0.866611433305717</v>
      </c>
      <c r="M937" s="27" t="n">
        <f aca="false">IF(K937=1,COUNTIFS($K$5:$K$1252,1,$E$5:$E$1252,"&lt;"&amp;E937)/($N$3-1),"")</f>
        <v>0.990057995028998</v>
      </c>
      <c r="N937" s="28" t="n">
        <f aca="false">IF(K937=1,L937-M937,"")</f>
        <v>-0.123446561723281</v>
      </c>
      <c r="O937" s="24" t="n">
        <f aca="false">IF(K937=1,E937,"")</f>
        <v>135.296723</v>
      </c>
      <c r="P937" s="26" t="n">
        <f aca="false">IF(K937=1,J937,"")</f>
        <v>6.84772727272727</v>
      </c>
    </row>
    <row r="938" customFormat="false" ht="15" hidden="false" customHeight="false" outlineLevel="0" collapsed="false">
      <c r="A938" s="16" t="s">
        <v>1230</v>
      </c>
      <c r="B938" s="16" t="s">
        <v>241</v>
      </c>
      <c r="C938" s="16" t="s">
        <v>300</v>
      </c>
      <c r="D938" s="16" t="n">
        <v>24</v>
      </c>
      <c r="E938" s="24" t="n">
        <v>147.161557</v>
      </c>
      <c r="F938" s="25" t="n">
        <v>2583</v>
      </c>
      <c r="G938" s="16" t="n">
        <v>41</v>
      </c>
      <c r="H938" s="16" t="n">
        <v>3</v>
      </c>
      <c r="I938" s="16" t="n">
        <v>4</v>
      </c>
      <c r="J938" s="26" t="n">
        <v>6.85121951219512</v>
      </c>
      <c r="K938" s="16" t="n">
        <f aca="false">IF(F938&gt;=$N$1,1,0)</f>
        <v>1</v>
      </c>
      <c r="L938" s="27" t="n">
        <f aca="false">IF(K938=1,COUNTIFS($K$5:$K$1252,1,$J$5:$J$1252,"&lt;"&amp;J938)/($N$3-1),"")</f>
        <v>0.868268434134217</v>
      </c>
      <c r="M938" s="27" t="n">
        <f aca="false">IF(K938=1,COUNTIFS($K$5:$K$1252,1,$E$5:$E$1252,"&lt;"&amp;E938)/($N$3-1),"")</f>
        <v>0.994200497100249</v>
      </c>
      <c r="N938" s="28" t="n">
        <f aca="false">IF(K938=1,L938-M938,"")</f>
        <v>-0.125932062966032</v>
      </c>
      <c r="O938" s="24" t="n">
        <f aca="false">IF(K938=1,E938,"")</f>
        <v>147.161557</v>
      </c>
      <c r="P938" s="26" t="n">
        <f aca="false">IF(K938=1,J938,"")</f>
        <v>6.85121951219512</v>
      </c>
    </row>
    <row r="939" customFormat="false" ht="15" hidden="false" customHeight="false" outlineLevel="0" collapsed="false">
      <c r="A939" s="16" t="s">
        <v>1231</v>
      </c>
      <c r="B939" s="16" t="s">
        <v>261</v>
      </c>
      <c r="C939" s="16" t="s">
        <v>300</v>
      </c>
      <c r="D939" s="16" t="n">
        <v>32</v>
      </c>
      <c r="E939" s="24" t="n">
        <v>81.123533</v>
      </c>
      <c r="F939" s="25" t="n">
        <v>2371</v>
      </c>
      <c r="G939" s="16" t="n">
        <v>33</v>
      </c>
      <c r="H939" s="16" t="n">
        <v>8</v>
      </c>
      <c r="I939" s="16" t="n">
        <v>10</v>
      </c>
      <c r="J939" s="26" t="n">
        <v>6.76969696969697</v>
      </c>
      <c r="K939" s="16" t="n">
        <f aca="false">IF(F939&gt;=$N$1,1,0)</f>
        <v>1</v>
      </c>
      <c r="L939" s="27" t="n">
        <f aca="false">IF(K939=1,COUNTIFS($K$5:$K$1252,1,$J$5:$J$1252,"&lt;"&amp;J939)/($N$3-1),"")</f>
        <v>0.830985915492958</v>
      </c>
      <c r="M939" s="27" t="n">
        <f aca="false">IF(K939=1,COUNTIFS($K$5:$K$1252,1,$E$5:$E$1252,"&lt;"&amp;E939)/($N$3-1),"")</f>
        <v>0.956917978458989</v>
      </c>
      <c r="N939" s="28" t="n">
        <f aca="false">IF(K939=1,L939-M939,"")</f>
        <v>-0.125932062966031</v>
      </c>
      <c r="O939" s="24" t="n">
        <f aca="false">IF(K939=1,E939,"")</f>
        <v>81.123533</v>
      </c>
      <c r="P939" s="26" t="n">
        <f aca="false">IF(K939=1,J939,"")</f>
        <v>6.76969696969697</v>
      </c>
    </row>
    <row r="940" customFormat="false" ht="15" hidden="false" customHeight="false" outlineLevel="0" collapsed="false">
      <c r="A940" s="16" t="s">
        <v>1232</v>
      </c>
      <c r="B940" s="16" t="s">
        <v>242</v>
      </c>
      <c r="C940" s="16" t="s">
        <v>294</v>
      </c>
      <c r="D940" s="16" t="n">
        <v>23</v>
      </c>
      <c r="E940" s="24" t="n">
        <v>13.325174</v>
      </c>
      <c r="F940" s="25" t="n">
        <v>1484</v>
      </c>
      <c r="G940" s="16" t="n">
        <v>27</v>
      </c>
      <c r="H940" s="16" t="n">
        <v>0</v>
      </c>
      <c r="I940" s="16" t="n">
        <v>1</v>
      </c>
      <c r="J940" s="26" t="n">
        <v>6.16666666666667</v>
      </c>
      <c r="K940" s="16" t="n">
        <f aca="false">IF(F940&gt;=$N$1,1,0)</f>
        <v>1</v>
      </c>
      <c r="L940" s="27" t="n">
        <f aca="false">IF(K940=1,COUNTIFS($K$5:$K$1252,1,$J$5:$J$1252,"&lt;"&amp;J940)/($N$3-1),"")</f>
        <v>0.460646230323115</v>
      </c>
      <c r="M940" s="27" t="n">
        <f aca="false">IF(K940=1,COUNTIFS($K$5:$K$1252,1,$E$5:$E$1252,"&lt;"&amp;E940)/($N$3-1),"")</f>
        <v>0.587406793703397</v>
      </c>
      <c r="N940" s="28" t="n">
        <f aca="false">IF(K940=1,L940-M940,"")</f>
        <v>-0.126760563380282</v>
      </c>
      <c r="O940" s="24" t="n">
        <f aca="false">IF(K940=1,E940,"")</f>
        <v>13.325174</v>
      </c>
      <c r="P940" s="26" t="n">
        <f aca="false">IF(K940=1,J940,"")</f>
        <v>6.16666666666667</v>
      </c>
    </row>
    <row r="941" customFormat="false" ht="15" hidden="false" customHeight="false" outlineLevel="0" collapsed="false">
      <c r="A941" s="16" t="s">
        <v>1233</v>
      </c>
      <c r="B941" s="16" t="s">
        <v>269</v>
      </c>
      <c r="C941" s="16" t="s">
        <v>294</v>
      </c>
      <c r="D941" s="16" t="n">
        <v>31</v>
      </c>
      <c r="E941" s="24" t="n">
        <v>3.806096</v>
      </c>
      <c r="F941" s="25" t="n">
        <v>1313</v>
      </c>
      <c r="G941" s="16" t="n">
        <v>24</v>
      </c>
      <c r="H941" s="16" t="n">
        <v>0</v>
      </c>
      <c r="I941" s="16" t="n">
        <v>0</v>
      </c>
      <c r="J941" s="26" t="n">
        <v>5.82916666666667</v>
      </c>
      <c r="K941" s="16" t="n">
        <f aca="false">IF(F941&gt;=$N$1,1,0)</f>
        <v>1</v>
      </c>
      <c r="L941" s="27" t="n">
        <f aca="false">IF(K941=1,COUNTIFS($K$5:$K$1252,1,$J$5:$J$1252,"&lt;"&amp;J941)/($N$3-1),"")</f>
        <v>0.0927920463960232</v>
      </c>
      <c r="M941" s="27" t="n">
        <f aca="false">IF(K941=1,COUNTIFS($K$5:$K$1252,1,$E$5:$E$1252,"&lt;"&amp;E941)/($N$3-1),"")</f>
        <v>0.219552609776305</v>
      </c>
      <c r="N941" s="28" t="n">
        <f aca="false">IF(K941=1,L941-M941,"")</f>
        <v>-0.126760563380282</v>
      </c>
      <c r="O941" s="24" t="n">
        <f aca="false">IF(K941=1,E941,"")</f>
        <v>3.806096</v>
      </c>
      <c r="P941" s="26" t="n">
        <f aca="false">IF(K941=1,J941,"")</f>
        <v>5.82916666666667</v>
      </c>
    </row>
    <row r="942" customFormat="false" ht="15" hidden="false" customHeight="false" outlineLevel="0" collapsed="false">
      <c r="A942" s="16" t="s">
        <v>1234</v>
      </c>
      <c r="B942" s="16" t="s">
        <v>237</v>
      </c>
      <c r="C942" s="16" t="s">
        <v>294</v>
      </c>
      <c r="D942" s="16" t="n">
        <v>29</v>
      </c>
      <c r="E942" s="24" t="n">
        <v>3.772308</v>
      </c>
      <c r="F942" s="25" t="n">
        <v>1981</v>
      </c>
      <c r="G942" s="16" t="n">
        <v>32</v>
      </c>
      <c r="H942" s="16" t="n">
        <v>1</v>
      </c>
      <c r="I942" s="16" t="n">
        <v>1</v>
      </c>
      <c r="J942" s="26" t="n">
        <v>5.828125</v>
      </c>
      <c r="K942" s="16" t="n">
        <f aca="false">IF(F942&gt;=$N$1,1,0)</f>
        <v>1</v>
      </c>
      <c r="L942" s="27" t="n">
        <f aca="false">IF(K942=1,COUNTIFS($K$5:$K$1252,1,$J$5:$J$1252,"&lt;"&amp;J942)/($N$3-1),"")</f>
        <v>0.0894780447390224</v>
      </c>
      <c r="M942" s="27" t="n">
        <f aca="false">IF(K942=1,COUNTIFS($K$5:$K$1252,1,$E$5:$E$1252,"&lt;"&amp;E942)/($N$3-1),"")</f>
        <v>0.216238608119304</v>
      </c>
      <c r="N942" s="28" t="n">
        <f aca="false">IF(K942=1,L942-M942,"")</f>
        <v>-0.126760563380282</v>
      </c>
      <c r="O942" s="24" t="n">
        <f aca="false">IF(K942=1,E942,"")</f>
        <v>3.772308</v>
      </c>
      <c r="P942" s="26" t="n">
        <f aca="false">IF(K942=1,J942,"")</f>
        <v>5.828125</v>
      </c>
    </row>
    <row r="943" customFormat="false" ht="15" hidden="false" customHeight="false" outlineLevel="0" collapsed="false">
      <c r="A943" s="16" t="s">
        <v>1235</v>
      </c>
      <c r="B943" s="16" t="s">
        <v>239</v>
      </c>
      <c r="C943" s="16" t="s">
        <v>296</v>
      </c>
      <c r="D943" s="16" t="n">
        <v>26</v>
      </c>
      <c r="E943" s="24" t="n">
        <v>3.310909</v>
      </c>
      <c r="F943" s="25" t="n">
        <v>1103</v>
      </c>
      <c r="G943" s="16" t="n">
        <v>20</v>
      </c>
      <c r="H943" s="16" t="n">
        <v>4</v>
      </c>
      <c r="I943" s="16" t="n">
        <v>2</v>
      </c>
      <c r="J943" s="26" t="n">
        <v>5.76</v>
      </c>
      <c r="K943" s="16" t="n">
        <f aca="false">IF(F943&gt;=$N$1,1,0)</f>
        <v>1</v>
      </c>
      <c r="L943" s="27" t="n">
        <f aca="false">IF(K943=1,COUNTIFS($K$5:$K$1252,1,$J$5:$J$1252,"&lt;"&amp;J943)/($N$3-1),"")</f>
        <v>0.0381110190555095</v>
      </c>
      <c r="M943" s="27" t="n">
        <f aca="false">IF(K943=1,COUNTIFS($K$5:$K$1252,1,$E$5:$E$1252,"&lt;"&amp;E943)/($N$3-1),"")</f>
        <v>0.165700082850041</v>
      </c>
      <c r="N943" s="28" t="n">
        <f aca="false">IF(K943=1,L943-M943,"")</f>
        <v>-0.127589063794532</v>
      </c>
      <c r="O943" s="24" t="n">
        <f aca="false">IF(K943=1,E943,"")</f>
        <v>3.310909</v>
      </c>
      <c r="P943" s="26" t="n">
        <f aca="false">IF(K943=1,J943,"")</f>
        <v>5.76</v>
      </c>
    </row>
    <row r="944" customFormat="false" ht="15" hidden="false" customHeight="false" outlineLevel="0" collapsed="false">
      <c r="A944" s="16" t="s">
        <v>1236</v>
      </c>
      <c r="B944" s="16" t="s">
        <v>249</v>
      </c>
      <c r="C944" s="16" t="s">
        <v>296</v>
      </c>
      <c r="D944" s="16" t="n">
        <v>19</v>
      </c>
      <c r="E944" s="24" t="n">
        <v>36.990617</v>
      </c>
      <c r="F944" s="25" t="n">
        <v>1226</v>
      </c>
      <c r="G944" s="16" t="n">
        <v>19</v>
      </c>
      <c r="H944" s="16" t="n">
        <v>4</v>
      </c>
      <c r="I944" s="16" t="n">
        <v>2</v>
      </c>
      <c r="J944" s="26" t="n">
        <v>6.43157894736842</v>
      </c>
      <c r="K944" s="16" t="n">
        <f aca="false">IF(F944&gt;=$N$1,1,0)</f>
        <v>1</v>
      </c>
      <c r="L944" s="27" t="n">
        <f aca="false">IF(K944=1,COUNTIFS($K$5:$K$1252,1,$J$5:$J$1252,"&lt;"&amp;J944)/($N$3-1),"")</f>
        <v>0.723280861640431</v>
      </c>
      <c r="M944" s="27" t="n">
        <f aca="false">IF(K944=1,COUNTIFS($K$5:$K$1252,1,$E$5:$E$1252,"&lt;"&amp;E944)/($N$3-1),"")</f>
        <v>0.850869925434963</v>
      </c>
      <c r="N944" s="28" t="n">
        <f aca="false">IF(K944=1,L944-M944,"")</f>
        <v>-0.127589063794532</v>
      </c>
      <c r="O944" s="24" t="n">
        <f aca="false">IF(K944=1,E944,"")</f>
        <v>36.990617</v>
      </c>
      <c r="P944" s="26" t="n">
        <f aca="false">IF(K944=1,J944,"")</f>
        <v>6.43157894736842</v>
      </c>
    </row>
    <row r="945" customFormat="false" ht="15" hidden="false" customHeight="false" outlineLevel="0" collapsed="false">
      <c r="A945" s="16" t="s">
        <v>1237</v>
      </c>
      <c r="B945" s="16" t="s">
        <v>246</v>
      </c>
      <c r="C945" s="16" t="s">
        <v>300</v>
      </c>
      <c r="D945" s="16" t="n">
        <v>19</v>
      </c>
      <c r="E945" s="24" t="n">
        <v>92.416847</v>
      </c>
      <c r="F945" s="25" t="n">
        <v>1940</v>
      </c>
      <c r="G945" s="16" t="n">
        <v>27</v>
      </c>
      <c r="H945" s="16" t="n">
        <v>6</v>
      </c>
      <c r="I945" s="16" t="n">
        <v>10</v>
      </c>
      <c r="J945" s="26" t="n">
        <v>6.79259259259259</v>
      </c>
      <c r="K945" s="16" t="n">
        <f aca="false">IF(F945&gt;=$N$1,1,0)</f>
        <v>1</v>
      </c>
      <c r="L945" s="27" t="n">
        <f aca="false">IF(K945=1,COUNTIFS($K$5:$K$1252,1,$J$5:$J$1252,"&lt;"&amp;J945)/($N$3-1),"")</f>
        <v>0.84092792046396</v>
      </c>
      <c r="M945" s="27" t="n">
        <f aca="false">IF(K945=1,COUNTIFS($K$5:$K$1252,1,$E$5:$E$1252,"&lt;"&amp;E945)/($N$3-1),"")</f>
        <v>0.969345484672742</v>
      </c>
      <c r="N945" s="28" t="n">
        <f aca="false">IF(K945=1,L945-M945,"")</f>
        <v>-0.128417564208782</v>
      </c>
      <c r="O945" s="24" t="n">
        <f aca="false">IF(K945=1,E945,"")</f>
        <v>92.416847</v>
      </c>
      <c r="P945" s="26" t="n">
        <f aca="false">IF(K945=1,J945,"")</f>
        <v>6.79259259259259</v>
      </c>
    </row>
    <row r="946" customFormat="false" ht="15" hidden="false" customHeight="false" outlineLevel="0" collapsed="false">
      <c r="A946" s="16" t="s">
        <v>1238</v>
      </c>
      <c r="B946" s="16" t="s">
        <v>261</v>
      </c>
      <c r="C946" s="16" t="s">
        <v>294</v>
      </c>
      <c r="D946" s="16" t="n">
        <v>23</v>
      </c>
      <c r="E946" s="24" t="n">
        <v>66.809584</v>
      </c>
      <c r="F946" s="25" t="n">
        <v>2052</v>
      </c>
      <c r="G946" s="16" t="n">
        <v>29</v>
      </c>
      <c r="H946" s="16" t="n">
        <v>2</v>
      </c>
      <c r="I946" s="16" t="n">
        <v>2</v>
      </c>
      <c r="J946" s="26" t="n">
        <v>6.67241379310345</v>
      </c>
      <c r="K946" s="16" t="n">
        <f aca="false">IF(F946&gt;=$N$1,1,0)</f>
        <v>1</v>
      </c>
      <c r="L946" s="27" t="n">
        <f aca="false">IF(K946=1,COUNTIFS($K$5:$K$1252,1,$J$5:$J$1252,"&lt;"&amp;J946)/($N$3-1),"")</f>
        <v>0.806130903065452</v>
      </c>
      <c r="M946" s="27" t="n">
        <f aca="false">IF(K946=1,COUNTIFS($K$5:$K$1252,1,$E$5:$E$1252,"&lt;"&amp;E946)/($N$3-1),"")</f>
        <v>0.935376967688484</v>
      </c>
      <c r="N946" s="28" t="n">
        <f aca="false">IF(K946=1,L946-M946,"")</f>
        <v>-0.129246064623032</v>
      </c>
      <c r="O946" s="24" t="n">
        <f aca="false">IF(K946=1,E946,"")</f>
        <v>66.809584</v>
      </c>
      <c r="P946" s="26" t="n">
        <f aca="false">IF(K946=1,J946,"")</f>
        <v>6.67241379310345</v>
      </c>
    </row>
    <row r="947" customFormat="false" ht="15" hidden="false" customHeight="false" outlineLevel="0" collapsed="false">
      <c r="A947" s="16" t="s">
        <v>1239</v>
      </c>
      <c r="B947" s="16" t="s">
        <v>268</v>
      </c>
      <c r="C947" s="16" t="s">
        <v>300</v>
      </c>
      <c r="D947" s="16" t="n">
        <v>26</v>
      </c>
      <c r="E947" s="24" t="n">
        <v>13.10458</v>
      </c>
      <c r="F947" s="25" t="n">
        <v>1297</v>
      </c>
      <c r="G947" s="16" t="n">
        <v>22</v>
      </c>
      <c r="H947" s="16" t="n">
        <v>2</v>
      </c>
      <c r="I947" s="16" t="n">
        <v>1</v>
      </c>
      <c r="J947" s="26" t="n">
        <v>6.15</v>
      </c>
      <c r="K947" s="16" t="n">
        <f aca="false">IF(F947&gt;=$N$1,1,0)</f>
        <v>1</v>
      </c>
      <c r="L947" s="27" t="n">
        <f aca="false">IF(K947=1,COUNTIFS($K$5:$K$1252,1,$J$5:$J$1252,"&lt;"&amp;J947)/($N$3-1),"")</f>
        <v>0.448218724109362</v>
      </c>
      <c r="M947" s="27" t="n">
        <f aca="false">IF(K947=1,COUNTIFS($K$5:$K$1252,1,$E$5:$E$1252,"&lt;"&amp;E947)/($N$3-1),"")</f>
        <v>0.579121789560895</v>
      </c>
      <c r="N947" s="28" t="n">
        <f aca="false">IF(K947=1,L947-M947,"")</f>
        <v>-0.130903065451533</v>
      </c>
      <c r="O947" s="24" t="n">
        <f aca="false">IF(K947=1,E947,"")</f>
        <v>13.10458</v>
      </c>
      <c r="P947" s="26" t="n">
        <f aca="false">IF(K947=1,J947,"")</f>
        <v>6.15</v>
      </c>
    </row>
    <row r="948" customFormat="false" ht="15" hidden="false" customHeight="false" outlineLevel="0" collapsed="false">
      <c r="A948" s="16" t="s">
        <v>1240</v>
      </c>
      <c r="B948" s="16" t="s">
        <v>263</v>
      </c>
      <c r="C948" s="16" t="s">
        <v>294</v>
      </c>
      <c r="D948" s="16" t="n">
        <v>25</v>
      </c>
      <c r="E948" s="24" t="n">
        <v>3.079799</v>
      </c>
      <c r="F948" s="25" t="n">
        <v>1866</v>
      </c>
      <c r="G948" s="16" t="n">
        <v>32</v>
      </c>
      <c r="H948" s="16" t="n">
        <v>0</v>
      </c>
      <c r="I948" s="16" t="n">
        <v>1</v>
      </c>
      <c r="J948" s="26" t="n">
        <v>5.675</v>
      </c>
      <c r="K948" s="16" t="n">
        <f aca="false">IF(F948&gt;=$N$1,1,0)</f>
        <v>1</v>
      </c>
      <c r="L948" s="27" t="n">
        <f aca="false">IF(K948=1,COUNTIFS($K$5:$K$1252,1,$J$5:$J$1252,"&lt;"&amp;J948)/($N$3-1),"")</f>
        <v>0.0107705053852527</v>
      </c>
      <c r="M948" s="27" t="n">
        <f aca="false">IF(K948=1,COUNTIFS($K$5:$K$1252,1,$E$5:$E$1252,"&lt;"&amp;E948)/($N$3-1),"")</f>
        <v>0.140845070422535</v>
      </c>
      <c r="N948" s="28" t="n">
        <f aca="false">IF(K948=1,L948-M948,"")</f>
        <v>-0.130074565037283</v>
      </c>
      <c r="O948" s="24" t="n">
        <f aca="false">IF(K948=1,E948,"")</f>
        <v>3.079799</v>
      </c>
      <c r="P948" s="26" t="n">
        <f aca="false">IF(K948=1,J948,"")</f>
        <v>5.675</v>
      </c>
    </row>
    <row r="949" customFormat="false" ht="15" hidden="false" customHeight="false" outlineLevel="0" collapsed="false">
      <c r="A949" s="16" t="s">
        <v>1241</v>
      </c>
      <c r="B949" s="16" t="s">
        <v>224</v>
      </c>
      <c r="C949" s="16" t="s">
        <v>294</v>
      </c>
      <c r="D949" s="16" t="n">
        <v>36</v>
      </c>
      <c r="E949" s="24" t="n">
        <v>73.113273</v>
      </c>
      <c r="F949" s="25" t="n">
        <v>1626</v>
      </c>
      <c r="G949" s="16" t="n">
        <v>26</v>
      </c>
      <c r="H949" s="16" t="n">
        <v>0</v>
      </c>
      <c r="I949" s="16" t="n">
        <v>1</v>
      </c>
      <c r="J949" s="26" t="n">
        <v>6.69230769230769</v>
      </c>
      <c r="K949" s="16" t="n">
        <f aca="false">IF(F949&gt;=$N$1,1,0)</f>
        <v>1</v>
      </c>
      <c r="L949" s="27" t="n">
        <f aca="false">IF(K949=1,COUNTIFS($K$5:$K$1252,1,$J$5:$J$1252,"&lt;"&amp;J949)/($N$3-1),"")</f>
        <v>0.811101905550953</v>
      </c>
      <c r="M949" s="27" t="n">
        <f aca="false">IF(K949=1,COUNTIFS($K$5:$K$1252,1,$E$5:$E$1252,"&lt;"&amp;E949)/($N$3-1),"")</f>
        <v>0.941176470588235</v>
      </c>
      <c r="N949" s="28" t="n">
        <f aca="false">IF(K949=1,L949-M949,"")</f>
        <v>-0.130074565037283</v>
      </c>
      <c r="O949" s="24" t="n">
        <f aca="false">IF(K949=1,E949,"")</f>
        <v>73.113273</v>
      </c>
      <c r="P949" s="26" t="n">
        <f aca="false">IF(K949=1,J949,"")</f>
        <v>6.69230769230769</v>
      </c>
    </row>
    <row r="950" customFormat="false" ht="15" hidden="false" customHeight="false" outlineLevel="0" collapsed="false">
      <c r="A950" s="16" t="s">
        <v>1242</v>
      </c>
      <c r="B950" s="16" t="s">
        <v>239</v>
      </c>
      <c r="C950" s="16" t="s">
        <v>296</v>
      </c>
      <c r="D950" s="16" t="n">
        <v>26</v>
      </c>
      <c r="E950" s="24" t="n">
        <v>61.390857</v>
      </c>
      <c r="F950" s="25" t="n">
        <v>1688</v>
      </c>
      <c r="G950" s="16" t="n">
        <v>27</v>
      </c>
      <c r="H950" s="16" t="n">
        <v>11</v>
      </c>
      <c r="I950" s="16" t="n">
        <v>3</v>
      </c>
      <c r="J950" s="26" t="n">
        <v>6.62222222222222</v>
      </c>
      <c r="K950" s="16" t="n">
        <f aca="false">IF(F950&gt;=$N$1,1,0)</f>
        <v>1</v>
      </c>
      <c r="L950" s="27" t="n">
        <f aca="false">IF(K950=1,COUNTIFS($K$5:$K$1252,1,$J$5:$J$1252,"&lt;"&amp;J950)/($N$3-1),"")</f>
        <v>0.792874896437448</v>
      </c>
      <c r="M950" s="27" t="n">
        <f aca="false">IF(K950=1,COUNTIFS($K$5:$K$1252,1,$E$5:$E$1252,"&lt;"&amp;E950)/($N$3-1),"")</f>
        <v>0.923777961888981</v>
      </c>
      <c r="N950" s="28" t="n">
        <f aca="false">IF(K950=1,L950-M950,"")</f>
        <v>-0.130903065451533</v>
      </c>
      <c r="O950" s="24" t="n">
        <f aca="false">IF(K950=1,E950,"")</f>
        <v>61.390857</v>
      </c>
      <c r="P950" s="26" t="n">
        <f aca="false">IF(K950=1,J950,"")</f>
        <v>6.62222222222222</v>
      </c>
    </row>
    <row r="951" customFormat="false" ht="15" hidden="false" customHeight="false" outlineLevel="0" collapsed="false">
      <c r="A951" s="16" t="s">
        <v>1243</v>
      </c>
      <c r="B951" s="16" t="s">
        <v>262</v>
      </c>
      <c r="C951" s="16" t="s">
        <v>307</v>
      </c>
      <c r="D951" s="16" t="n">
        <v>26</v>
      </c>
      <c r="E951" s="24" t="n">
        <v>15.152057</v>
      </c>
      <c r="F951" s="25" t="n">
        <v>1203</v>
      </c>
      <c r="G951" s="16" t="n">
        <v>16</v>
      </c>
      <c r="H951" s="16" t="n">
        <v>0</v>
      </c>
      <c r="I951" s="16" t="n">
        <v>0</v>
      </c>
      <c r="J951" s="26" t="n">
        <v>6.20625</v>
      </c>
      <c r="K951" s="16" t="n">
        <f aca="false">IF(F951&gt;=$N$1,1,0)</f>
        <v>1</v>
      </c>
      <c r="L951" s="27" t="n">
        <f aca="false">IF(K951=1,COUNTIFS($K$5:$K$1252,1,$J$5:$J$1252,"&lt;"&amp;J951)/($N$3-1),"")</f>
        <v>0.503728251864126</v>
      </c>
      <c r="M951" s="27" t="n">
        <f aca="false">IF(K951=1,COUNTIFS($K$5:$K$1252,1,$E$5:$E$1252,"&lt;"&amp;E951)/($N$3-1),"")</f>
        <v>0.634631317315659</v>
      </c>
      <c r="N951" s="28" t="n">
        <f aca="false">IF(K951=1,L951-M951,"")</f>
        <v>-0.130903065451533</v>
      </c>
      <c r="O951" s="24" t="n">
        <f aca="false">IF(K951=1,E951,"")</f>
        <v>15.152057</v>
      </c>
      <c r="P951" s="26" t="n">
        <f aca="false">IF(K951=1,J951,"")</f>
        <v>6.20625</v>
      </c>
    </row>
    <row r="952" customFormat="false" ht="15" hidden="false" customHeight="false" outlineLevel="0" collapsed="false">
      <c r="A952" s="16" t="s">
        <v>1244</v>
      </c>
      <c r="B952" s="16" t="s">
        <v>268</v>
      </c>
      <c r="C952" s="16" t="s">
        <v>296</v>
      </c>
      <c r="D952" s="16" t="n">
        <v>25</v>
      </c>
      <c r="E952" s="24" t="n">
        <v>3.061692</v>
      </c>
      <c r="F952" s="25" t="n">
        <v>1064</v>
      </c>
      <c r="G952" s="16" t="n">
        <v>17</v>
      </c>
      <c r="H952" s="16" t="n">
        <v>2</v>
      </c>
      <c r="I952" s="16" t="n">
        <v>2</v>
      </c>
      <c r="J952" s="26" t="n">
        <v>5.66470588235294</v>
      </c>
      <c r="K952" s="16" t="n">
        <f aca="false">IF(F952&gt;=$N$1,1,0)</f>
        <v>1</v>
      </c>
      <c r="L952" s="27" t="n">
        <f aca="false">IF(K952=1,COUNTIFS($K$5:$K$1252,1,$J$5:$J$1252,"&lt;"&amp;J952)/($N$3-1),"")</f>
        <v>0.00828500414250207</v>
      </c>
      <c r="M952" s="27" t="n">
        <f aca="false">IF(K952=1,COUNTIFS($K$5:$K$1252,1,$E$5:$E$1252,"&lt;"&amp;E952)/($N$3-1),"")</f>
        <v>0.139188069594035</v>
      </c>
      <c r="N952" s="28" t="n">
        <f aca="false">IF(K952=1,L952-M952,"")</f>
        <v>-0.130903065451533</v>
      </c>
      <c r="O952" s="24" t="n">
        <f aca="false">IF(K952=1,E952,"")</f>
        <v>3.061692</v>
      </c>
      <c r="P952" s="26" t="n">
        <f aca="false">IF(K952=1,J952,"")</f>
        <v>5.66470588235294</v>
      </c>
    </row>
    <row r="953" customFormat="false" ht="15" hidden="false" customHeight="false" outlineLevel="0" collapsed="false">
      <c r="A953" s="16" t="s">
        <v>1245</v>
      </c>
      <c r="B953" s="16" t="s">
        <v>256</v>
      </c>
      <c r="C953" s="16" t="s">
        <v>294</v>
      </c>
      <c r="D953" s="16" t="n">
        <v>31</v>
      </c>
      <c r="E953" s="24" t="n">
        <v>14.182544</v>
      </c>
      <c r="F953" s="25" t="n">
        <v>1389</v>
      </c>
      <c r="G953" s="16" t="n">
        <v>29</v>
      </c>
      <c r="H953" s="16" t="n">
        <v>1</v>
      </c>
      <c r="I953" s="16" t="n">
        <v>1</v>
      </c>
      <c r="J953" s="26" t="n">
        <v>6.18620689655173</v>
      </c>
      <c r="K953" s="16" t="n">
        <f aca="false">IF(F953&gt;=$N$1,1,0)</f>
        <v>1</v>
      </c>
      <c r="L953" s="27" t="n">
        <f aca="false">IF(K953=1,COUNTIFS($K$5:$K$1252,1,$J$5:$J$1252,"&lt;"&amp;J953)/($N$3-1),"")</f>
        <v>0.483844241922121</v>
      </c>
      <c r="M953" s="27" t="n">
        <f aca="false">IF(K953=1,COUNTIFS($K$5:$K$1252,1,$E$5:$E$1252,"&lt;"&amp;E953)/($N$3-1),"")</f>
        <v>0.615575807787904</v>
      </c>
      <c r="N953" s="28" t="n">
        <f aca="false">IF(K953=1,L953-M953,"")</f>
        <v>-0.131731565865783</v>
      </c>
      <c r="O953" s="24" t="n">
        <f aca="false">IF(K953=1,E953,"")</f>
        <v>14.182544</v>
      </c>
      <c r="P953" s="26" t="n">
        <f aca="false">IF(K953=1,J953,"")</f>
        <v>6.18620689655173</v>
      </c>
    </row>
    <row r="954" customFormat="false" ht="15" hidden="false" customHeight="false" outlineLevel="0" collapsed="false">
      <c r="A954" s="16" t="s">
        <v>1246</v>
      </c>
      <c r="B954" s="16" t="s">
        <v>233</v>
      </c>
      <c r="C954" s="16" t="s">
        <v>294</v>
      </c>
      <c r="D954" s="16" t="n">
        <v>34</v>
      </c>
      <c r="E954" s="24" t="n">
        <v>16.608048</v>
      </c>
      <c r="F954" s="25" t="n">
        <v>1901</v>
      </c>
      <c r="G954" s="16" t="n">
        <v>28</v>
      </c>
      <c r="H954" s="16" t="n">
        <v>1</v>
      </c>
      <c r="I954" s="16" t="n">
        <v>3</v>
      </c>
      <c r="J954" s="26" t="n">
        <v>6.24285714285714</v>
      </c>
      <c r="K954" s="16" t="n">
        <f aca="false">IF(F954&gt;=$N$1,1,0)</f>
        <v>1</v>
      </c>
      <c r="L954" s="27" t="n">
        <f aca="false">IF(K954=1,COUNTIFS($K$5:$K$1252,1,$J$5:$J$1252,"&lt;"&amp;J954)/($N$3-1),"")</f>
        <v>0.536039768019884</v>
      </c>
      <c r="M954" s="27" t="n">
        <f aca="false">IF(K954=1,COUNTIFS($K$5:$K$1252,1,$E$5:$E$1252,"&lt;"&amp;E954)/($N$3-1),"")</f>
        <v>0.668599834299917</v>
      </c>
      <c r="N954" s="28" t="n">
        <f aca="false">IF(K954=1,L954-M954,"")</f>
        <v>-0.132560066280033</v>
      </c>
      <c r="O954" s="24" t="n">
        <f aca="false">IF(K954=1,E954,"")</f>
        <v>16.608048</v>
      </c>
      <c r="P954" s="26" t="n">
        <f aca="false">IF(K954=1,J954,"")</f>
        <v>6.24285714285714</v>
      </c>
    </row>
    <row r="955" customFormat="false" ht="15" hidden="false" customHeight="false" outlineLevel="0" collapsed="false">
      <c r="A955" s="16" t="s">
        <v>1247</v>
      </c>
      <c r="B955" s="16" t="s">
        <v>236</v>
      </c>
      <c r="C955" s="16" t="s">
        <v>296</v>
      </c>
      <c r="D955" s="16" t="n">
        <v>27</v>
      </c>
      <c r="E955" s="24" t="n">
        <v>95.330064</v>
      </c>
      <c r="F955" s="25" t="n">
        <v>2293</v>
      </c>
      <c r="G955" s="16" t="n">
        <v>30</v>
      </c>
      <c r="H955" s="16" t="n">
        <v>13</v>
      </c>
      <c r="I955" s="16" t="n">
        <v>6</v>
      </c>
      <c r="J955" s="26" t="n">
        <v>6.79</v>
      </c>
      <c r="K955" s="16" t="n">
        <f aca="false">IF(F955&gt;=$N$1,1,0)</f>
        <v>1</v>
      </c>
      <c r="L955" s="27" t="n">
        <f aca="false">IF(K955=1,COUNTIFS($K$5:$K$1252,1,$J$5:$J$1252,"&lt;"&amp;J955)/($N$3-1),"")</f>
        <v>0.83844241922121</v>
      </c>
      <c r="M955" s="27" t="n">
        <f aca="false">IF(K955=1,COUNTIFS($K$5:$K$1252,1,$E$5:$E$1252,"&lt;"&amp;E955)/($N$3-1),"")</f>
        <v>0.971830985915493</v>
      </c>
      <c r="N955" s="28" t="n">
        <f aca="false">IF(K955=1,L955-M955,"")</f>
        <v>-0.133388566694283</v>
      </c>
      <c r="O955" s="24" t="n">
        <f aca="false">IF(K955=1,E955,"")</f>
        <v>95.330064</v>
      </c>
      <c r="P955" s="26" t="n">
        <f aca="false">IF(K955=1,J955,"")</f>
        <v>6.79</v>
      </c>
    </row>
    <row r="956" customFormat="false" ht="15" hidden="false" customHeight="false" outlineLevel="0" collapsed="false">
      <c r="A956" s="16" t="s">
        <v>1248</v>
      </c>
      <c r="B956" s="16" t="s">
        <v>255</v>
      </c>
      <c r="C956" s="16" t="s">
        <v>294</v>
      </c>
      <c r="D956" s="16" t="n">
        <v>29</v>
      </c>
      <c r="E956" s="24" t="n">
        <v>72.433298</v>
      </c>
      <c r="F956" s="25" t="n">
        <v>1168</v>
      </c>
      <c r="G956" s="16" t="n">
        <v>19</v>
      </c>
      <c r="H956" s="16" t="n">
        <v>1</v>
      </c>
      <c r="I956" s="16" t="n">
        <v>2</v>
      </c>
      <c r="J956" s="26" t="n">
        <v>6.68421052631579</v>
      </c>
      <c r="K956" s="16" t="n">
        <f aca="false">IF(F956&gt;=$N$1,1,0)</f>
        <v>1</v>
      </c>
      <c r="L956" s="27" t="n">
        <f aca="false">IF(K956=1,COUNTIFS($K$5:$K$1252,1,$J$5:$J$1252,"&lt;"&amp;J956)/($N$3-1),"")</f>
        <v>0.806959403479702</v>
      </c>
      <c r="M956" s="27" t="n">
        <f aca="false">IF(K956=1,COUNTIFS($K$5:$K$1252,1,$E$5:$E$1252,"&lt;"&amp;E956)/($N$3-1),"")</f>
        <v>0.940347970173985</v>
      </c>
      <c r="N956" s="28" t="n">
        <f aca="false">IF(K956=1,L956-M956,"")</f>
        <v>-0.133388566694283</v>
      </c>
      <c r="O956" s="24" t="n">
        <f aca="false">IF(K956=1,E956,"")</f>
        <v>72.433298</v>
      </c>
      <c r="P956" s="26" t="n">
        <f aca="false">IF(K956=1,J956,"")</f>
        <v>6.68421052631579</v>
      </c>
    </row>
    <row r="957" customFormat="false" ht="15" hidden="false" customHeight="false" outlineLevel="0" collapsed="false">
      <c r="A957" s="16" t="s">
        <v>1249</v>
      </c>
      <c r="B957" s="16" t="s">
        <v>221</v>
      </c>
      <c r="C957" s="16" t="s">
        <v>294</v>
      </c>
      <c r="D957" s="16" t="n">
        <v>32</v>
      </c>
      <c r="E957" s="24" t="n">
        <v>12.570282</v>
      </c>
      <c r="F957" s="25" t="n">
        <v>1800</v>
      </c>
      <c r="G957" s="16" t="n">
        <v>31</v>
      </c>
      <c r="H957" s="16" t="n">
        <v>0</v>
      </c>
      <c r="I957" s="16" t="n">
        <v>4</v>
      </c>
      <c r="J957" s="26" t="n">
        <v>6.1258064516129</v>
      </c>
      <c r="K957" s="16" t="n">
        <f aca="false">IF(F957&gt;=$N$1,1,0)</f>
        <v>1</v>
      </c>
      <c r="L957" s="27" t="n">
        <f aca="false">IF(K957=1,COUNTIFS($K$5:$K$1252,1,$J$5:$J$1252,"&lt;"&amp;J957)/($N$3-1),"")</f>
        <v>0.431648715824358</v>
      </c>
      <c r="M957" s="27" t="n">
        <f aca="false">IF(K957=1,COUNTIFS($K$5:$K$1252,1,$E$5:$E$1252,"&lt;"&amp;E957)/($N$3-1),"")</f>
        <v>0.566694283347142</v>
      </c>
      <c r="N957" s="28" t="n">
        <f aca="false">IF(K957=1,L957-M957,"")</f>
        <v>-0.135045567522784</v>
      </c>
      <c r="O957" s="24" t="n">
        <f aca="false">IF(K957=1,E957,"")</f>
        <v>12.570282</v>
      </c>
      <c r="P957" s="26" t="n">
        <f aca="false">IF(K957=1,J957,"")</f>
        <v>6.1258064516129</v>
      </c>
    </row>
    <row r="958" customFormat="false" ht="15" hidden="false" customHeight="false" outlineLevel="0" collapsed="false">
      <c r="A958" s="16" t="s">
        <v>1250</v>
      </c>
      <c r="B958" s="16" t="s">
        <v>269</v>
      </c>
      <c r="C958" s="16" t="s">
        <v>296</v>
      </c>
      <c r="D958" s="16" t="n">
        <v>27</v>
      </c>
      <c r="E958" s="24" t="n">
        <v>9.508104</v>
      </c>
      <c r="F958" s="25" t="n">
        <v>1458</v>
      </c>
      <c r="G958" s="16" t="n">
        <v>26</v>
      </c>
      <c r="H958" s="16" t="n">
        <v>2</v>
      </c>
      <c r="I958" s="16" t="n">
        <v>1</v>
      </c>
      <c r="J958" s="26" t="n">
        <v>6.03461538461538</v>
      </c>
      <c r="K958" s="16" t="n">
        <f aca="false">IF(F958&gt;=$N$1,1,0)</f>
        <v>1</v>
      </c>
      <c r="L958" s="27" t="n">
        <f aca="false">IF(K958=1,COUNTIFS($K$5:$K$1252,1,$J$5:$J$1252,"&lt;"&amp;J958)/($N$3-1),"")</f>
        <v>0.338856669428335</v>
      </c>
      <c r="M958" s="27" t="n">
        <f aca="false">IF(K958=1,COUNTIFS($K$5:$K$1252,1,$E$5:$E$1252,"&lt;"&amp;E958)/($N$3-1),"")</f>
        <v>0.475559237779619</v>
      </c>
      <c r="N958" s="28" t="n">
        <f aca="false">IF(K958=1,L958-M958,"")</f>
        <v>-0.136702568351284</v>
      </c>
      <c r="O958" s="24" t="n">
        <f aca="false">IF(K958=1,E958,"")</f>
        <v>9.508104</v>
      </c>
      <c r="P958" s="26" t="n">
        <f aca="false">IF(K958=1,J958,"")</f>
        <v>6.03461538461538</v>
      </c>
    </row>
    <row r="959" customFormat="false" ht="15" hidden="false" customHeight="false" outlineLevel="0" collapsed="false">
      <c r="A959" s="16" t="s">
        <v>1251</v>
      </c>
      <c r="B959" s="16" t="s">
        <v>257</v>
      </c>
      <c r="C959" s="16" t="s">
        <v>296</v>
      </c>
      <c r="D959" s="16" t="n">
        <v>24</v>
      </c>
      <c r="E959" s="24" t="n">
        <v>9.231927</v>
      </c>
      <c r="F959" s="25" t="n">
        <v>2276</v>
      </c>
      <c r="G959" s="16" t="n">
        <v>36</v>
      </c>
      <c r="H959" s="16" t="n">
        <v>4</v>
      </c>
      <c r="I959" s="16" t="n">
        <v>2</v>
      </c>
      <c r="J959" s="26" t="n">
        <v>6.02777777777778</v>
      </c>
      <c r="K959" s="16" t="n">
        <f aca="false">IF(F959&gt;=$N$1,1,0)</f>
        <v>1</v>
      </c>
      <c r="L959" s="27" t="n">
        <f aca="false">IF(K959=1,COUNTIFS($K$5:$K$1252,1,$J$5:$J$1252,"&lt;"&amp;J959)/($N$3-1),"")</f>
        <v>0.329743164871582</v>
      </c>
      <c r="M959" s="27" t="n">
        <f aca="false">IF(K959=1,COUNTIFS($K$5:$K$1252,1,$E$5:$E$1252,"&lt;"&amp;E959)/($N$3-1),"")</f>
        <v>0.467274233637117</v>
      </c>
      <c r="N959" s="28" t="n">
        <f aca="false">IF(K959=1,L959-M959,"")</f>
        <v>-0.137531068765534</v>
      </c>
      <c r="O959" s="24" t="n">
        <f aca="false">IF(K959=1,E959,"")</f>
        <v>9.231927</v>
      </c>
      <c r="P959" s="26" t="n">
        <f aca="false">IF(K959=1,J959,"")</f>
        <v>6.02777777777778</v>
      </c>
    </row>
    <row r="960" customFormat="false" ht="15" hidden="false" customHeight="false" outlineLevel="0" collapsed="false">
      <c r="A960" s="16" t="s">
        <v>1252</v>
      </c>
      <c r="B960" s="16" t="s">
        <v>231</v>
      </c>
      <c r="C960" s="16" t="s">
        <v>294</v>
      </c>
      <c r="D960" s="16" t="n">
        <v>29</v>
      </c>
      <c r="E960" s="24" t="n">
        <v>13.987052</v>
      </c>
      <c r="F960" s="25" t="n">
        <v>2366</v>
      </c>
      <c r="G960" s="16" t="n">
        <v>37</v>
      </c>
      <c r="H960" s="16" t="n">
        <v>2</v>
      </c>
      <c r="I960" s="16" t="n">
        <v>2</v>
      </c>
      <c r="J960" s="26" t="n">
        <v>6.17567567567568</v>
      </c>
      <c r="K960" s="16" t="n">
        <f aca="false">IF(F960&gt;=$N$1,1,0)</f>
        <v>1</v>
      </c>
      <c r="L960" s="27" t="n">
        <f aca="false">IF(K960=1,COUNTIFS($K$5:$K$1252,1,$J$5:$J$1252,"&lt;"&amp;J960)/($N$3-1),"")</f>
        <v>0.469759734879867</v>
      </c>
      <c r="M960" s="27" t="n">
        <f aca="false">IF(K960=1,COUNTIFS($K$5:$K$1252,1,$E$5:$E$1252,"&lt;"&amp;E960)/($N$3-1),"")</f>
        <v>0.607290803645402</v>
      </c>
      <c r="N960" s="28" t="n">
        <f aca="false">IF(K960=1,L960-M960,"")</f>
        <v>-0.137531068765534</v>
      </c>
      <c r="O960" s="24" t="n">
        <f aca="false">IF(K960=1,E960,"")</f>
        <v>13.987052</v>
      </c>
      <c r="P960" s="26" t="n">
        <f aca="false">IF(K960=1,J960,"")</f>
        <v>6.17567567567568</v>
      </c>
    </row>
    <row r="961" customFormat="false" ht="15" hidden="false" customHeight="false" outlineLevel="0" collapsed="false">
      <c r="A961" s="16" t="s">
        <v>1253</v>
      </c>
      <c r="B961" s="16" t="s">
        <v>266</v>
      </c>
      <c r="C961" s="16" t="s">
        <v>294</v>
      </c>
      <c r="D961" s="16" t="n">
        <v>27</v>
      </c>
      <c r="E961" s="24" t="n">
        <v>15.167829</v>
      </c>
      <c r="F961" s="25" t="n">
        <v>1344</v>
      </c>
      <c r="G961" s="16" t="n">
        <v>22</v>
      </c>
      <c r="H961" s="16" t="n">
        <v>1</v>
      </c>
      <c r="I961" s="16" t="n">
        <v>1</v>
      </c>
      <c r="J961" s="26" t="n">
        <v>6.2</v>
      </c>
      <c r="K961" s="16" t="n">
        <f aca="false">IF(F961&gt;=$N$1,1,0)</f>
        <v>1</v>
      </c>
      <c r="L961" s="27" t="n">
        <f aca="false">IF(K961=1,COUNTIFS($K$5:$K$1252,1,$J$5:$J$1252,"&lt;"&amp;J961)/($N$3-1),"")</f>
        <v>0.497100248550124</v>
      </c>
      <c r="M961" s="27" t="n">
        <f aca="false">IF(K961=1,COUNTIFS($K$5:$K$1252,1,$E$5:$E$1252,"&lt;"&amp;E961)/($N$3-1),"")</f>
        <v>0.635459817729909</v>
      </c>
      <c r="N961" s="28" t="n">
        <f aca="false">IF(K961=1,L961-M961,"")</f>
        <v>-0.138359569179785</v>
      </c>
      <c r="O961" s="24" t="n">
        <f aca="false">IF(K961=1,E961,"")</f>
        <v>15.167829</v>
      </c>
      <c r="P961" s="26" t="n">
        <f aca="false">IF(K961=1,J961,"")</f>
        <v>6.2</v>
      </c>
    </row>
    <row r="962" customFormat="false" ht="15" hidden="false" customHeight="false" outlineLevel="0" collapsed="false">
      <c r="A962" s="16" t="s">
        <v>1254</v>
      </c>
      <c r="B962" s="16" t="s">
        <v>240</v>
      </c>
      <c r="C962" s="16" t="s">
        <v>300</v>
      </c>
      <c r="D962" s="16" t="n">
        <v>26</v>
      </c>
      <c r="E962" s="24" t="n">
        <v>6.171391</v>
      </c>
      <c r="F962" s="25" t="n">
        <v>1697</v>
      </c>
      <c r="G962" s="16" t="n">
        <v>25</v>
      </c>
      <c r="H962" s="16" t="n">
        <v>3</v>
      </c>
      <c r="I962" s="16" t="n">
        <v>0</v>
      </c>
      <c r="J962" s="26" t="n">
        <v>5.928</v>
      </c>
      <c r="K962" s="16" t="n">
        <f aca="false">IF(F962&gt;=$N$1,1,0)</f>
        <v>1</v>
      </c>
      <c r="L962" s="27" t="n">
        <f aca="false">IF(K962=1,COUNTIFS($K$5:$K$1252,1,$J$5:$J$1252,"&lt;"&amp;J962)/($N$3-1),"")</f>
        <v>0.203811101905551</v>
      </c>
      <c r="M962" s="27" t="n">
        <f aca="false">IF(K962=1,COUNTIFS($K$5:$K$1252,1,$E$5:$E$1252,"&lt;"&amp;E962)/($N$3-1),"")</f>
        <v>0.342170671085336</v>
      </c>
      <c r="N962" s="28" t="n">
        <f aca="false">IF(K962=1,L962-M962,"")</f>
        <v>-0.138359569179785</v>
      </c>
      <c r="O962" s="24" t="n">
        <f aca="false">IF(K962=1,E962,"")</f>
        <v>6.171391</v>
      </c>
      <c r="P962" s="26" t="n">
        <f aca="false">IF(K962=1,J962,"")</f>
        <v>5.928</v>
      </c>
    </row>
    <row r="963" customFormat="false" ht="15" hidden="false" customHeight="false" outlineLevel="0" collapsed="false">
      <c r="A963" s="16" t="s">
        <v>1255</v>
      </c>
      <c r="B963" s="16" t="s">
        <v>242</v>
      </c>
      <c r="C963" s="16" t="s">
        <v>300</v>
      </c>
      <c r="D963" s="16" t="n">
        <v>24</v>
      </c>
      <c r="E963" s="24" t="n">
        <v>16.807939</v>
      </c>
      <c r="F963" s="25" t="n">
        <v>1680</v>
      </c>
      <c r="G963" s="16" t="n">
        <v>28</v>
      </c>
      <c r="H963" s="16" t="n">
        <v>2</v>
      </c>
      <c r="I963" s="16" t="n">
        <v>2</v>
      </c>
      <c r="J963" s="26" t="n">
        <v>6.23928571428571</v>
      </c>
      <c r="K963" s="16" t="n">
        <f aca="false">IF(F963&gt;=$N$1,1,0)</f>
        <v>1</v>
      </c>
      <c r="L963" s="27" t="n">
        <f aca="false">IF(K963=1,COUNTIFS($K$5:$K$1252,1,$J$5:$J$1252,"&lt;"&amp;J963)/($N$3-1),"")</f>
        <v>0.531897265948633</v>
      </c>
      <c r="M963" s="27" t="n">
        <f aca="false">IF(K963=1,COUNTIFS($K$5:$K$1252,1,$E$5:$E$1252,"&lt;"&amp;E963)/($N$3-1),"")</f>
        <v>0.671085335542668</v>
      </c>
      <c r="N963" s="28" t="n">
        <f aca="false">IF(K963=1,L963-M963,"")</f>
        <v>-0.139188069594035</v>
      </c>
      <c r="O963" s="24" t="n">
        <f aca="false">IF(K963=1,E963,"")</f>
        <v>16.807939</v>
      </c>
      <c r="P963" s="26" t="n">
        <f aca="false">IF(K963=1,J963,"")</f>
        <v>6.23928571428571</v>
      </c>
    </row>
    <row r="964" customFormat="false" ht="15" hidden="false" customHeight="false" outlineLevel="0" collapsed="false">
      <c r="A964" s="16" t="s">
        <v>1256</v>
      </c>
      <c r="B964" s="16" t="s">
        <v>268</v>
      </c>
      <c r="C964" s="16" t="s">
        <v>294</v>
      </c>
      <c r="D964" s="16" t="n">
        <v>26</v>
      </c>
      <c r="E964" s="24" t="n">
        <v>58.895256</v>
      </c>
      <c r="F964" s="25" t="n">
        <v>1212</v>
      </c>
      <c r="G964" s="16" t="n">
        <v>20</v>
      </c>
      <c r="H964" s="16" t="n">
        <v>0</v>
      </c>
      <c r="I964" s="16" t="n">
        <v>1</v>
      </c>
      <c r="J964" s="26" t="n">
        <v>6.56</v>
      </c>
      <c r="K964" s="16" t="n">
        <f aca="false">IF(F964&gt;=$N$1,1,0)</f>
        <v>1</v>
      </c>
      <c r="L964" s="27" t="n">
        <f aca="false">IF(K964=1,COUNTIFS($K$5:$K$1252,1,$J$5:$J$1252,"&lt;"&amp;J964)/($N$3-1),"")</f>
        <v>0.779618889809445</v>
      </c>
      <c r="M964" s="27" t="n">
        <f aca="false">IF(K964=1,COUNTIFS($K$5:$K$1252,1,$E$5:$E$1252,"&lt;"&amp;E964)/($N$3-1),"")</f>
        <v>0.92046396023198</v>
      </c>
      <c r="N964" s="28" t="n">
        <f aca="false">IF(K964=1,L964-M964,"")</f>
        <v>-0.140845070422535</v>
      </c>
      <c r="O964" s="24" t="n">
        <f aca="false">IF(K964=1,E964,"")</f>
        <v>58.895256</v>
      </c>
      <c r="P964" s="26" t="n">
        <f aca="false">IF(K964=1,J964,"")</f>
        <v>6.56</v>
      </c>
    </row>
    <row r="965" customFormat="false" ht="15" hidden="false" customHeight="false" outlineLevel="0" collapsed="false">
      <c r="A965" s="16" t="s">
        <v>1257</v>
      </c>
      <c r="B965" s="16" t="s">
        <v>235</v>
      </c>
      <c r="C965" s="16" t="s">
        <v>307</v>
      </c>
      <c r="D965" s="16" t="n">
        <v>30</v>
      </c>
      <c r="E965" s="24" t="n">
        <v>11.500373</v>
      </c>
      <c r="F965" s="25" t="n">
        <v>1062</v>
      </c>
      <c r="G965" s="16" t="n">
        <v>14</v>
      </c>
      <c r="H965" s="16" t="n">
        <v>0</v>
      </c>
      <c r="I965" s="16" t="n">
        <v>0</v>
      </c>
      <c r="J965" s="26" t="n">
        <v>6.07857142857143</v>
      </c>
      <c r="K965" s="16" t="n">
        <f aca="false">IF(F965&gt;=$N$1,1,0)</f>
        <v>1</v>
      </c>
      <c r="L965" s="27" t="n">
        <f aca="false">IF(K965=1,COUNTIFS($K$5:$K$1252,1,$J$5:$J$1252,"&lt;"&amp;J965)/($N$3-1),"")</f>
        <v>0.391052195526098</v>
      </c>
      <c r="M965" s="27" t="n">
        <f aca="false">IF(K965=1,COUNTIFS($K$5:$K$1252,1,$E$5:$E$1252,"&lt;"&amp;E965)/($N$3-1),"")</f>
        <v>0.533554266777133</v>
      </c>
      <c r="N965" s="28" t="n">
        <f aca="false">IF(K965=1,L965-M965,"")</f>
        <v>-0.142502071251036</v>
      </c>
      <c r="O965" s="24" t="n">
        <f aca="false">IF(K965=1,E965,"")</f>
        <v>11.500373</v>
      </c>
      <c r="P965" s="26" t="n">
        <f aca="false">IF(K965=1,J965,"")</f>
        <v>6.07857142857143</v>
      </c>
    </row>
    <row r="966" customFormat="false" ht="15" hidden="false" customHeight="false" outlineLevel="0" collapsed="false">
      <c r="A966" s="16" t="s">
        <v>1258</v>
      </c>
      <c r="B966" s="16" t="s">
        <v>241</v>
      </c>
      <c r="C966" s="16" t="s">
        <v>296</v>
      </c>
      <c r="D966" s="16" t="n">
        <v>34</v>
      </c>
      <c r="E966" s="24" t="n">
        <v>28.916545</v>
      </c>
      <c r="F966" s="25" t="n">
        <v>1832</v>
      </c>
      <c r="G966" s="16" t="n">
        <v>33</v>
      </c>
      <c r="H966" s="16" t="n">
        <v>6</v>
      </c>
      <c r="I966" s="16" t="n">
        <v>5</v>
      </c>
      <c r="J966" s="26" t="n">
        <v>6.36060606060606</v>
      </c>
      <c r="K966" s="16" t="n">
        <f aca="false">IF(F966&gt;=$N$1,1,0)</f>
        <v>1</v>
      </c>
      <c r="L966" s="27" t="n">
        <f aca="false">IF(K966=1,COUNTIFS($K$5:$K$1252,1,$J$5:$J$1252,"&lt;"&amp;J966)/($N$3-1),"")</f>
        <v>0.661971830985916</v>
      </c>
      <c r="M966" s="27" t="n">
        <f aca="false">IF(K966=1,COUNTIFS($K$5:$K$1252,1,$E$5:$E$1252,"&lt;"&amp;E966)/($N$3-1),"")</f>
        <v>0.804473902236951</v>
      </c>
      <c r="N966" s="28" t="n">
        <f aca="false">IF(K966=1,L966-M966,"")</f>
        <v>-0.142502071251036</v>
      </c>
      <c r="O966" s="24" t="n">
        <f aca="false">IF(K966=1,E966,"")</f>
        <v>28.916545</v>
      </c>
      <c r="P966" s="26" t="n">
        <f aca="false">IF(K966=1,J966,"")</f>
        <v>6.36060606060606</v>
      </c>
    </row>
    <row r="967" customFormat="false" ht="15" hidden="false" customHeight="false" outlineLevel="0" collapsed="false">
      <c r="A967" s="16" t="s">
        <v>1259</v>
      </c>
      <c r="B967" s="16" t="s">
        <v>259</v>
      </c>
      <c r="C967" s="16" t="s">
        <v>296</v>
      </c>
      <c r="D967" s="16" t="n">
        <v>27</v>
      </c>
      <c r="E967" s="24" t="n">
        <v>11.85188</v>
      </c>
      <c r="F967" s="25" t="n">
        <v>2488</v>
      </c>
      <c r="G967" s="16" t="n">
        <v>41</v>
      </c>
      <c r="H967" s="16" t="n">
        <v>7</v>
      </c>
      <c r="I967" s="16" t="n">
        <v>3</v>
      </c>
      <c r="J967" s="26" t="n">
        <v>6.09512195121951</v>
      </c>
      <c r="K967" s="16" t="n">
        <f aca="false">IF(F967&gt;=$N$1,1,0)</f>
        <v>1</v>
      </c>
      <c r="L967" s="27" t="n">
        <f aca="false">IF(K967=1,COUNTIFS($K$5:$K$1252,1,$J$5:$J$1252,"&lt;"&amp;J967)/($N$3-1),"")</f>
        <v>0.405965202982601</v>
      </c>
      <c r="M967" s="27" t="n">
        <f aca="false">IF(K967=1,COUNTIFS($K$5:$K$1252,1,$E$5:$E$1252,"&lt;"&amp;E967)/($N$3-1),"")</f>
        <v>0.548467274233637</v>
      </c>
      <c r="N967" s="28" t="n">
        <f aca="false">IF(K967=1,L967-M967,"")</f>
        <v>-0.142502071251036</v>
      </c>
      <c r="O967" s="24" t="n">
        <f aca="false">IF(K967=1,E967,"")</f>
        <v>11.85188</v>
      </c>
      <c r="P967" s="26" t="n">
        <f aca="false">IF(K967=1,J967,"")</f>
        <v>6.09512195121951</v>
      </c>
    </row>
    <row r="968" customFormat="false" ht="15" hidden="false" customHeight="false" outlineLevel="0" collapsed="false">
      <c r="A968" s="16" t="s">
        <v>1260</v>
      </c>
      <c r="B968" s="16" t="s">
        <v>236</v>
      </c>
      <c r="C968" s="16" t="s">
        <v>296</v>
      </c>
      <c r="D968" s="16" t="n">
        <v>25</v>
      </c>
      <c r="E968" s="24" t="n">
        <v>7.169728</v>
      </c>
      <c r="F968" s="25" t="n">
        <v>1916</v>
      </c>
      <c r="G968" s="16" t="n">
        <v>34</v>
      </c>
      <c r="H968" s="16" t="n">
        <v>2</v>
      </c>
      <c r="I968" s="16" t="n">
        <v>1</v>
      </c>
      <c r="J968" s="26" t="n">
        <v>5.96176470588235</v>
      </c>
      <c r="K968" s="16" t="n">
        <f aca="false">IF(F968&gt;=$N$1,1,0)</f>
        <v>1</v>
      </c>
      <c r="L968" s="27" t="n">
        <f aca="false">IF(K968=1,COUNTIFS($K$5:$K$1252,1,$J$5:$J$1252,"&lt;"&amp;J968)/($N$3-1),"")</f>
        <v>0.242750621375311</v>
      </c>
      <c r="M968" s="27" t="n">
        <f aca="false">IF(K968=1,COUNTIFS($K$5:$K$1252,1,$E$5:$E$1252,"&lt;"&amp;E968)/($N$3-1),"")</f>
        <v>0.386081193040597</v>
      </c>
      <c r="N968" s="28" t="n">
        <f aca="false">IF(K968=1,L968-M968,"")</f>
        <v>-0.143330571665286</v>
      </c>
      <c r="O968" s="24" t="n">
        <f aca="false">IF(K968=1,E968,"")</f>
        <v>7.169728</v>
      </c>
      <c r="P968" s="26" t="n">
        <f aca="false">IF(K968=1,J968,"")</f>
        <v>5.96176470588235</v>
      </c>
    </row>
    <row r="969" customFormat="false" ht="15" hidden="false" customHeight="false" outlineLevel="0" collapsed="false">
      <c r="A969" s="16" t="s">
        <v>1261</v>
      </c>
      <c r="B969" s="16" t="s">
        <v>234</v>
      </c>
      <c r="C969" s="16" t="s">
        <v>296</v>
      </c>
      <c r="D969" s="16" t="n">
        <v>23</v>
      </c>
      <c r="E969" s="24" t="n">
        <v>17.755685</v>
      </c>
      <c r="F969" s="25" t="n">
        <v>2244</v>
      </c>
      <c r="G969" s="16" t="n">
        <v>36</v>
      </c>
      <c r="H969" s="16" t="n">
        <v>3</v>
      </c>
      <c r="I969" s="16" t="n">
        <v>7</v>
      </c>
      <c r="J969" s="26" t="n">
        <v>6.25</v>
      </c>
      <c r="K969" s="16" t="n">
        <f aca="false">IF(F969&gt;=$N$1,1,0)</f>
        <v>1</v>
      </c>
      <c r="L969" s="27" t="n">
        <f aca="false">IF(K969=1,COUNTIFS($K$5:$K$1252,1,$J$5:$J$1252,"&lt;"&amp;J969)/($N$3-1),"")</f>
        <v>0.545981772990887</v>
      </c>
      <c r="M969" s="27" t="n">
        <f aca="false">IF(K969=1,COUNTIFS($K$5:$K$1252,1,$E$5:$E$1252,"&lt;"&amp;E969)/($N$3-1),"")</f>
        <v>0.689312344656172</v>
      </c>
      <c r="N969" s="28" t="n">
        <f aca="false">IF(K969=1,L969-M969,"")</f>
        <v>-0.143330571665286</v>
      </c>
      <c r="O969" s="24" t="n">
        <f aca="false">IF(K969=1,E969,"")</f>
        <v>17.755685</v>
      </c>
      <c r="P969" s="26" t="n">
        <f aca="false">IF(K969=1,J969,"")</f>
        <v>6.25</v>
      </c>
    </row>
    <row r="970" customFormat="false" ht="15" hidden="false" customHeight="false" outlineLevel="0" collapsed="false">
      <c r="A970" s="16" t="s">
        <v>1262</v>
      </c>
      <c r="B970" s="16" t="s">
        <v>266</v>
      </c>
      <c r="C970" s="16" t="s">
        <v>296</v>
      </c>
      <c r="D970" s="16" t="n">
        <v>23</v>
      </c>
      <c r="E970" s="24" t="n">
        <v>10.98606</v>
      </c>
      <c r="F970" s="25" t="n">
        <v>923</v>
      </c>
      <c r="G970" s="16" t="n">
        <v>15</v>
      </c>
      <c r="H970" s="16" t="n">
        <v>3</v>
      </c>
      <c r="I970" s="16" t="n">
        <v>2</v>
      </c>
      <c r="J970" s="26" t="n">
        <v>6.06666666666667</v>
      </c>
      <c r="K970" s="16" t="n">
        <f aca="false">IF(F970&gt;=$N$1,1,0)</f>
        <v>1</v>
      </c>
      <c r="L970" s="27" t="n">
        <f aca="false">IF(K970=1,COUNTIFS($K$5:$K$1252,1,$J$5:$J$1252,"&lt;"&amp;J970)/($N$3-1),"")</f>
        <v>0.375310687655344</v>
      </c>
      <c r="M970" s="27" t="n">
        <f aca="false">IF(K970=1,COUNTIFS($K$5:$K$1252,1,$E$5:$E$1252,"&lt;"&amp;E970)/($N$3-1),"")</f>
        <v>0.51946975973488</v>
      </c>
      <c r="N970" s="28" t="n">
        <f aca="false">IF(K970=1,L970-M970,"")</f>
        <v>-0.144159072079536</v>
      </c>
      <c r="O970" s="24" t="n">
        <f aca="false">IF(K970=1,E970,"")</f>
        <v>10.98606</v>
      </c>
      <c r="P970" s="26" t="n">
        <f aca="false">IF(K970=1,J970,"")</f>
        <v>6.06666666666667</v>
      </c>
    </row>
    <row r="971" customFormat="false" ht="15" hidden="false" customHeight="false" outlineLevel="0" collapsed="false">
      <c r="A971" s="16" t="s">
        <v>1263</v>
      </c>
      <c r="B971" s="16" t="s">
        <v>260</v>
      </c>
      <c r="C971" s="16" t="s">
        <v>296</v>
      </c>
      <c r="D971" s="16" t="n">
        <v>29</v>
      </c>
      <c r="E971" s="24" t="n">
        <v>6.087411</v>
      </c>
      <c r="F971" s="25" t="n">
        <v>1554</v>
      </c>
      <c r="G971" s="16" t="n">
        <v>24</v>
      </c>
      <c r="H971" s="16" t="n">
        <v>3</v>
      </c>
      <c r="I971" s="16" t="n">
        <v>1</v>
      </c>
      <c r="J971" s="26" t="n">
        <v>5.92083333333333</v>
      </c>
      <c r="K971" s="16" t="n">
        <f aca="false">IF(F971&gt;=$N$1,1,0)</f>
        <v>1</v>
      </c>
      <c r="L971" s="27" t="n">
        <f aca="false">IF(K971=1,COUNTIFS($K$5:$K$1252,1,$J$5:$J$1252,"&lt;"&amp;J971)/($N$3-1),"")</f>
        <v>0.193040596520298</v>
      </c>
      <c r="M971" s="27" t="n">
        <f aca="false">IF(K971=1,COUNTIFS($K$5:$K$1252,1,$E$5:$E$1252,"&lt;"&amp;E971)/($N$3-1),"")</f>
        <v>0.337199668599834</v>
      </c>
      <c r="N971" s="28" t="n">
        <f aca="false">IF(K971=1,L971-M971,"")</f>
        <v>-0.144159072079536</v>
      </c>
      <c r="O971" s="24" t="n">
        <f aca="false">IF(K971=1,E971,"")</f>
        <v>6.087411</v>
      </c>
      <c r="P971" s="26" t="n">
        <f aca="false">IF(K971=1,J971,"")</f>
        <v>5.92083333333333</v>
      </c>
    </row>
    <row r="972" customFormat="false" ht="15" hidden="false" customHeight="false" outlineLevel="0" collapsed="false">
      <c r="A972" s="16" t="s">
        <v>1264</v>
      </c>
      <c r="B972" s="16" t="s">
        <v>244</v>
      </c>
      <c r="C972" s="16" t="s">
        <v>300</v>
      </c>
      <c r="D972" s="16" t="n">
        <v>32</v>
      </c>
      <c r="E972" s="24" t="n">
        <v>73.190275</v>
      </c>
      <c r="F972" s="25" t="n">
        <v>1303</v>
      </c>
      <c r="G972" s="16" t="n">
        <v>20</v>
      </c>
      <c r="H972" s="16" t="n">
        <v>1</v>
      </c>
      <c r="I972" s="16" t="n">
        <v>4</v>
      </c>
      <c r="J972" s="26" t="n">
        <v>6.65</v>
      </c>
      <c r="K972" s="16" t="n">
        <f aca="false">IF(F972&gt;=$N$1,1,0)</f>
        <v>1</v>
      </c>
      <c r="L972" s="27" t="n">
        <f aca="false">IF(K972=1,COUNTIFS($K$5:$K$1252,1,$J$5:$J$1252,"&lt;"&amp;J972)/($N$3-1),"")</f>
        <v>0.797017398508699</v>
      </c>
      <c r="M972" s="27" t="n">
        <f aca="false">IF(K972=1,COUNTIFS($K$5:$K$1252,1,$E$5:$E$1252,"&lt;"&amp;E972)/($N$3-1),"")</f>
        <v>0.942004971002486</v>
      </c>
      <c r="N972" s="28" t="n">
        <f aca="false">IF(K972=1,L972-M972,"")</f>
        <v>-0.144987572493786</v>
      </c>
      <c r="O972" s="24" t="n">
        <f aca="false">IF(K972=1,E972,"")</f>
        <v>73.190275</v>
      </c>
      <c r="P972" s="26" t="n">
        <f aca="false">IF(K972=1,J972,"")</f>
        <v>6.65</v>
      </c>
    </row>
    <row r="973" customFormat="false" ht="15" hidden="false" customHeight="false" outlineLevel="0" collapsed="false">
      <c r="A973" s="16" t="s">
        <v>1265</v>
      </c>
      <c r="B973" s="16" t="s">
        <v>235</v>
      </c>
      <c r="C973" s="16" t="s">
        <v>296</v>
      </c>
      <c r="D973" s="16" t="n">
        <v>27</v>
      </c>
      <c r="E973" s="24" t="n">
        <v>19.323119</v>
      </c>
      <c r="F973" s="25" t="n">
        <v>1227</v>
      </c>
      <c r="G973" s="16" t="n">
        <v>22</v>
      </c>
      <c r="H973" s="16" t="n">
        <v>5</v>
      </c>
      <c r="I973" s="16" t="n">
        <v>7</v>
      </c>
      <c r="J973" s="26" t="n">
        <v>6.26818181818182</v>
      </c>
      <c r="K973" s="16" t="n">
        <f aca="false">IF(F973&gt;=$N$1,1,0)</f>
        <v>1</v>
      </c>
      <c r="L973" s="27" t="n">
        <f aca="false">IF(K973=1,COUNTIFS($K$5:$K$1252,1,$J$5:$J$1252,"&lt;"&amp;J973)/($N$3-1),"")</f>
        <v>0.564208782104391</v>
      </c>
      <c r="M973" s="27" t="n">
        <f aca="false">IF(K973=1,COUNTIFS($K$5:$K$1252,1,$E$5:$E$1252,"&lt;"&amp;E973)/($N$3-1),"")</f>
        <v>0.710024855012428</v>
      </c>
      <c r="N973" s="28" t="n">
        <f aca="false">IF(K973=1,L973-M973,"")</f>
        <v>-0.145816072908036</v>
      </c>
      <c r="O973" s="24" t="n">
        <f aca="false">IF(K973=1,E973,"")</f>
        <v>19.323119</v>
      </c>
      <c r="P973" s="26" t="n">
        <f aca="false">IF(K973=1,J973,"")</f>
        <v>6.26818181818182</v>
      </c>
    </row>
    <row r="974" customFormat="false" ht="15" hidden="false" customHeight="false" outlineLevel="0" collapsed="false">
      <c r="A974" s="16" t="s">
        <v>1266</v>
      </c>
      <c r="B974" s="16" t="s">
        <v>263</v>
      </c>
      <c r="C974" s="16" t="s">
        <v>296</v>
      </c>
      <c r="D974" s="16" t="n">
        <v>26</v>
      </c>
      <c r="E974" s="24" t="n">
        <v>27.908261</v>
      </c>
      <c r="F974" s="25" t="n">
        <v>1840</v>
      </c>
      <c r="G974" s="16" t="n">
        <v>29</v>
      </c>
      <c r="H974" s="16" t="n">
        <v>5</v>
      </c>
      <c r="I974" s="16" t="n">
        <v>5</v>
      </c>
      <c r="J974" s="26" t="n">
        <v>6.35172413793104</v>
      </c>
      <c r="K974" s="16" t="n">
        <f aca="false">IF(F974&gt;=$N$1,1,0)</f>
        <v>1</v>
      </c>
      <c r="L974" s="27" t="n">
        <f aca="false">IF(K974=1,COUNTIFS($K$5:$K$1252,1,$J$5:$J$1252,"&lt;"&amp;J974)/($N$3-1),"")</f>
        <v>0.649544324772162</v>
      </c>
      <c r="M974" s="27" t="n">
        <f aca="false">IF(K974=1,COUNTIFS($K$5:$K$1252,1,$E$5:$E$1252,"&lt;"&amp;E974)/($N$3-1),"")</f>
        <v>0.796188898094449</v>
      </c>
      <c r="N974" s="28" t="n">
        <f aca="false">IF(K974=1,L974-M974,"")</f>
        <v>-0.146644573322287</v>
      </c>
      <c r="O974" s="24" t="n">
        <f aca="false">IF(K974=1,E974,"")</f>
        <v>27.908261</v>
      </c>
      <c r="P974" s="26" t="n">
        <f aca="false">IF(K974=1,J974,"")</f>
        <v>6.35172413793104</v>
      </c>
    </row>
    <row r="975" customFormat="false" ht="15" hidden="false" customHeight="false" outlineLevel="0" collapsed="false">
      <c r="A975" s="16" t="s">
        <v>1267</v>
      </c>
      <c r="B975" s="16" t="s">
        <v>254</v>
      </c>
      <c r="C975" s="16" t="s">
        <v>296</v>
      </c>
      <c r="D975" s="16" t="n">
        <v>30</v>
      </c>
      <c r="E975" s="24" t="n">
        <v>8.617782</v>
      </c>
      <c r="F975" s="25" t="n">
        <v>1567</v>
      </c>
      <c r="G975" s="16" t="n">
        <v>24</v>
      </c>
      <c r="H975" s="16" t="n">
        <v>2</v>
      </c>
      <c r="I975" s="16" t="n">
        <v>5</v>
      </c>
      <c r="J975" s="26" t="n">
        <v>6.00416666666667</v>
      </c>
      <c r="K975" s="16" t="n">
        <f aca="false">IF(F975&gt;=$N$1,1,0)</f>
        <v>1</v>
      </c>
      <c r="L975" s="27" t="n">
        <f aca="false">IF(K975=1,COUNTIFS($K$5:$K$1252,1,$J$5:$J$1252,"&lt;"&amp;J975)/($N$3-1),"")</f>
        <v>0.297431648715824</v>
      </c>
      <c r="M975" s="27" t="n">
        <f aca="false">IF(K975=1,COUNTIFS($K$5:$K$1252,1,$E$5:$E$1252,"&lt;"&amp;E975)/($N$3-1),"")</f>
        <v>0.444076222038111</v>
      </c>
      <c r="N975" s="28" t="n">
        <f aca="false">IF(K975=1,L975-M975,"")</f>
        <v>-0.146644573322287</v>
      </c>
      <c r="O975" s="24" t="n">
        <f aca="false">IF(K975=1,E975,"")</f>
        <v>8.617782</v>
      </c>
      <c r="P975" s="26" t="n">
        <f aca="false">IF(K975=1,J975,"")</f>
        <v>6.00416666666667</v>
      </c>
    </row>
    <row r="976" customFormat="false" ht="15" hidden="false" customHeight="false" outlineLevel="0" collapsed="false">
      <c r="A976" s="16" t="s">
        <v>1268</v>
      </c>
      <c r="B976" s="16" t="s">
        <v>264</v>
      </c>
      <c r="C976" s="16" t="s">
        <v>294</v>
      </c>
      <c r="D976" s="16" t="n">
        <v>29</v>
      </c>
      <c r="E976" s="24" t="n">
        <v>111.698546</v>
      </c>
      <c r="F976" s="25" t="n">
        <v>1910</v>
      </c>
      <c r="G976" s="16" t="n">
        <v>28</v>
      </c>
      <c r="H976" s="16" t="n">
        <v>0</v>
      </c>
      <c r="I976" s="16" t="n">
        <v>0</v>
      </c>
      <c r="J976" s="26" t="n">
        <v>6.77857142857143</v>
      </c>
      <c r="K976" s="16" t="n">
        <f aca="false">IF(F976&gt;=$N$1,1,0)</f>
        <v>1</v>
      </c>
      <c r="L976" s="27" t="n">
        <f aca="false">IF(K976=1,COUNTIFS($K$5:$K$1252,1,$J$5:$J$1252,"&lt;"&amp;J976)/($N$3-1),"")</f>
        <v>0.834299917149959</v>
      </c>
      <c r="M976" s="27" t="n">
        <f aca="false">IF(K976=1,COUNTIFS($K$5:$K$1252,1,$E$5:$E$1252,"&lt;"&amp;E976)/($N$3-1),"")</f>
        <v>0.980944490472245</v>
      </c>
      <c r="N976" s="28" t="n">
        <f aca="false">IF(K976=1,L976-M976,"")</f>
        <v>-0.146644573322287</v>
      </c>
      <c r="O976" s="24" t="n">
        <f aca="false">IF(K976=1,E976,"")</f>
        <v>111.698546</v>
      </c>
      <c r="P976" s="26" t="n">
        <f aca="false">IF(K976=1,J976,"")</f>
        <v>6.77857142857143</v>
      </c>
    </row>
    <row r="977" customFormat="false" ht="15" hidden="false" customHeight="false" outlineLevel="0" collapsed="false">
      <c r="A977" s="16" t="s">
        <v>1269</v>
      </c>
      <c r="B977" s="16" t="s">
        <v>244</v>
      </c>
      <c r="C977" s="16" t="s">
        <v>300</v>
      </c>
      <c r="D977" s="16" t="n">
        <v>29</v>
      </c>
      <c r="E977" s="24" t="n">
        <v>5.123179</v>
      </c>
      <c r="F977" s="25" t="n">
        <v>1282</v>
      </c>
      <c r="G977" s="16" t="n">
        <v>20</v>
      </c>
      <c r="H977" s="16" t="n">
        <v>0</v>
      </c>
      <c r="I977" s="16" t="n">
        <v>1</v>
      </c>
      <c r="J977" s="26" t="n">
        <v>5.865</v>
      </c>
      <c r="K977" s="16" t="n">
        <f aca="false">IF(F977&gt;=$N$1,1,0)</f>
        <v>1</v>
      </c>
      <c r="L977" s="27" t="n">
        <f aca="false">IF(K977=1,COUNTIFS($K$5:$K$1252,1,$J$5:$J$1252,"&lt;"&amp;J977)/($N$3-1),"")</f>
        <v>0.135874067937034</v>
      </c>
      <c r="M977" s="27" t="n">
        <f aca="false">IF(K977=1,COUNTIFS($K$5:$K$1252,1,$E$5:$E$1252,"&lt;"&amp;E977)/($N$3-1),"")</f>
        <v>0.282518641259321</v>
      </c>
      <c r="N977" s="28" t="n">
        <f aca="false">IF(K977=1,L977-M977,"")</f>
        <v>-0.146644573322287</v>
      </c>
      <c r="O977" s="24" t="n">
        <f aca="false">IF(K977=1,E977,"")</f>
        <v>5.123179</v>
      </c>
      <c r="P977" s="26" t="n">
        <f aca="false">IF(K977=1,J977,"")</f>
        <v>5.865</v>
      </c>
    </row>
    <row r="978" customFormat="false" ht="15" hidden="false" customHeight="false" outlineLevel="0" collapsed="false">
      <c r="A978" s="16" t="s">
        <v>1270</v>
      </c>
      <c r="B978" s="16" t="s">
        <v>244</v>
      </c>
      <c r="C978" s="16" t="s">
        <v>294</v>
      </c>
      <c r="D978" s="16" t="n">
        <v>31</v>
      </c>
      <c r="E978" s="24" t="n">
        <v>14.077436</v>
      </c>
      <c r="F978" s="25" t="n">
        <v>1478</v>
      </c>
      <c r="G978" s="16" t="n">
        <v>23</v>
      </c>
      <c r="H978" s="16" t="n">
        <v>0</v>
      </c>
      <c r="I978" s="16" t="n">
        <v>0</v>
      </c>
      <c r="J978" s="26" t="n">
        <v>6.1695652173913</v>
      </c>
      <c r="K978" s="16" t="n">
        <f aca="false">IF(F978&gt;=$N$1,1,0)</f>
        <v>1</v>
      </c>
      <c r="L978" s="27" t="n">
        <f aca="false">IF(K978=1,COUNTIFS($K$5:$K$1252,1,$J$5:$J$1252,"&lt;"&amp;J978)/($N$3-1),"")</f>
        <v>0.463960231980116</v>
      </c>
      <c r="M978" s="27" t="n">
        <f aca="false">IF(K978=1,COUNTIFS($K$5:$K$1252,1,$E$5:$E$1252,"&lt;"&amp;E978)/($N$3-1),"")</f>
        <v>0.611433305716653</v>
      </c>
      <c r="N978" s="28" t="n">
        <f aca="false">IF(K978=1,L978-M978,"")</f>
        <v>-0.147473073736537</v>
      </c>
      <c r="O978" s="24" t="n">
        <f aca="false">IF(K978=1,E978,"")</f>
        <v>14.077436</v>
      </c>
      <c r="P978" s="26" t="n">
        <f aca="false">IF(K978=1,J978,"")</f>
        <v>6.1695652173913</v>
      </c>
    </row>
    <row r="979" customFormat="false" ht="15" hidden="false" customHeight="false" outlineLevel="0" collapsed="false">
      <c r="A979" s="16" t="s">
        <v>1271</v>
      </c>
      <c r="B979" s="16" t="s">
        <v>254</v>
      </c>
      <c r="C979" s="16" t="s">
        <v>294</v>
      </c>
      <c r="D979" s="16" t="n">
        <v>26</v>
      </c>
      <c r="E979" s="24" t="n">
        <v>3.530364</v>
      </c>
      <c r="F979" s="25" t="n">
        <v>1369</v>
      </c>
      <c r="G979" s="16" t="n">
        <v>20</v>
      </c>
      <c r="H979" s="16" t="n">
        <v>1</v>
      </c>
      <c r="I979" s="16" t="n">
        <v>2</v>
      </c>
      <c r="J979" s="26" t="n">
        <v>5.77</v>
      </c>
      <c r="K979" s="16" t="n">
        <f aca="false">IF(F979&gt;=$N$1,1,0)</f>
        <v>1</v>
      </c>
      <c r="L979" s="27" t="n">
        <f aca="false">IF(K979=1,COUNTIFS($K$5:$K$1252,1,$J$5:$J$1252,"&lt;"&amp;J979)/($N$3-1),"")</f>
        <v>0.0447390223695112</v>
      </c>
      <c r="M979" s="27" t="n">
        <f aca="false">IF(K979=1,COUNTIFS($K$5:$K$1252,1,$E$5:$E$1252,"&lt;"&amp;E979)/($N$3-1),"")</f>
        <v>0.193040596520298</v>
      </c>
      <c r="N979" s="28" t="n">
        <f aca="false">IF(K979=1,L979-M979,"")</f>
        <v>-0.148301574150787</v>
      </c>
      <c r="O979" s="24" t="n">
        <f aca="false">IF(K979=1,E979,"")</f>
        <v>3.530364</v>
      </c>
      <c r="P979" s="26" t="n">
        <f aca="false">IF(K979=1,J979,"")</f>
        <v>5.77</v>
      </c>
    </row>
    <row r="980" customFormat="false" ht="15" hidden="false" customHeight="false" outlineLevel="0" collapsed="false">
      <c r="A980" s="16" t="s">
        <v>1272</v>
      </c>
      <c r="B980" s="16" t="s">
        <v>256</v>
      </c>
      <c r="C980" s="16" t="s">
        <v>296</v>
      </c>
      <c r="D980" s="16" t="n">
        <v>22</v>
      </c>
      <c r="E980" s="24" t="n">
        <v>7.98298</v>
      </c>
      <c r="F980" s="25" t="n">
        <v>1789</v>
      </c>
      <c r="G980" s="16" t="n">
        <v>29</v>
      </c>
      <c r="H980" s="16" t="n">
        <v>4</v>
      </c>
      <c r="I980" s="16" t="n">
        <v>2</v>
      </c>
      <c r="J980" s="26" t="n">
        <v>5.98620689655172</v>
      </c>
      <c r="K980" s="16" t="n">
        <f aca="false">IF(F980&gt;=$N$1,1,0)</f>
        <v>1</v>
      </c>
      <c r="L980" s="27" t="n">
        <f aca="false">IF(K980=1,COUNTIFS($K$5:$K$1252,1,$J$5:$J$1252,"&lt;"&amp;J980)/($N$3-1),"")</f>
        <v>0.268434134217067</v>
      </c>
      <c r="M980" s="27" t="n">
        <f aca="false">IF(K980=1,COUNTIFS($K$5:$K$1252,1,$E$5:$E$1252,"&lt;"&amp;E980)/($N$3-1),"")</f>
        <v>0.416735708367854</v>
      </c>
      <c r="N980" s="28" t="n">
        <f aca="false">IF(K980=1,L980-M980,"")</f>
        <v>-0.148301574150787</v>
      </c>
      <c r="O980" s="24" t="n">
        <f aca="false">IF(K980=1,E980,"")</f>
        <v>7.98298</v>
      </c>
      <c r="P980" s="26" t="n">
        <f aca="false">IF(K980=1,J980,"")</f>
        <v>5.98620689655172</v>
      </c>
    </row>
    <row r="981" customFormat="false" ht="15" hidden="false" customHeight="false" outlineLevel="0" collapsed="false">
      <c r="A981" s="16" t="s">
        <v>1273</v>
      </c>
      <c r="B981" s="16" t="s">
        <v>222</v>
      </c>
      <c r="C981" s="16" t="s">
        <v>294</v>
      </c>
      <c r="D981" s="16" t="n">
        <v>18</v>
      </c>
      <c r="E981" s="24" t="n">
        <v>14.118323</v>
      </c>
      <c r="F981" s="25" t="n">
        <v>1490</v>
      </c>
      <c r="G981" s="16" t="n">
        <v>28</v>
      </c>
      <c r="H981" s="16" t="n">
        <v>0</v>
      </c>
      <c r="I981" s="16" t="n">
        <v>0</v>
      </c>
      <c r="J981" s="26" t="n">
        <v>6.17142857142857</v>
      </c>
      <c r="K981" s="16" t="n">
        <f aca="false">IF(F981&gt;=$N$1,1,0)</f>
        <v>1</v>
      </c>
      <c r="L981" s="27" t="n">
        <f aca="false">IF(K981=1,COUNTIFS($K$5:$K$1252,1,$J$5:$J$1252,"&lt;"&amp;J981)/($N$3-1),"")</f>
        <v>0.465617232808616</v>
      </c>
      <c r="M981" s="27" t="n">
        <f aca="false">IF(K981=1,COUNTIFS($K$5:$K$1252,1,$E$5:$E$1252,"&lt;"&amp;E981)/($N$3-1),"")</f>
        <v>0.613918806959404</v>
      </c>
      <c r="N981" s="28" t="n">
        <f aca="false">IF(K981=1,L981-M981,"")</f>
        <v>-0.148301574150787</v>
      </c>
      <c r="O981" s="24" t="n">
        <f aca="false">IF(K981=1,E981,"")</f>
        <v>14.118323</v>
      </c>
      <c r="P981" s="26" t="n">
        <f aca="false">IF(K981=1,J981,"")</f>
        <v>6.17142857142857</v>
      </c>
    </row>
    <row r="982" customFormat="false" ht="15" hidden="false" customHeight="false" outlineLevel="0" collapsed="false">
      <c r="A982" s="16" t="s">
        <v>1274</v>
      </c>
      <c r="B982" s="16" t="s">
        <v>259</v>
      </c>
      <c r="C982" s="16" t="s">
        <v>294</v>
      </c>
      <c r="D982" s="16" t="n">
        <v>31</v>
      </c>
      <c r="E982" s="24" t="n">
        <v>5.678945</v>
      </c>
      <c r="F982" s="25" t="n">
        <v>1792</v>
      </c>
      <c r="G982" s="16" t="n">
        <v>29</v>
      </c>
      <c r="H982" s="16" t="n">
        <v>0</v>
      </c>
      <c r="I982" s="16" t="n">
        <v>1</v>
      </c>
      <c r="J982" s="26" t="n">
        <v>5.88965517241379</v>
      </c>
      <c r="K982" s="16" t="n">
        <f aca="false">IF(F982&gt;=$N$1,1,0)</f>
        <v>1</v>
      </c>
      <c r="L982" s="27" t="n">
        <f aca="false">IF(K982=1,COUNTIFS($K$5:$K$1252,1,$J$5:$J$1252,"&lt;"&amp;J982)/($N$3-1),"")</f>
        <v>0.163214581607291</v>
      </c>
      <c r="M982" s="27" t="n">
        <f aca="false">IF(K982=1,COUNTIFS($K$5:$K$1252,1,$E$5:$E$1252,"&lt;"&amp;E982)/($N$3-1),"")</f>
        <v>0.312344656172328</v>
      </c>
      <c r="N982" s="28" t="n">
        <f aca="false">IF(K982=1,L982-M982,"")</f>
        <v>-0.149130074565037</v>
      </c>
      <c r="O982" s="24" t="n">
        <f aca="false">IF(K982=1,E982,"")</f>
        <v>5.678945</v>
      </c>
      <c r="P982" s="26" t="n">
        <f aca="false">IF(K982=1,J982,"")</f>
        <v>5.88965517241379</v>
      </c>
    </row>
    <row r="983" customFormat="false" ht="15" hidden="false" customHeight="false" outlineLevel="0" collapsed="false">
      <c r="A983" s="16" t="s">
        <v>1275</v>
      </c>
      <c r="B983" s="16" t="s">
        <v>226</v>
      </c>
      <c r="C983" s="16" t="s">
        <v>300</v>
      </c>
      <c r="D983" s="16" t="n">
        <v>26</v>
      </c>
      <c r="E983" s="24" t="n">
        <v>18.781161</v>
      </c>
      <c r="F983" s="25" t="n">
        <v>2533</v>
      </c>
      <c r="G983" s="16" t="n">
        <v>38</v>
      </c>
      <c r="H983" s="16" t="n">
        <v>2</v>
      </c>
      <c r="I983" s="16" t="n">
        <v>5</v>
      </c>
      <c r="J983" s="26" t="n">
        <v>6.25526315789474</v>
      </c>
      <c r="K983" s="16" t="n">
        <f aca="false">IF(F983&gt;=$N$1,1,0)</f>
        <v>1</v>
      </c>
      <c r="L983" s="27" t="n">
        <f aca="false">IF(K983=1,COUNTIFS($K$5:$K$1252,1,$J$5:$J$1252,"&lt;"&amp;J983)/($N$3-1),"")</f>
        <v>0.552609776304888</v>
      </c>
      <c r="M983" s="27" t="n">
        <f aca="false">IF(K983=1,COUNTIFS($K$5:$K$1252,1,$E$5:$E$1252,"&lt;"&amp;E983)/($N$3-1),"")</f>
        <v>0.701739850869925</v>
      </c>
      <c r="N983" s="28" t="n">
        <f aca="false">IF(K983=1,L983-M983,"")</f>
        <v>-0.149130074565037</v>
      </c>
      <c r="O983" s="24" t="n">
        <f aca="false">IF(K983=1,E983,"")</f>
        <v>18.781161</v>
      </c>
      <c r="P983" s="26" t="n">
        <f aca="false">IF(K983=1,J983,"")</f>
        <v>6.25526315789474</v>
      </c>
    </row>
    <row r="984" customFormat="false" ht="15" hidden="false" customHeight="false" outlineLevel="0" collapsed="false">
      <c r="A984" s="16" t="s">
        <v>1276</v>
      </c>
      <c r="B984" s="16" t="s">
        <v>225</v>
      </c>
      <c r="C984" s="16" t="s">
        <v>296</v>
      </c>
      <c r="D984" s="16" t="n">
        <v>30</v>
      </c>
      <c r="E984" s="24" t="n">
        <v>46.357247</v>
      </c>
      <c r="F984" s="25" t="n">
        <v>1287</v>
      </c>
      <c r="G984" s="16" t="n">
        <v>22</v>
      </c>
      <c r="H984" s="16" t="n">
        <v>5</v>
      </c>
      <c r="I984" s="16" t="n">
        <v>4</v>
      </c>
      <c r="J984" s="26" t="n">
        <v>6.45</v>
      </c>
      <c r="K984" s="16" t="n">
        <f aca="false">IF(F984&gt;=$N$1,1,0)</f>
        <v>1</v>
      </c>
      <c r="L984" s="27" t="n">
        <f aca="false">IF(K984=1,COUNTIFS($K$5:$K$1252,1,$J$5:$J$1252,"&lt;"&amp;J984)/($N$3-1),"")</f>
        <v>0.732394366197183</v>
      </c>
      <c r="M984" s="27" t="n">
        <f aca="false">IF(K984=1,COUNTIFS($K$5:$K$1252,1,$E$5:$E$1252,"&lt;"&amp;E984)/($N$3-1),"")</f>
        <v>0.883181441590721</v>
      </c>
      <c r="N984" s="28" t="n">
        <f aca="false">IF(K984=1,L984-M984,"")</f>
        <v>-0.150787075393538</v>
      </c>
      <c r="O984" s="24" t="n">
        <f aca="false">IF(K984=1,E984,"")</f>
        <v>46.357247</v>
      </c>
      <c r="P984" s="26" t="n">
        <f aca="false">IF(K984=1,J984,"")</f>
        <v>6.45</v>
      </c>
    </row>
    <row r="985" customFormat="false" ht="15" hidden="false" customHeight="false" outlineLevel="0" collapsed="false">
      <c r="A985" s="16" t="s">
        <v>1277</v>
      </c>
      <c r="B985" s="16" t="s">
        <v>251</v>
      </c>
      <c r="C985" s="16" t="s">
        <v>296</v>
      </c>
      <c r="D985" s="16" t="n">
        <v>25</v>
      </c>
      <c r="E985" s="24" t="n">
        <v>9.649662</v>
      </c>
      <c r="F985" s="25" t="n">
        <v>1941</v>
      </c>
      <c r="G985" s="16" t="n">
        <v>30</v>
      </c>
      <c r="H985" s="16" t="n">
        <v>3</v>
      </c>
      <c r="I985" s="16" t="n">
        <v>3</v>
      </c>
      <c r="J985" s="26" t="n">
        <v>6.02333333333333</v>
      </c>
      <c r="K985" s="16" t="n">
        <f aca="false">IF(F985&gt;=$N$1,1,0)</f>
        <v>1</v>
      </c>
      <c r="L985" s="27" t="n">
        <f aca="false">IF(K985=1,COUNTIFS($K$5:$K$1252,1,$J$5:$J$1252,"&lt;"&amp;J985)/($N$3-1),"")</f>
        <v>0.326429163214582</v>
      </c>
      <c r="M985" s="27" t="n">
        <f aca="false">IF(K985=1,COUNTIFS($K$5:$K$1252,1,$E$5:$E$1252,"&lt;"&amp;E985)/($N$3-1),"")</f>
        <v>0.47804473902237</v>
      </c>
      <c r="N985" s="28" t="n">
        <f aca="false">IF(K985=1,L985-M985,"")</f>
        <v>-0.151615575807788</v>
      </c>
      <c r="O985" s="24" t="n">
        <f aca="false">IF(K985=1,E985,"")</f>
        <v>9.649662</v>
      </c>
      <c r="P985" s="26" t="n">
        <f aca="false">IF(K985=1,J985,"")</f>
        <v>6.02333333333333</v>
      </c>
    </row>
    <row r="986" customFormat="false" ht="15" hidden="false" customHeight="false" outlineLevel="0" collapsed="false">
      <c r="A986" s="16" t="s">
        <v>1278</v>
      </c>
      <c r="B986" s="16" t="s">
        <v>243</v>
      </c>
      <c r="C986" s="16" t="s">
        <v>307</v>
      </c>
      <c r="D986" s="16" t="n">
        <v>32</v>
      </c>
      <c r="E986" s="24" t="n">
        <v>3.508464</v>
      </c>
      <c r="F986" s="25" t="n">
        <v>934</v>
      </c>
      <c r="G986" s="16" t="n">
        <v>12</v>
      </c>
      <c r="H986" s="16" t="n">
        <v>0</v>
      </c>
      <c r="I986" s="16" t="n">
        <v>0</v>
      </c>
      <c r="J986" s="26" t="n">
        <v>5.75833333333333</v>
      </c>
      <c r="K986" s="16" t="n">
        <f aca="false">IF(F986&gt;=$N$1,1,0)</f>
        <v>1</v>
      </c>
      <c r="L986" s="27" t="n">
        <f aca="false">IF(K986=1,COUNTIFS($K$5:$K$1252,1,$J$5:$J$1252,"&lt;"&amp;J986)/($N$3-1),"")</f>
        <v>0.0372825186412593</v>
      </c>
      <c r="M986" s="27" t="n">
        <f aca="false">IF(K986=1,COUNTIFS($K$5:$K$1252,1,$E$5:$E$1252,"&lt;"&amp;E986)/($N$3-1),"")</f>
        <v>0.190555095277548</v>
      </c>
      <c r="N986" s="28" t="n">
        <f aca="false">IF(K986=1,L986-M986,"")</f>
        <v>-0.153272576636288</v>
      </c>
      <c r="O986" s="24" t="n">
        <f aca="false">IF(K986=1,E986,"")</f>
        <v>3.508464</v>
      </c>
      <c r="P986" s="26" t="n">
        <f aca="false">IF(K986=1,J986,"")</f>
        <v>5.75833333333333</v>
      </c>
    </row>
    <row r="987" customFormat="false" ht="15" hidden="false" customHeight="false" outlineLevel="0" collapsed="false">
      <c r="A987" s="16" t="s">
        <v>1279</v>
      </c>
      <c r="B987" s="16" t="s">
        <v>235</v>
      </c>
      <c r="C987" s="16" t="s">
        <v>307</v>
      </c>
      <c r="D987" s="16" t="n">
        <v>27</v>
      </c>
      <c r="E987" s="24" t="n">
        <v>6.169332</v>
      </c>
      <c r="F987" s="25" t="n">
        <v>924</v>
      </c>
      <c r="G987" s="16" t="n">
        <v>12</v>
      </c>
      <c r="H987" s="16" t="n">
        <v>0</v>
      </c>
      <c r="I987" s="16" t="n">
        <v>0</v>
      </c>
      <c r="J987" s="26" t="n">
        <v>5.91666666666667</v>
      </c>
      <c r="K987" s="16" t="n">
        <f aca="false">IF(F987&gt;=$N$1,1,0)</f>
        <v>1</v>
      </c>
      <c r="L987" s="27" t="n">
        <f aca="false">IF(K987=1,COUNTIFS($K$5:$K$1252,1,$J$5:$J$1252,"&lt;"&amp;J987)/($N$3-1),"")</f>
        <v>0.187241093620547</v>
      </c>
      <c r="M987" s="27" t="n">
        <f aca="false">IF(K987=1,COUNTIFS($K$5:$K$1252,1,$E$5:$E$1252,"&lt;"&amp;E987)/($N$3-1),"")</f>
        <v>0.341342170671085</v>
      </c>
      <c r="N987" s="28" t="n">
        <f aca="false">IF(K987=1,L987-M987,"")</f>
        <v>-0.154101077050539</v>
      </c>
      <c r="O987" s="24" t="n">
        <f aca="false">IF(K987=1,E987,"")</f>
        <v>6.169332</v>
      </c>
      <c r="P987" s="26" t="n">
        <f aca="false">IF(K987=1,J987,"")</f>
        <v>5.91666666666667</v>
      </c>
    </row>
    <row r="988" customFormat="false" ht="15" hidden="false" customHeight="false" outlineLevel="0" collapsed="false">
      <c r="A988" s="16" t="s">
        <v>1280</v>
      </c>
      <c r="B988" s="16" t="s">
        <v>265</v>
      </c>
      <c r="C988" s="16" t="s">
        <v>296</v>
      </c>
      <c r="D988" s="16" t="n">
        <v>31</v>
      </c>
      <c r="E988" s="24" t="n">
        <v>6.123607</v>
      </c>
      <c r="F988" s="25" t="n">
        <v>1560</v>
      </c>
      <c r="G988" s="16" t="n">
        <v>25</v>
      </c>
      <c r="H988" s="16" t="n">
        <v>1</v>
      </c>
      <c r="I988" s="16" t="n">
        <v>1</v>
      </c>
      <c r="J988" s="26" t="n">
        <v>5.916</v>
      </c>
      <c r="K988" s="16" t="n">
        <f aca="false">IF(F988&gt;=$N$1,1,0)</f>
        <v>1</v>
      </c>
      <c r="L988" s="27" t="n">
        <f aca="false">IF(K988=1,COUNTIFS($K$5:$K$1252,1,$J$5:$J$1252,"&lt;"&amp;J988)/($N$3-1),"")</f>
        <v>0.185584092792046</v>
      </c>
      <c r="M988" s="27" t="n">
        <f aca="false">IF(K988=1,COUNTIFS($K$5:$K$1252,1,$E$5:$E$1252,"&lt;"&amp;E988)/($N$3-1),"")</f>
        <v>0.340513670256835</v>
      </c>
      <c r="N988" s="28" t="n">
        <f aca="false">IF(K988=1,L988-M988,"")</f>
        <v>-0.154929577464789</v>
      </c>
      <c r="O988" s="24" t="n">
        <f aca="false">IF(K988=1,E988,"")</f>
        <v>6.123607</v>
      </c>
      <c r="P988" s="26" t="n">
        <f aca="false">IF(K988=1,J988,"")</f>
        <v>5.916</v>
      </c>
    </row>
    <row r="989" customFormat="false" ht="15" hidden="false" customHeight="false" outlineLevel="0" collapsed="false">
      <c r="A989" s="16" t="s">
        <v>1281</v>
      </c>
      <c r="B989" s="16" t="s">
        <v>222</v>
      </c>
      <c r="C989" s="16" t="s">
        <v>300</v>
      </c>
      <c r="D989" s="16" t="n">
        <v>18</v>
      </c>
      <c r="E989" s="24" t="n">
        <v>7.359408</v>
      </c>
      <c r="F989" s="25" t="n">
        <v>1650</v>
      </c>
      <c r="G989" s="16" t="n">
        <v>27</v>
      </c>
      <c r="H989" s="16" t="n">
        <v>2</v>
      </c>
      <c r="I989" s="16" t="n">
        <v>2</v>
      </c>
      <c r="J989" s="26" t="n">
        <v>5.95925925925926</v>
      </c>
      <c r="K989" s="16" t="n">
        <f aca="false">IF(F989&gt;=$N$1,1,0)</f>
        <v>1</v>
      </c>
      <c r="L989" s="27" t="n">
        <f aca="false">IF(K989=1,COUNTIFS($K$5:$K$1252,1,$J$5:$J$1252,"&lt;"&amp;J989)/($N$3-1),"")</f>
        <v>0.237779618889809</v>
      </c>
      <c r="M989" s="27" t="n">
        <f aca="false">IF(K989=1,COUNTIFS($K$5:$K$1252,1,$E$5:$E$1252,"&lt;"&amp;E989)/($N$3-1),"")</f>
        <v>0.394366197183099</v>
      </c>
      <c r="N989" s="28" t="n">
        <f aca="false">IF(K989=1,L989-M989,"")</f>
        <v>-0.156586578293289</v>
      </c>
      <c r="O989" s="24" t="n">
        <f aca="false">IF(K989=1,E989,"")</f>
        <v>7.359408</v>
      </c>
      <c r="P989" s="26" t="n">
        <f aca="false">IF(K989=1,J989,"")</f>
        <v>5.95925925925926</v>
      </c>
    </row>
    <row r="990" customFormat="false" ht="15" hidden="false" customHeight="false" outlineLevel="0" collapsed="false">
      <c r="A990" s="16" t="s">
        <v>1282</v>
      </c>
      <c r="B990" s="16" t="s">
        <v>248</v>
      </c>
      <c r="C990" s="16" t="s">
        <v>296</v>
      </c>
      <c r="D990" s="16" t="n">
        <v>33</v>
      </c>
      <c r="E990" s="24" t="n">
        <v>8.331439</v>
      </c>
      <c r="F990" s="25" t="n">
        <v>1210</v>
      </c>
      <c r="G990" s="16" t="n">
        <v>22</v>
      </c>
      <c r="H990" s="16" t="n">
        <v>0</v>
      </c>
      <c r="I990" s="16" t="n">
        <v>1</v>
      </c>
      <c r="J990" s="26" t="n">
        <v>5.99090909090909</v>
      </c>
      <c r="K990" s="16" t="n">
        <f aca="false">IF(F990&gt;=$N$1,1,0)</f>
        <v>1</v>
      </c>
      <c r="L990" s="27" t="n">
        <f aca="false">IF(K990=1,COUNTIFS($K$5:$K$1252,1,$J$5:$J$1252,"&lt;"&amp;J990)/($N$3-1),"")</f>
        <v>0.275890637945319</v>
      </c>
      <c r="M990" s="27" t="n">
        <f aca="false">IF(K990=1,COUNTIFS($K$5:$K$1252,1,$E$5:$E$1252,"&lt;"&amp;E990)/($N$3-1),"")</f>
        <v>0.434134217067109</v>
      </c>
      <c r="N990" s="28" t="n">
        <f aca="false">IF(K990=1,L990-M990,"")</f>
        <v>-0.15824357912179</v>
      </c>
      <c r="O990" s="24" t="n">
        <f aca="false">IF(K990=1,E990,"")</f>
        <v>8.331439</v>
      </c>
      <c r="P990" s="26" t="n">
        <f aca="false">IF(K990=1,J990,"")</f>
        <v>5.99090909090909</v>
      </c>
    </row>
    <row r="991" customFormat="false" ht="15" hidden="false" customHeight="false" outlineLevel="0" collapsed="false">
      <c r="A991" s="16" t="s">
        <v>1283</v>
      </c>
      <c r="B991" s="16" t="s">
        <v>250</v>
      </c>
      <c r="C991" s="16" t="s">
        <v>300</v>
      </c>
      <c r="D991" s="16" t="n">
        <v>22</v>
      </c>
      <c r="E991" s="24" t="n">
        <v>17.678395</v>
      </c>
      <c r="F991" s="25" t="n">
        <v>1418</v>
      </c>
      <c r="G991" s="16" t="n">
        <v>25</v>
      </c>
      <c r="H991" s="16" t="n">
        <v>4</v>
      </c>
      <c r="I991" s="16" t="n">
        <v>1</v>
      </c>
      <c r="J991" s="26" t="n">
        <v>6.236</v>
      </c>
      <c r="K991" s="16" t="n">
        <f aca="false">IF(F991&gt;=$N$1,1,0)</f>
        <v>1</v>
      </c>
      <c r="L991" s="27" t="n">
        <f aca="false">IF(K991=1,COUNTIFS($K$5:$K$1252,1,$J$5:$J$1252,"&lt;"&amp;J991)/($N$3-1),"")</f>
        <v>0.529411764705882</v>
      </c>
      <c r="M991" s="27" t="n">
        <f aca="false">IF(K991=1,COUNTIFS($K$5:$K$1252,1,$E$5:$E$1252,"&lt;"&amp;E991)/($N$3-1),"")</f>
        <v>0.688483844241922</v>
      </c>
      <c r="N991" s="28" t="n">
        <f aca="false">IF(K991=1,L991-M991,"")</f>
        <v>-0.15907207953604</v>
      </c>
      <c r="O991" s="24" t="n">
        <f aca="false">IF(K991=1,E991,"")</f>
        <v>17.678395</v>
      </c>
      <c r="P991" s="26" t="n">
        <f aca="false">IF(K991=1,J991,"")</f>
        <v>6.236</v>
      </c>
    </row>
    <row r="992" customFormat="false" ht="15" hidden="false" customHeight="false" outlineLevel="0" collapsed="false">
      <c r="A992" s="16" t="s">
        <v>1284</v>
      </c>
      <c r="B992" s="16" t="s">
        <v>224</v>
      </c>
      <c r="C992" s="16" t="s">
        <v>307</v>
      </c>
      <c r="D992" s="16" t="n">
        <v>24</v>
      </c>
      <c r="E992" s="24" t="n">
        <v>3.240526</v>
      </c>
      <c r="F992" s="25" t="n">
        <v>1281</v>
      </c>
      <c r="G992" s="16" t="n">
        <v>17</v>
      </c>
      <c r="H992" s="16" t="n">
        <v>0</v>
      </c>
      <c r="I992" s="16" t="n">
        <v>0</v>
      </c>
      <c r="J992" s="26" t="n">
        <v>5.55882352941176</v>
      </c>
      <c r="K992" s="16" t="n">
        <f aca="false">IF(F992&gt;=$N$1,1,0)</f>
        <v>1</v>
      </c>
      <c r="L992" s="27" t="n">
        <f aca="false">IF(K992=1,COUNTIFS($K$5:$K$1252,1,$J$5:$J$1252,"&lt;"&amp;J992)/($N$3-1),"")</f>
        <v>0</v>
      </c>
      <c r="M992" s="27" t="n">
        <f aca="false">IF(K992=1,COUNTIFS($K$5:$K$1252,1,$E$5:$E$1252,"&lt;"&amp;E992)/($N$3-1),"")</f>
        <v>0.15907207953604</v>
      </c>
      <c r="N992" s="28" t="n">
        <f aca="false">IF(K992=1,L992-M992,"")</f>
        <v>-0.15907207953604</v>
      </c>
      <c r="O992" s="24" t="n">
        <f aca="false">IF(K992=1,E992,"")</f>
        <v>3.240526</v>
      </c>
      <c r="P992" s="26" t="n">
        <f aca="false">IF(K992=1,J992,"")</f>
        <v>5.55882352941176</v>
      </c>
    </row>
    <row r="993" customFormat="false" ht="15" hidden="false" customHeight="false" outlineLevel="0" collapsed="false">
      <c r="A993" s="16" t="s">
        <v>1285</v>
      </c>
      <c r="B993" s="16" t="s">
        <v>255</v>
      </c>
      <c r="C993" s="16" t="s">
        <v>300</v>
      </c>
      <c r="D993" s="16" t="n">
        <v>22</v>
      </c>
      <c r="E993" s="24" t="n">
        <v>14.187209</v>
      </c>
      <c r="F993" s="25" t="n">
        <v>1323</v>
      </c>
      <c r="G993" s="16" t="n">
        <v>21</v>
      </c>
      <c r="H993" s="16" t="n">
        <v>2</v>
      </c>
      <c r="I993" s="16" t="n">
        <v>2</v>
      </c>
      <c r="J993" s="26" t="n">
        <v>6.15714285714286</v>
      </c>
      <c r="K993" s="16" t="n">
        <f aca="false">IF(F993&gt;=$N$1,1,0)</f>
        <v>1</v>
      </c>
      <c r="L993" s="27" t="n">
        <f aca="false">IF(K993=1,COUNTIFS($K$5:$K$1252,1,$J$5:$J$1252,"&lt;"&amp;J993)/($N$3-1),"")</f>
        <v>0.456503728251864</v>
      </c>
      <c r="M993" s="27" t="n">
        <f aca="false">IF(K993=1,COUNTIFS($K$5:$K$1252,1,$E$5:$E$1252,"&lt;"&amp;E993)/($N$3-1),"")</f>
        <v>0.616404308202154</v>
      </c>
      <c r="N993" s="28" t="n">
        <f aca="false">IF(K993=1,L993-M993,"")</f>
        <v>-0.15990057995029</v>
      </c>
      <c r="O993" s="24" t="n">
        <f aca="false">IF(K993=1,E993,"")</f>
        <v>14.187209</v>
      </c>
      <c r="P993" s="26" t="n">
        <f aca="false">IF(K993=1,J993,"")</f>
        <v>6.15714285714286</v>
      </c>
    </row>
    <row r="994" customFormat="false" ht="15" hidden="false" customHeight="false" outlineLevel="0" collapsed="false">
      <c r="A994" s="16" t="s">
        <v>1286</v>
      </c>
      <c r="B994" s="16" t="s">
        <v>263</v>
      </c>
      <c r="C994" s="16" t="s">
        <v>294</v>
      </c>
      <c r="D994" s="16" t="n">
        <v>30</v>
      </c>
      <c r="E994" s="24" t="n">
        <v>26.893686</v>
      </c>
      <c r="F994" s="25" t="n">
        <v>2567</v>
      </c>
      <c r="G994" s="16" t="n">
        <v>40</v>
      </c>
      <c r="H994" s="16" t="n">
        <v>2</v>
      </c>
      <c r="I994" s="16" t="n">
        <v>0</v>
      </c>
      <c r="J994" s="26" t="n">
        <v>6.3275</v>
      </c>
      <c r="K994" s="16" t="n">
        <f aca="false">IF(F994&gt;=$N$1,1,0)</f>
        <v>1</v>
      </c>
      <c r="L994" s="27" t="n">
        <f aca="false">IF(K994=1,COUNTIFS($K$5:$K$1252,1,$J$5:$J$1252,"&lt;"&amp;J994)/($N$3-1),"")</f>
        <v>0.624689312344656</v>
      </c>
      <c r="M994" s="27" t="n">
        <f aca="false">IF(K994=1,COUNTIFS($K$5:$K$1252,1,$E$5:$E$1252,"&lt;"&amp;E994)/($N$3-1),"")</f>
        <v>0.785418392709196</v>
      </c>
      <c r="N994" s="28" t="n">
        <f aca="false">IF(K994=1,L994-M994,"")</f>
        <v>-0.16072908036454</v>
      </c>
      <c r="O994" s="24" t="n">
        <f aca="false">IF(K994=1,E994,"")</f>
        <v>26.893686</v>
      </c>
      <c r="P994" s="26" t="n">
        <f aca="false">IF(K994=1,J994,"")</f>
        <v>6.3275</v>
      </c>
    </row>
    <row r="995" customFormat="false" ht="15" hidden="false" customHeight="false" outlineLevel="0" collapsed="false">
      <c r="A995" s="16" t="s">
        <v>1287</v>
      </c>
      <c r="B995" s="16" t="s">
        <v>238</v>
      </c>
      <c r="C995" s="16" t="s">
        <v>294</v>
      </c>
      <c r="D995" s="16" t="n">
        <v>25</v>
      </c>
      <c r="E995" s="24" t="n">
        <v>27.03807</v>
      </c>
      <c r="F995" s="25" t="n">
        <v>1806</v>
      </c>
      <c r="G995" s="16" t="n">
        <v>27</v>
      </c>
      <c r="H995" s="16" t="n">
        <v>0</v>
      </c>
      <c r="I995" s="16" t="n">
        <v>1</v>
      </c>
      <c r="J995" s="26" t="n">
        <v>6.32962962962963</v>
      </c>
      <c r="K995" s="16" t="n">
        <f aca="false">IF(F995&gt;=$N$1,1,0)</f>
        <v>1</v>
      </c>
      <c r="L995" s="27" t="n">
        <f aca="false">IF(K995=1,COUNTIFS($K$5:$K$1252,1,$J$5:$J$1252,"&lt;"&amp;J995)/($N$3-1),"")</f>
        <v>0.625517812758906</v>
      </c>
      <c r="M995" s="27" t="n">
        <f aca="false">IF(K995=1,COUNTIFS($K$5:$K$1252,1,$E$5:$E$1252,"&lt;"&amp;E995)/($N$3-1),"")</f>
        <v>0.787903893951947</v>
      </c>
      <c r="N995" s="28" t="n">
        <f aca="false">IF(K995=1,L995-M995,"")</f>
        <v>-0.162386081193041</v>
      </c>
      <c r="O995" s="24" t="n">
        <f aca="false">IF(K995=1,E995,"")</f>
        <v>27.03807</v>
      </c>
      <c r="P995" s="26" t="n">
        <f aca="false">IF(K995=1,J995,"")</f>
        <v>6.32962962962963</v>
      </c>
    </row>
    <row r="996" customFormat="false" ht="15" hidden="false" customHeight="false" outlineLevel="0" collapsed="false">
      <c r="A996" s="16" t="s">
        <v>1288</v>
      </c>
      <c r="B996" s="16" t="s">
        <v>256</v>
      </c>
      <c r="C996" s="16" t="s">
        <v>300</v>
      </c>
      <c r="D996" s="16" t="n">
        <v>28</v>
      </c>
      <c r="E996" s="24" t="n">
        <v>9.310776</v>
      </c>
      <c r="F996" s="25" t="n">
        <v>1629</v>
      </c>
      <c r="G996" s="16" t="n">
        <v>29</v>
      </c>
      <c r="H996" s="16" t="n">
        <v>3</v>
      </c>
      <c r="I996" s="16" t="n">
        <v>3</v>
      </c>
      <c r="J996" s="26" t="n">
        <v>6.01034482758621</v>
      </c>
      <c r="K996" s="16" t="n">
        <f aca="false">IF(F996&gt;=$N$1,1,0)</f>
        <v>1</v>
      </c>
      <c r="L996" s="27" t="n">
        <f aca="false">IF(K996=1,COUNTIFS($K$5:$K$1252,1,$J$5:$J$1252,"&lt;"&amp;J996)/($N$3-1),"")</f>
        <v>0.306545153272577</v>
      </c>
      <c r="M996" s="27" t="n">
        <f aca="false">IF(K996=1,COUNTIFS($K$5:$K$1252,1,$E$5:$E$1252,"&lt;"&amp;E996)/($N$3-1),"")</f>
        <v>0.469759734879867</v>
      </c>
      <c r="N996" s="28" t="n">
        <f aca="false">IF(K996=1,L996-M996,"")</f>
        <v>-0.163214581607291</v>
      </c>
      <c r="O996" s="24" t="n">
        <f aca="false">IF(K996=1,E996,"")</f>
        <v>9.310776</v>
      </c>
      <c r="P996" s="26" t="n">
        <f aca="false">IF(K996=1,J996,"")</f>
        <v>6.01034482758621</v>
      </c>
    </row>
    <row r="997" customFormat="false" ht="15" hidden="false" customHeight="false" outlineLevel="0" collapsed="false">
      <c r="A997" s="16" t="s">
        <v>1289</v>
      </c>
      <c r="B997" s="16" t="s">
        <v>253</v>
      </c>
      <c r="C997" s="16" t="s">
        <v>300</v>
      </c>
      <c r="D997" s="16" t="n">
        <v>29</v>
      </c>
      <c r="E997" s="24" t="n">
        <v>10.000275</v>
      </c>
      <c r="F997" s="25" t="n">
        <v>1412</v>
      </c>
      <c r="G997" s="16" t="n">
        <v>22</v>
      </c>
      <c r="H997" s="16" t="n">
        <v>0</v>
      </c>
      <c r="I997" s="16" t="n">
        <v>4</v>
      </c>
      <c r="J997" s="26" t="n">
        <v>6.02272727272727</v>
      </c>
      <c r="K997" s="16" t="n">
        <f aca="false">IF(F997&gt;=$N$1,1,0)</f>
        <v>1</v>
      </c>
      <c r="L997" s="27" t="n">
        <f aca="false">IF(K997=1,COUNTIFS($K$5:$K$1252,1,$J$5:$J$1252,"&lt;"&amp;J997)/($N$3-1),"")</f>
        <v>0.324772162386081</v>
      </c>
      <c r="M997" s="27" t="n">
        <f aca="false">IF(K997=1,COUNTIFS($K$5:$K$1252,1,$E$5:$E$1252,"&lt;"&amp;E997)/($N$3-1),"")</f>
        <v>0.488815244407622</v>
      </c>
      <c r="N997" s="28" t="n">
        <f aca="false">IF(K997=1,L997-M997,"")</f>
        <v>-0.164043082021541</v>
      </c>
      <c r="O997" s="24" t="n">
        <f aca="false">IF(K997=1,E997,"")</f>
        <v>10.000275</v>
      </c>
      <c r="P997" s="26" t="n">
        <f aca="false">IF(K997=1,J997,"")</f>
        <v>6.02272727272727</v>
      </c>
    </row>
    <row r="998" customFormat="false" ht="15" hidden="false" customHeight="false" outlineLevel="0" collapsed="false">
      <c r="A998" s="16" t="s">
        <v>1290</v>
      </c>
      <c r="B998" s="16" t="s">
        <v>268</v>
      </c>
      <c r="C998" s="16" t="s">
        <v>294</v>
      </c>
      <c r="D998" s="16" t="n">
        <v>25</v>
      </c>
      <c r="E998" s="24" t="n">
        <v>8.808226</v>
      </c>
      <c r="F998" s="25" t="n">
        <v>1001</v>
      </c>
      <c r="G998" s="16" t="n">
        <v>21</v>
      </c>
      <c r="H998" s="16" t="n">
        <v>0</v>
      </c>
      <c r="I998" s="16" t="n">
        <v>1</v>
      </c>
      <c r="J998" s="26" t="n">
        <v>6</v>
      </c>
      <c r="K998" s="16" t="n">
        <f aca="false">IF(F998&gt;=$N$1,1,0)</f>
        <v>1</v>
      </c>
      <c r="L998" s="27" t="n">
        <f aca="false">IF(K998=1,COUNTIFS($K$5:$K$1252,1,$J$5:$J$1252,"&lt;"&amp;J998)/($N$3-1),"")</f>
        <v>0.289146644573322</v>
      </c>
      <c r="M998" s="27" t="n">
        <f aca="false">IF(K998=1,COUNTIFS($K$5:$K$1252,1,$E$5:$E$1252,"&lt;"&amp;E998)/($N$3-1),"")</f>
        <v>0.453189726594863</v>
      </c>
      <c r="N998" s="28" t="n">
        <f aca="false">IF(K998=1,L998-M998,"")</f>
        <v>-0.164043082021541</v>
      </c>
      <c r="O998" s="24" t="n">
        <f aca="false">IF(K998=1,E998,"")</f>
        <v>8.808226</v>
      </c>
      <c r="P998" s="26" t="n">
        <f aca="false">IF(K998=1,J998,"")</f>
        <v>6</v>
      </c>
    </row>
    <row r="999" customFormat="false" ht="15" hidden="false" customHeight="false" outlineLevel="0" collapsed="false">
      <c r="A999" s="16" t="s">
        <v>1291</v>
      </c>
      <c r="B999" s="16" t="s">
        <v>231</v>
      </c>
      <c r="C999" s="16" t="s">
        <v>296</v>
      </c>
      <c r="D999" s="16" t="n">
        <v>32</v>
      </c>
      <c r="E999" s="24" t="n">
        <v>10.549298</v>
      </c>
      <c r="F999" s="25" t="n">
        <v>1883</v>
      </c>
      <c r="G999" s="16" t="n">
        <v>32</v>
      </c>
      <c r="H999" s="16" t="n">
        <v>5</v>
      </c>
      <c r="I999" s="16" t="n">
        <v>1</v>
      </c>
      <c r="J999" s="26" t="n">
        <v>6.0375</v>
      </c>
      <c r="K999" s="16" t="n">
        <f aca="false">IF(F999&gt;=$N$1,1,0)</f>
        <v>1</v>
      </c>
      <c r="L999" s="27" t="n">
        <f aca="false">IF(K999=1,COUNTIFS($K$5:$K$1252,1,$J$5:$J$1252,"&lt;"&amp;J999)/($N$3-1),"")</f>
        <v>0.342170671085336</v>
      </c>
      <c r="M999" s="27" t="n">
        <f aca="false">IF(K999=1,COUNTIFS($K$5:$K$1252,1,$E$5:$E$1252,"&lt;"&amp;E999)/($N$3-1),"")</f>
        <v>0.507042253521127</v>
      </c>
      <c r="N999" s="28" t="n">
        <f aca="false">IF(K999=1,L999-M999,"")</f>
        <v>-0.164871582435791</v>
      </c>
      <c r="O999" s="24" t="n">
        <f aca="false">IF(K999=1,E999,"")</f>
        <v>10.549298</v>
      </c>
      <c r="P999" s="26" t="n">
        <f aca="false">IF(K999=1,J999,"")</f>
        <v>6.0375</v>
      </c>
    </row>
    <row r="1000" customFormat="false" ht="15" hidden="false" customHeight="false" outlineLevel="0" collapsed="false">
      <c r="A1000" s="16" t="s">
        <v>1292</v>
      </c>
      <c r="B1000" s="16" t="s">
        <v>225</v>
      </c>
      <c r="C1000" s="16" t="s">
        <v>296</v>
      </c>
      <c r="D1000" s="16" t="n">
        <v>24</v>
      </c>
      <c r="E1000" s="24" t="n">
        <v>10.715789</v>
      </c>
      <c r="F1000" s="25" t="n">
        <v>1657</v>
      </c>
      <c r="G1000" s="16" t="n">
        <v>27</v>
      </c>
      <c r="H1000" s="16" t="n">
        <v>6</v>
      </c>
      <c r="I1000" s="16" t="n">
        <v>2</v>
      </c>
      <c r="J1000" s="26" t="n">
        <v>6.04074074074074</v>
      </c>
      <c r="K1000" s="16" t="n">
        <f aca="false">IF(F1000&gt;=$N$1,1,0)</f>
        <v>1</v>
      </c>
      <c r="L1000" s="27" t="n">
        <f aca="false">IF(K1000=1,COUNTIFS($K$5:$K$1252,1,$J$5:$J$1252,"&lt;"&amp;J1000)/($N$3-1),"")</f>
        <v>0.346313173156587</v>
      </c>
      <c r="M1000" s="27" t="n">
        <f aca="false">IF(K1000=1,COUNTIFS($K$5:$K$1252,1,$E$5:$E$1252,"&lt;"&amp;E1000)/($N$3-1),"")</f>
        <v>0.512013256006628</v>
      </c>
      <c r="N1000" s="28" t="n">
        <f aca="false">IF(K1000=1,L1000-M1000,"")</f>
        <v>-0.165700082850041</v>
      </c>
      <c r="O1000" s="24" t="n">
        <f aca="false">IF(K1000=1,E1000,"")</f>
        <v>10.715789</v>
      </c>
      <c r="P1000" s="26" t="n">
        <f aca="false">IF(K1000=1,J1000,"")</f>
        <v>6.04074074074074</v>
      </c>
    </row>
    <row r="1001" customFormat="false" ht="15" hidden="false" customHeight="false" outlineLevel="0" collapsed="false">
      <c r="A1001" s="16" t="s">
        <v>1293</v>
      </c>
      <c r="B1001" s="16" t="s">
        <v>248</v>
      </c>
      <c r="C1001" s="16" t="s">
        <v>300</v>
      </c>
      <c r="D1001" s="16" t="n">
        <v>28</v>
      </c>
      <c r="E1001" s="24" t="n">
        <v>17.554435</v>
      </c>
      <c r="F1001" s="25" t="n">
        <v>1034</v>
      </c>
      <c r="G1001" s="16" t="n">
        <v>19</v>
      </c>
      <c r="H1001" s="16" t="n">
        <v>0</v>
      </c>
      <c r="I1001" s="16" t="n">
        <v>7</v>
      </c>
      <c r="J1001" s="26" t="n">
        <v>6.22631578947368</v>
      </c>
      <c r="K1001" s="16" t="n">
        <f aca="false">IF(F1001&gt;=$N$1,1,0)</f>
        <v>1</v>
      </c>
      <c r="L1001" s="27" t="n">
        <f aca="false">IF(K1001=1,COUNTIFS($K$5:$K$1252,1,$J$5:$J$1252,"&lt;"&amp;J1001)/($N$3-1),"")</f>
        <v>0.52029826014913</v>
      </c>
      <c r="M1001" s="27" t="n">
        <f aca="false">IF(K1001=1,COUNTIFS($K$5:$K$1252,1,$E$5:$E$1252,"&lt;"&amp;E1001)/($N$3-1),"")</f>
        <v>0.685998342999172</v>
      </c>
      <c r="N1001" s="28" t="n">
        <f aca="false">IF(K1001=1,L1001-M1001,"")</f>
        <v>-0.165700082850041</v>
      </c>
      <c r="O1001" s="24" t="n">
        <f aca="false">IF(K1001=1,E1001,"")</f>
        <v>17.554435</v>
      </c>
      <c r="P1001" s="26" t="n">
        <f aca="false">IF(K1001=1,J1001,"")</f>
        <v>6.22631578947368</v>
      </c>
    </row>
    <row r="1002" customFormat="false" ht="15" hidden="false" customHeight="false" outlineLevel="0" collapsed="false">
      <c r="A1002" s="16" t="s">
        <v>1294</v>
      </c>
      <c r="B1002" s="16" t="s">
        <v>250</v>
      </c>
      <c r="C1002" s="16" t="s">
        <v>300</v>
      </c>
      <c r="D1002" s="16" t="n">
        <v>22</v>
      </c>
      <c r="E1002" s="24" t="n">
        <v>3.430408</v>
      </c>
      <c r="F1002" s="25" t="n">
        <v>1743</v>
      </c>
      <c r="G1002" s="16" t="n">
        <v>30</v>
      </c>
      <c r="H1002" s="16" t="n">
        <v>2</v>
      </c>
      <c r="I1002" s="16" t="n">
        <v>5</v>
      </c>
      <c r="J1002" s="26" t="n">
        <v>5.71</v>
      </c>
      <c r="K1002" s="16" t="n">
        <f aca="false">IF(F1002&gt;=$N$1,1,0)</f>
        <v>1</v>
      </c>
      <c r="L1002" s="27" t="n">
        <f aca="false">IF(K1002=1,COUNTIFS($K$5:$K$1252,1,$J$5:$J$1252,"&lt;"&amp;J1002)/($N$3-1),"")</f>
        <v>0.0190555095277548</v>
      </c>
      <c r="M1002" s="27" t="n">
        <f aca="false">IF(K1002=1,COUNTIFS($K$5:$K$1252,1,$E$5:$E$1252,"&lt;"&amp;E1002)/($N$3-1),"")</f>
        <v>0.185584092792046</v>
      </c>
      <c r="N1002" s="28" t="n">
        <f aca="false">IF(K1002=1,L1002-M1002,"")</f>
        <v>-0.166528583264292</v>
      </c>
      <c r="O1002" s="24" t="n">
        <f aca="false">IF(K1002=1,E1002,"")</f>
        <v>3.430408</v>
      </c>
      <c r="P1002" s="26" t="n">
        <f aca="false">IF(K1002=1,J1002,"")</f>
        <v>5.71</v>
      </c>
    </row>
    <row r="1003" customFormat="false" ht="15" hidden="false" customHeight="false" outlineLevel="0" collapsed="false">
      <c r="A1003" s="16" t="s">
        <v>1295</v>
      </c>
      <c r="B1003" s="16" t="s">
        <v>231</v>
      </c>
      <c r="C1003" s="16" t="s">
        <v>296</v>
      </c>
      <c r="D1003" s="16" t="n">
        <v>31</v>
      </c>
      <c r="E1003" s="24" t="n">
        <v>93.873778</v>
      </c>
      <c r="F1003" s="25" t="n">
        <v>2014</v>
      </c>
      <c r="G1003" s="16" t="n">
        <v>32</v>
      </c>
      <c r="H1003" s="16" t="n">
        <v>5</v>
      </c>
      <c r="I1003" s="16" t="n">
        <v>4</v>
      </c>
      <c r="J1003" s="26" t="n">
        <v>6.66875</v>
      </c>
      <c r="K1003" s="16" t="n">
        <f aca="false">IF(F1003&gt;=$N$1,1,0)</f>
        <v>1</v>
      </c>
      <c r="L1003" s="27" t="n">
        <f aca="false">IF(K1003=1,COUNTIFS($K$5:$K$1252,1,$J$5:$J$1252,"&lt;"&amp;J1003)/($N$3-1),"")</f>
        <v>0.803645401822701</v>
      </c>
      <c r="M1003" s="27" t="n">
        <f aca="false">IF(K1003=1,COUNTIFS($K$5:$K$1252,1,$E$5:$E$1252,"&lt;"&amp;E1003)/($N$3-1),"")</f>
        <v>0.970173985086993</v>
      </c>
      <c r="N1003" s="28" t="n">
        <f aca="false">IF(K1003=1,L1003-M1003,"")</f>
        <v>-0.166528583264292</v>
      </c>
      <c r="O1003" s="24" t="n">
        <f aca="false">IF(K1003=1,E1003,"")</f>
        <v>93.873778</v>
      </c>
      <c r="P1003" s="26" t="n">
        <f aca="false">IF(K1003=1,J1003,"")</f>
        <v>6.66875</v>
      </c>
    </row>
    <row r="1004" customFormat="false" ht="15" hidden="false" customHeight="false" outlineLevel="0" collapsed="false">
      <c r="A1004" s="16" t="s">
        <v>1296</v>
      </c>
      <c r="B1004" s="16" t="s">
        <v>232</v>
      </c>
      <c r="C1004" s="16" t="s">
        <v>300</v>
      </c>
      <c r="D1004" s="16" t="n">
        <v>31</v>
      </c>
      <c r="E1004" s="24" t="n">
        <v>17.650534</v>
      </c>
      <c r="F1004" s="25" t="n">
        <v>1869</v>
      </c>
      <c r="G1004" s="16" t="n">
        <v>30</v>
      </c>
      <c r="H1004" s="16" t="n">
        <v>5</v>
      </c>
      <c r="I1004" s="16" t="n">
        <v>4</v>
      </c>
      <c r="J1004" s="26" t="n">
        <v>6.22666666666667</v>
      </c>
      <c r="K1004" s="16" t="n">
        <f aca="false">IF(F1004&gt;=$N$1,1,0)</f>
        <v>1</v>
      </c>
      <c r="L1004" s="27" t="n">
        <f aca="false">IF(K1004=1,COUNTIFS($K$5:$K$1252,1,$J$5:$J$1252,"&lt;"&amp;J1004)/($N$3-1),"")</f>
        <v>0.52112676056338</v>
      </c>
      <c r="M1004" s="27" t="n">
        <f aca="false">IF(K1004=1,COUNTIFS($K$5:$K$1252,1,$E$5:$E$1252,"&lt;"&amp;E1004)/($N$3-1),"")</f>
        <v>0.687655343827672</v>
      </c>
      <c r="N1004" s="28" t="n">
        <f aca="false">IF(K1004=1,L1004-M1004,"")</f>
        <v>-0.166528583264292</v>
      </c>
      <c r="O1004" s="24" t="n">
        <f aca="false">IF(K1004=1,E1004,"")</f>
        <v>17.650534</v>
      </c>
      <c r="P1004" s="26" t="n">
        <f aca="false">IF(K1004=1,J1004,"")</f>
        <v>6.22666666666667</v>
      </c>
    </row>
    <row r="1005" customFormat="false" ht="15" hidden="false" customHeight="false" outlineLevel="0" collapsed="false">
      <c r="A1005" s="16" t="s">
        <v>1297</v>
      </c>
      <c r="B1005" s="16" t="s">
        <v>236</v>
      </c>
      <c r="C1005" s="16" t="s">
        <v>307</v>
      </c>
      <c r="D1005" s="16" t="n">
        <v>23</v>
      </c>
      <c r="E1005" s="24" t="n">
        <v>3.412371</v>
      </c>
      <c r="F1005" s="25" t="n">
        <v>1388</v>
      </c>
      <c r="G1005" s="16" t="n">
        <v>18</v>
      </c>
      <c r="H1005" s="16" t="n">
        <v>0</v>
      </c>
      <c r="I1005" s="16" t="n">
        <v>0</v>
      </c>
      <c r="J1005" s="26" t="n">
        <v>5.69444444444445</v>
      </c>
      <c r="K1005" s="16" t="n">
        <f aca="false">IF(F1005&gt;=$N$1,1,0)</f>
        <v>1</v>
      </c>
      <c r="L1005" s="27" t="n">
        <f aca="false">IF(K1005=1,COUNTIFS($K$5:$K$1252,1,$J$5:$J$1252,"&lt;"&amp;J1005)/($N$3-1),"")</f>
        <v>0.0157415078707539</v>
      </c>
      <c r="M1005" s="27" t="n">
        <f aca="false">IF(K1005=1,COUNTIFS($K$5:$K$1252,1,$E$5:$E$1252,"&lt;"&amp;E1005)/($N$3-1),"")</f>
        <v>0.182270091135046</v>
      </c>
      <c r="N1005" s="28" t="n">
        <f aca="false">IF(K1005=1,L1005-M1005,"")</f>
        <v>-0.166528583264292</v>
      </c>
      <c r="O1005" s="24" t="n">
        <f aca="false">IF(K1005=1,E1005,"")</f>
        <v>3.412371</v>
      </c>
      <c r="P1005" s="26" t="n">
        <f aca="false">IF(K1005=1,J1005,"")</f>
        <v>5.69444444444445</v>
      </c>
    </row>
    <row r="1006" customFormat="false" ht="15" hidden="false" customHeight="false" outlineLevel="0" collapsed="false">
      <c r="A1006" s="16" t="s">
        <v>1298</v>
      </c>
      <c r="B1006" s="16" t="s">
        <v>239</v>
      </c>
      <c r="C1006" s="16" t="s">
        <v>300</v>
      </c>
      <c r="D1006" s="16" t="n">
        <v>18</v>
      </c>
      <c r="E1006" s="24" t="n">
        <v>3.323085</v>
      </c>
      <c r="F1006" s="25" t="n">
        <v>915</v>
      </c>
      <c r="G1006" s="16" t="n">
        <v>14</v>
      </c>
      <c r="H1006" s="16" t="n">
        <v>0</v>
      </c>
      <c r="I1006" s="16" t="n">
        <v>2</v>
      </c>
      <c r="J1006" s="26" t="n">
        <v>5.60714285714286</v>
      </c>
      <c r="K1006" s="16" t="n">
        <f aca="false">IF(F1006&gt;=$N$1,1,0)</f>
        <v>1</v>
      </c>
      <c r="L1006" s="27" t="n">
        <f aca="false">IF(K1006=1,COUNTIFS($K$5:$K$1252,1,$J$5:$J$1252,"&lt;"&amp;J1006)/($N$3-1),"")</f>
        <v>0.00248550124275062</v>
      </c>
      <c r="M1006" s="27" t="n">
        <f aca="false">IF(K1006=1,COUNTIFS($K$5:$K$1252,1,$E$5:$E$1252,"&lt;"&amp;E1006)/($N$3-1),"")</f>
        <v>0.169842584921292</v>
      </c>
      <c r="N1006" s="28" t="n">
        <f aca="false">IF(K1006=1,L1006-M1006,"")</f>
        <v>-0.167357083678542</v>
      </c>
      <c r="O1006" s="24" t="n">
        <f aca="false">IF(K1006=1,E1006,"")</f>
        <v>3.323085</v>
      </c>
      <c r="P1006" s="26" t="n">
        <f aca="false">IF(K1006=1,J1006,"")</f>
        <v>5.60714285714286</v>
      </c>
    </row>
    <row r="1007" customFormat="false" ht="15" hidden="false" customHeight="false" outlineLevel="0" collapsed="false">
      <c r="A1007" s="16" t="s">
        <v>1299</v>
      </c>
      <c r="B1007" s="16" t="s">
        <v>263</v>
      </c>
      <c r="C1007" s="16" t="s">
        <v>300</v>
      </c>
      <c r="D1007" s="16" t="n">
        <v>31</v>
      </c>
      <c r="E1007" s="24" t="n">
        <v>4.09083</v>
      </c>
      <c r="F1007" s="25" t="n">
        <v>1976</v>
      </c>
      <c r="G1007" s="16" t="n">
        <v>29</v>
      </c>
      <c r="H1007" s="16" t="n">
        <v>2</v>
      </c>
      <c r="I1007" s="16" t="n">
        <v>2</v>
      </c>
      <c r="J1007" s="26" t="n">
        <v>5.80689655172414</v>
      </c>
      <c r="K1007" s="16" t="n">
        <f aca="false">IF(F1007&gt;=$N$1,1,0)</f>
        <v>1</v>
      </c>
      <c r="L1007" s="27" t="n">
        <f aca="false">IF(K1007=1,COUNTIFS($K$5:$K$1252,1,$J$5:$J$1252,"&lt;"&amp;J1007)/($N$3-1),"")</f>
        <v>0.067937033968517</v>
      </c>
      <c r="M1007" s="27" t="n">
        <f aca="false">IF(K1007=1,COUNTIFS($K$5:$K$1252,1,$E$5:$E$1252,"&lt;"&amp;E1007)/($N$3-1),"")</f>
        <v>0.235294117647059</v>
      </c>
      <c r="N1007" s="28" t="n">
        <f aca="false">IF(K1007=1,L1007-M1007,"")</f>
        <v>-0.167357083678542</v>
      </c>
      <c r="O1007" s="24" t="n">
        <f aca="false">IF(K1007=1,E1007,"")</f>
        <v>4.09083</v>
      </c>
      <c r="P1007" s="26" t="n">
        <f aca="false">IF(K1007=1,J1007,"")</f>
        <v>5.80689655172414</v>
      </c>
    </row>
    <row r="1008" customFormat="false" ht="15" hidden="false" customHeight="false" outlineLevel="0" collapsed="false">
      <c r="A1008" s="16" t="s">
        <v>1300</v>
      </c>
      <c r="B1008" s="16" t="s">
        <v>217</v>
      </c>
      <c r="C1008" s="16" t="s">
        <v>300</v>
      </c>
      <c r="D1008" s="16" t="n">
        <v>20</v>
      </c>
      <c r="E1008" s="24" t="n">
        <v>17.419548</v>
      </c>
      <c r="F1008" s="25" t="n">
        <v>1645</v>
      </c>
      <c r="G1008" s="16" t="n">
        <v>26</v>
      </c>
      <c r="H1008" s="16" t="n">
        <v>3</v>
      </c>
      <c r="I1008" s="16" t="n">
        <v>4</v>
      </c>
      <c r="J1008" s="26" t="n">
        <v>6.21923076923077</v>
      </c>
      <c r="K1008" s="16" t="n">
        <f aca="false">IF(F1008&gt;=$N$1,1,0)</f>
        <v>1</v>
      </c>
      <c r="L1008" s="27" t="n">
        <f aca="false">IF(K1008=1,COUNTIFS($K$5:$K$1252,1,$J$5:$J$1252,"&lt;"&amp;J1008)/($N$3-1),"")</f>
        <v>0.516155758077879</v>
      </c>
      <c r="M1008" s="27" t="n">
        <f aca="false">IF(K1008=1,COUNTIFS($K$5:$K$1252,1,$E$5:$E$1252,"&lt;"&amp;E1008)/($N$3-1),"")</f>
        <v>0.683512841756421</v>
      </c>
      <c r="N1008" s="28" t="n">
        <f aca="false">IF(K1008=1,L1008-M1008,"")</f>
        <v>-0.167357083678542</v>
      </c>
      <c r="O1008" s="24" t="n">
        <f aca="false">IF(K1008=1,E1008,"")</f>
        <v>17.419548</v>
      </c>
      <c r="P1008" s="26" t="n">
        <f aca="false">IF(K1008=1,J1008,"")</f>
        <v>6.21923076923077</v>
      </c>
    </row>
    <row r="1009" customFormat="false" ht="15" hidden="false" customHeight="false" outlineLevel="0" collapsed="false">
      <c r="A1009" s="16" t="s">
        <v>1301</v>
      </c>
      <c r="B1009" s="16" t="s">
        <v>246</v>
      </c>
      <c r="C1009" s="16" t="s">
        <v>294</v>
      </c>
      <c r="D1009" s="16" t="n">
        <v>26</v>
      </c>
      <c r="E1009" s="24" t="n">
        <v>4.465296</v>
      </c>
      <c r="F1009" s="25" t="n">
        <v>1374</v>
      </c>
      <c r="G1009" s="16" t="n">
        <v>25</v>
      </c>
      <c r="H1009" s="16" t="n">
        <v>1</v>
      </c>
      <c r="I1009" s="16" t="n">
        <v>0</v>
      </c>
      <c r="J1009" s="26" t="n">
        <v>5.82</v>
      </c>
      <c r="K1009" s="16" t="n">
        <f aca="false">IF(F1009&gt;=$N$1,1,0)</f>
        <v>1</v>
      </c>
      <c r="L1009" s="27" t="n">
        <f aca="false">IF(K1009=1,COUNTIFS($K$5:$K$1252,1,$J$5:$J$1252,"&lt;"&amp;J1009)/($N$3-1),"")</f>
        <v>0.0811930405965203</v>
      </c>
      <c r="M1009" s="27" t="n">
        <f aca="false">IF(K1009=1,COUNTIFS($K$5:$K$1252,1,$E$5:$E$1252,"&lt;"&amp;E1009)/($N$3-1),"")</f>
        <v>0.249378624689312</v>
      </c>
      <c r="N1009" s="28" t="n">
        <f aca="false">IF(K1009=1,L1009-M1009,"")</f>
        <v>-0.168185584092792</v>
      </c>
      <c r="O1009" s="24" t="n">
        <f aca="false">IF(K1009=1,E1009,"")</f>
        <v>4.465296</v>
      </c>
      <c r="P1009" s="26" t="n">
        <f aca="false">IF(K1009=1,J1009,"")</f>
        <v>5.82</v>
      </c>
    </row>
    <row r="1010" customFormat="false" ht="15" hidden="false" customHeight="false" outlineLevel="0" collapsed="false">
      <c r="A1010" s="16" t="s">
        <v>1302</v>
      </c>
      <c r="B1010" s="16" t="s">
        <v>233</v>
      </c>
      <c r="C1010" s="16" t="s">
        <v>300</v>
      </c>
      <c r="D1010" s="16" t="n">
        <v>24</v>
      </c>
      <c r="E1010" s="24" t="n">
        <v>7.819509</v>
      </c>
      <c r="F1010" s="25" t="n">
        <v>1598</v>
      </c>
      <c r="G1010" s="16" t="n">
        <v>23</v>
      </c>
      <c r="H1010" s="16" t="n">
        <v>2</v>
      </c>
      <c r="I1010" s="16" t="n">
        <v>1</v>
      </c>
      <c r="J1010" s="26" t="n">
        <v>5.96086956521739</v>
      </c>
      <c r="K1010" s="16" t="n">
        <f aca="false">IF(F1010&gt;=$N$1,1,0)</f>
        <v>1</v>
      </c>
      <c r="L1010" s="27" t="n">
        <f aca="false">IF(K1010=1,COUNTIFS($K$5:$K$1252,1,$J$5:$J$1252,"&lt;"&amp;J1010)/($N$3-1),"")</f>
        <v>0.24109362054681</v>
      </c>
      <c r="M1010" s="27" t="n">
        <f aca="false">IF(K1010=1,COUNTIFS($K$5:$K$1252,1,$E$5:$E$1252,"&lt;"&amp;E1010)/($N$3-1),"")</f>
        <v>0.409279204639602</v>
      </c>
      <c r="N1010" s="28" t="n">
        <f aca="false">IF(K1010=1,L1010-M1010,"")</f>
        <v>-0.168185584092792</v>
      </c>
      <c r="O1010" s="24" t="n">
        <f aca="false">IF(K1010=1,E1010,"")</f>
        <v>7.819509</v>
      </c>
      <c r="P1010" s="26" t="n">
        <f aca="false">IF(K1010=1,J1010,"")</f>
        <v>5.96086956521739</v>
      </c>
    </row>
    <row r="1011" customFormat="false" ht="15" hidden="false" customHeight="false" outlineLevel="0" collapsed="false">
      <c r="A1011" s="16" t="s">
        <v>1303</v>
      </c>
      <c r="B1011" s="16" t="s">
        <v>265</v>
      </c>
      <c r="C1011" s="16" t="s">
        <v>294</v>
      </c>
      <c r="D1011" s="16" t="n">
        <v>29</v>
      </c>
      <c r="E1011" s="24" t="n">
        <v>84.380961</v>
      </c>
      <c r="F1011" s="25" t="n">
        <v>1851</v>
      </c>
      <c r="G1011" s="16" t="n">
        <v>27</v>
      </c>
      <c r="H1011" s="16" t="n">
        <v>1</v>
      </c>
      <c r="I1011" s="16" t="n">
        <v>0</v>
      </c>
      <c r="J1011" s="26" t="n">
        <v>6.62222222222222</v>
      </c>
      <c r="K1011" s="16" t="n">
        <f aca="false">IF(F1011&gt;=$N$1,1,0)</f>
        <v>1</v>
      </c>
      <c r="L1011" s="27" t="n">
        <f aca="false">IF(K1011=1,COUNTIFS($K$5:$K$1252,1,$J$5:$J$1252,"&lt;"&amp;J1011)/($N$3-1),"")</f>
        <v>0.792874896437448</v>
      </c>
      <c r="M1011" s="27" t="n">
        <f aca="false">IF(K1011=1,COUNTIFS($K$5:$K$1252,1,$E$5:$E$1252,"&lt;"&amp;E1011)/($N$3-1),"")</f>
        <v>0.962717481358741</v>
      </c>
      <c r="N1011" s="28" t="n">
        <f aca="false">IF(K1011=1,L1011-M1011,"")</f>
        <v>-0.169842584921292</v>
      </c>
      <c r="O1011" s="24" t="n">
        <f aca="false">IF(K1011=1,E1011,"")</f>
        <v>84.380961</v>
      </c>
      <c r="P1011" s="26" t="n">
        <f aca="false">IF(K1011=1,J1011,"")</f>
        <v>6.62222222222222</v>
      </c>
    </row>
    <row r="1012" customFormat="false" ht="15" hidden="false" customHeight="false" outlineLevel="0" collapsed="false">
      <c r="A1012" s="16" t="s">
        <v>1304</v>
      </c>
      <c r="B1012" s="16" t="s">
        <v>248</v>
      </c>
      <c r="C1012" s="16" t="s">
        <v>300</v>
      </c>
      <c r="D1012" s="16" t="n">
        <v>31</v>
      </c>
      <c r="E1012" s="24" t="n">
        <v>31.444197</v>
      </c>
      <c r="F1012" s="25" t="n">
        <v>1014</v>
      </c>
      <c r="G1012" s="16" t="n">
        <v>17</v>
      </c>
      <c r="H1012" s="16" t="n">
        <v>2</v>
      </c>
      <c r="I1012" s="16" t="n">
        <v>2</v>
      </c>
      <c r="J1012" s="26" t="n">
        <v>6.35294117647059</v>
      </c>
      <c r="K1012" s="16" t="n">
        <f aca="false">IF(F1012&gt;=$N$1,1,0)</f>
        <v>1</v>
      </c>
      <c r="L1012" s="27" t="n">
        <f aca="false">IF(K1012=1,COUNTIFS($K$5:$K$1252,1,$J$5:$J$1252,"&lt;"&amp;J1012)/($N$3-1),"")</f>
        <v>0.652029826014913</v>
      </c>
      <c r="M1012" s="27" t="n">
        <f aca="false">IF(K1012=1,COUNTIFS($K$5:$K$1252,1,$E$5:$E$1252,"&lt;"&amp;E1012)/($N$3-1),"")</f>
        <v>0.822700911350456</v>
      </c>
      <c r="N1012" s="28" t="n">
        <f aca="false">IF(K1012=1,L1012-M1012,"")</f>
        <v>-0.170671085335543</v>
      </c>
      <c r="O1012" s="24" t="n">
        <f aca="false">IF(K1012=1,E1012,"")</f>
        <v>31.444197</v>
      </c>
      <c r="P1012" s="26" t="n">
        <f aca="false">IF(K1012=1,J1012,"")</f>
        <v>6.35294117647059</v>
      </c>
    </row>
    <row r="1013" customFormat="false" ht="15" hidden="false" customHeight="false" outlineLevel="0" collapsed="false">
      <c r="A1013" s="16" t="s">
        <v>1305</v>
      </c>
      <c r="B1013" s="16" t="s">
        <v>259</v>
      </c>
      <c r="C1013" s="16" t="s">
        <v>296</v>
      </c>
      <c r="D1013" s="16" t="n">
        <v>29</v>
      </c>
      <c r="E1013" s="24" t="n">
        <v>11.905673</v>
      </c>
      <c r="F1013" s="25" t="n">
        <v>2124</v>
      </c>
      <c r="G1013" s="16" t="n">
        <v>35</v>
      </c>
      <c r="H1013" s="16" t="n">
        <v>4</v>
      </c>
      <c r="I1013" s="16" t="n">
        <v>3</v>
      </c>
      <c r="J1013" s="26" t="n">
        <v>6.07142857142857</v>
      </c>
      <c r="K1013" s="16" t="n">
        <f aca="false">IF(F1013&gt;=$N$1,1,0)</f>
        <v>1</v>
      </c>
      <c r="L1013" s="27" t="n">
        <f aca="false">IF(K1013=1,COUNTIFS($K$5:$K$1252,1,$J$5:$J$1252,"&lt;"&amp;J1013)/($N$3-1),"")</f>
        <v>0.381938690969345</v>
      </c>
      <c r="M1013" s="27" t="n">
        <f aca="false">IF(K1013=1,COUNTIFS($K$5:$K$1252,1,$E$5:$E$1252,"&lt;"&amp;E1013)/($N$3-1),"")</f>
        <v>0.552609776304888</v>
      </c>
      <c r="N1013" s="28" t="n">
        <f aca="false">IF(K1013=1,L1013-M1013,"")</f>
        <v>-0.170671085335543</v>
      </c>
      <c r="O1013" s="24" t="n">
        <f aca="false">IF(K1013=1,E1013,"")</f>
        <v>11.905673</v>
      </c>
      <c r="P1013" s="26" t="n">
        <f aca="false">IF(K1013=1,J1013,"")</f>
        <v>6.07142857142857</v>
      </c>
    </row>
    <row r="1014" customFormat="false" ht="15" hidden="false" customHeight="false" outlineLevel="0" collapsed="false">
      <c r="A1014" s="16" t="s">
        <v>1306</v>
      </c>
      <c r="B1014" s="16" t="s">
        <v>224</v>
      </c>
      <c r="C1014" s="16" t="s">
        <v>300</v>
      </c>
      <c r="D1014" s="16" t="n">
        <v>24</v>
      </c>
      <c r="E1014" s="24" t="n">
        <v>30.03029</v>
      </c>
      <c r="F1014" s="25" t="n">
        <v>1347</v>
      </c>
      <c r="G1014" s="16" t="n">
        <v>24</v>
      </c>
      <c r="H1014" s="16" t="n">
        <v>0</v>
      </c>
      <c r="I1014" s="16" t="n">
        <v>2</v>
      </c>
      <c r="J1014" s="26" t="n">
        <v>6.34166666666667</v>
      </c>
      <c r="K1014" s="16" t="n">
        <f aca="false">IF(F1014&gt;=$N$1,1,0)</f>
        <v>1</v>
      </c>
      <c r="L1014" s="27" t="n">
        <f aca="false">IF(K1014=1,COUNTIFS($K$5:$K$1252,1,$J$5:$J$1252,"&lt;"&amp;J1014)/($N$3-1),"")</f>
        <v>0.642916321458161</v>
      </c>
      <c r="M1014" s="27" t="n">
        <f aca="false">IF(K1014=1,COUNTIFS($K$5:$K$1252,1,$E$5:$E$1252,"&lt;"&amp;E1014)/($N$3-1),"")</f>
        <v>0.813587406793703</v>
      </c>
      <c r="N1014" s="28" t="n">
        <f aca="false">IF(K1014=1,L1014-M1014,"")</f>
        <v>-0.170671085335543</v>
      </c>
      <c r="O1014" s="24" t="n">
        <f aca="false">IF(K1014=1,E1014,"")</f>
        <v>30.03029</v>
      </c>
      <c r="P1014" s="26" t="n">
        <f aca="false">IF(K1014=1,J1014,"")</f>
        <v>6.34166666666667</v>
      </c>
    </row>
    <row r="1015" customFormat="false" ht="15" hidden="false" customHeight="false" outlineLevel="0" collapsed="false">
      <c r="A1015" s="16" t="s">
        <v>1307</v>
      </c>
      <c r="B1015" s="16" t="s">
        <v>254</v>
      </c>
      <c r="C1015" s="16" t="s">
        <v>300</v>
      </c>
      <c r="D1015" s="16" t="n">
        <v>27</v>
      </c>
      <c r="E1015" s="24" t="n">
        <v>95.444127</v>
      </c>
      <c r="F1015" s="25" t="n">
        <v>1337</v>
      </c>
      <c r="G1015" s="16" t="n">
        <v>23</v>
      </c>
      <c r="H1015" s="16" t="n">
        <v>1</v>
      </c>
      <c r="I1015" s="16" t="n">
        <v>2</v>
      </c>
      <c r="J1015" s="26" t="n">
        <v>6.66086956521739</v>
      </c>
      <c r="K1015" s="16" t="n">
        <f aca="false">IF(F1015&gt;=$N$1,1,0)</f>
        <v>1</v>
      </c>
      <c r="L1015" s="27" t="n">
        <f aca="false">IF(K1015=1,COUNTIFS($K$5:$K$1252,1,$J$5:$J$1252,"&lt;"&amp;J1015)/($N$3-1),"")</f>
        <v>0.80115990057995</v>
      </c>
      <c r="M1015" s="27" t="n">
        <f aca="false">IF(K1015=1,COUNTIFS($K$5:$K$1252,1,$E$5:$E$1252,"&lt;"&amp;E1015)/($N$3-1),"")</f>
        <v>0.972659486329743</v>
      </c>
      <c r="N1015" s="28" t="n">
        <f aca="false">IF(K1015=1,L1015-M1015,"")</f>
        <v>-0.171499585749793</v>
      </c>
      <c r="O1015" s="24" t="n">
        <f aca="false">IF(K1015=1,E1015,"")</f>
        <v>95.444127</v>
      </c>
      <c r="P1015" s="26" t="n">
        <f aca="false">IF(K1015=1,J1015,"")</f>
        <v>6.66086956521739</v>
      </c>
    </row>
    <row r="1016" customFormat="false" ht="15" hidden="false" customHeight="false" outlineLevel="0" collapsed="false">
      <c r="A1016" s="16" t="s">
        <v>1308</v>
      </c>
      <c r="B1016" s="16" t="s">
        <v>240</v>
      </c>
      <c r="C1016" s="16" t="s">
        <v>294</v>
      </c>
      <c r="D1016" s="16" t="n">
        <v>29</v>
      </c>
      <c r="E1016" s="24" t="n">
        <v>10.243337</v>
      </c>
      <c r="F1016" s="25" t="n">
        <v>1491</v>
      </c>
      <c r="G1016" s="16" t="n">
        <v>25</v>
      </c>
      <c r="H1016" s="16" t="n">
        <v>0</v>
      </c>
      <c r="I1016" s="16" t="n">
        <v>0</v>
      </c>
      <c r="J1016" s="26" t="n">
        <v>6.024</v>
      </c>
      <c r="K1016" s="16" t="n">
        <f aca="false">IF(F1016&gt;=$N$1,1,0)</f>
        <v>1</v>
      </c>
      <c r="L1016" s="27" t="n">
        <f aca="false">IF(K1016=1,COUNTIFS($K$5:$K$1252,1,$J$5:$J$1252,"&lt;"&amp;J1016)/($N$3-1),"")</f>
        <v>0.327257663628832</v>
      </c>
      <c r="M1016" s="27" t="n">
        <f aca="false">IF(K1016=1,COUNTIFS($K$5:$K$1252,1,$E$5:$E$1252,"&lt;"&amp;E1016)/($N$3-1),"")</f>
        <v>0.498757249378625</v>
      </c>
      <c r="N1016" s="28" t="n">
        <f aca="false">IF(K1016=1,L1016-M1016,"")</f>
        <v>-0.171499585749793</v>
      </c>
      <c r="O1016" s="24" t="n">
        <f aca="false">IF(K1016=1,E1016,"")</f>
        <v>10.243337</v>
      </c>
      <c r="P1016" s="26" t="n">
        <f aca="false">IF(K1016=1,J1016,"")</f>
        <v>6.024</v>
      </c>
    </row>
    <row r="1017" customFormat="false" ht="15" hidden="false" customHeight="false" outlineLevel="0" collapsed="false">
      <c r="A1017" s="16" t="s">
        <v>1309</v>
      </c>
      <c r="B1017" s="16" t="s">
        <v>235</v>
      </c>
      <c r="C1017" s="16" t="s">
        <v>294</v>
      </c>
      <c r="D1017" s="16" t="n">
        <v>26</v>
      </c>
      <c r="E1017" s="24" t="n">
        <v>3.591411</v>
      </c>
      <c r="F1017" s="25" t="n">
        <v>1724</v>
      </c>
      <c r="G1017" s="16" t="n">
        <v>26</v>
      </c>
      <c r="H1017" s="16" t="n">
        <v>2</v>
      </c>
      <c r="I1017" s="16" t="n">
        <v>1</v>
      </c>
      <c r="J1017" s="26" t="n">
        <v>5.73461538461539</v>
      </c>
      <c r="K1017" s="16" t="n">
        <f aca="false">IF(F1017&gt;=$N$1,1,0)</f>
        <v>1</v>
      </c>
      <c r="L1017" s="27" t="n">
        <f aca="false">IF(K1017=1,COUNTIFS($K$5:$K$1252,1,$J$5:$J$1252,"&lt;"&amp;J1017)/($N$3-1),"")</f>
        <v>0.0273405136702568</v>
      </c>
      <c r="M1017" s="27" t="n">
        <f aca="false">IF(K1017=1,COUNTIFS($K$5:$K$1252,1,$E$5:$E$1252,"&lt;"&amp;E1017)/($N$3-1),"")</f>
        <v>0.20049710024855</v>
      </c>
      <c r="N1017" s="28" t="n">
        <f aca="false">IF(K1017=1,L1017-M1017,"")</f>
        <v>-0.173156586578293</v>
      </c>
      <c r="O1017" s="24" t="n">
        <f aca="false">IF(K1017=1,E1017,"")</f>
        <v>3.591411</v>
      </c>
      <c r="P1017" s="26" t="n">
        <f aca="false">IF(K1017=1,J1017,"")</f>
        <v>5.73461538461539</v>
      </c>
    </row>
    <row r="1018" customFormat="false" ht="15" hidden="false" customHeight="false" outlineLevel="0" collapsed="false">
      <c r="A1018" s="16" t="s">
        <v>1310</v>
      </c>
      <c r="B1018" s="16" t="s">
        <v>224</v>
      </c>
      <c r="C1018" s="16" t="s">
        <v>294</v>
      </c>
      <c r="D1018" s="16" t="n">
        <v>26</v>
      </c>
      <c r="E1018" s="24" t="n">
        <v>10.426561</v>
      </c>
      <c r="F1018" s="25" t="n">
        <v>1526</v>
      </c>
      <c r="G1018" s="16" t="n">
        <v>25</v>
      </c>
      <c r="H1018" s="16" t="n">
        <v>0</v>
      </c>
      <c r="I1018" s="16" t="n">
        <v>0</v>
      </c>
      <c r="J1018" s="26" t="n">
        <v>6.028</v>
      </c>
      <c r="K1018" s="16" t="n">
        <f aca="false">IF(F1018&gt;=$N$1,1,0)</f>
        <v>1</v>
      </c>
      <c r="L1018" s="27" t="n">
        <f aca="false">IF(K1018=1,COUNTIFS($K$5:$K$1252,1,$J$5:$J$1252,"&lt;"&amp;J1018)/($N$3-1),"")</f>
        <v>0.330571665285833</v>
      </c>
      <c r="M1018" s="27" t="n">
        <f aca="false">IF(K1018=1,COUNTIFS($K$5:$K$1252,1,$E$5:$E$1252,"&lt;"&amp;E1018)/($N$3-1),"")</f>
        <v>0.503728251864126</v>
      </c>
      <c r="N1018" s="28" t="n">
        <f aca="false">IF(K1018=1,L1018-M1018,"")</f>
        <v>-0.173156586578293</v>
      </c>
      <c r="O1018" s="24" t="n">
        <f aca="false">IF(K1018=1,E1018,"")</f>
        <v>10.426561</v>
      </c>
      <c r="P1018" s="26" t="n">
        <f aca="false">IF(K1018=1,J1018,"")</f>
        <v>6.028</v>
      </c>
    </row>
    <row r="1019" customFormat="false" ht="15" hidden="false" customHeight="false" outlineLevel="0" collapsed="false">
      <c r="A1019" s="16" t="s">
        <v>1311</v>
      </c>
      <c r="B1019" s="16" t="s">
        <v>250</v>
      </c>
      <c r="C1019" s="16" t="s">
        <v>300</v>
      </c>
      <c r="D1019" s="16" t="n">
        <v>30</v>
      </c>
      <c r="E1019" s="24" t="n">
        <v>17.987721</v>
      </c>
      <c r="F1019" s="25" t="n">
        <v>1554</v>
      </c>
      <c r="G1019" s="16" t="n">
        <v>24</v>
      </c>
      <c r="H1019" s="16" t="n">
        <v>2</v>
      </c>
      <c r="I1019" s="16" t="n">
        <v>3</v>
      </c>
      <c r="J1019" s="26" t="n">
        <v>6.22083333333333</v>
      </c>
      <c r="K1019" s="16" t="n">
        <f aca="false">IF(F1019&gt;=$N$1,1,0)</f>
        <v>1</v>
      </c>
      <c r="L1019" s="27" t="n">
        <f aca="false">IF(K1019=1,COUNTIFS($K$5:$K$1252,1,$J$5:$J$1252,"&lt;"&amp;J1019)/($N$3-1),"")</f>
        <v>0.516984258492129</v>
      </c>
      <c r="M1019" s="27" t="n">
        <f aca="false">IF(K1019=1,COUNTIFS($K$5:$K$1252,1,$E$5:$E$1252,"&lt;"&amp;E1019)/($N$3-1),"")</f>
        <v>0.692626346313173</v>
      </c>
      <c r="N1019" s="28" t="n">
        <f aca="false">IF(K1019=1,L1019-M1019,"")</f>
        <v>-0.175642087821044</v>
      </c>
      <c r="O1019" s="24" t="n">
        <f aca="false">IF(K1019=1,E1019,"")</f>
        <v>17.987721</v>
      </c>
      <c r="P1019" s="26" t="n">
        <f aca="false">IF(K1019=1,J1019,"")</f>
        <v>6.22083333333333</v>
      </c>
    </row>
    <row r="1020" customFormat="false" ht="15" hidden="false" customHeight="false" outlineLevel="0" collapsed="false">
      <c r="A1020" s="16" t="s">
        <v>1312</v>
      </c>
      <c r="B1020" s="16" t="s">
        <v>268</v>
      </c>
      <c r="C1020" s="16" t="s">
        <v>307</v>
      </c>
      <c r="D1020" s="16" t="n">
        <v>32</v>
      </c>
      <c r="E1020" s="24" t="n">
        <v>17.252546</v>
      </c>
      <c r="F1020" s="25" t="n">
        <v>966</v>
      </c>
      <c r="G1020" s="16" t="n">
        <v>13</v>
      </c>
      <c r="H1020" s="16" t="n">
        <v>0</v>
      </c>
      <c r="I1020" s="16" t="n">
        <v>1</v>
      </c>
      <c r="J1020" s="26" t="n">
        <v>6.20769230769231</v>
      </c>
      <c r="K1020" s="16" t="n">
        <f aca="false">IF(F1020&gt;=$N$1,1,0)</f>
        <v>1</v>
      </c>
      <c r="L1020" s="27" t="n">
        <f aca="false">IF(K1020=1,COUNTIFS($K$5:$K$1252,1,$J$5:$J$1252,"&lt;"&amp;J1020)/($N$3-1),"")</f>
        <v>0.504556752278376</v>
      </c>
      <c r="M1020" s="27" t="n">
        <f aca="false">IF(K1020=1,COUNTIFS($K$5:$K$1252,1,$E$5:$E$1252,"&lt;"&amp;E1020)/($N$3-1),"")</f>
        <v>0.68019884009942</v>
      </c>
      <c r="N1020" s="28" t="n">
        <f aca="false">IF(K1020=1,L1020-M1020,"")</f>
        <v>-0.175642087821044</v>
      </c>
      <c r="O1020" s="24" t="n">
        <f aca="false">IF(K1020=1,E1020,"")</f>
        <v>17.252546</v>
      </c>
      <c r="P1020" s="26" t="n">
        <f aca="false">IF(K1020=1,J1020,"")</f>
        <v>6.20769230769231</v>
      </c>
    </row>
    <row r="1021" customFormat="false" ht="15" hidden="false" customHeight="false" outlineLevel="0" collapsed="false">
      <c r="A1021" s="16" t="s">
        <v>1313</v>
      </c>
      <c r="B1021" s="16" t="s">
        <v>235</v>
      </c>
      <c r="C1021" s="16" t="s">
        <v>296</v>
      </c>
      <c r="D1021" s="16" t="n">
        <v>27</v>
      </c>
      <c r="E1021" s="24" t="n">
        <v>22.323905</v>
      </c>
      <c r="F1021" s="25" t="n">
        <v>1851</v>
      </c>
      <c r="G1021" s="16" t="n">
        <v>28</v>
      </c>
      <c r="H1021" s="16" t="n">
        <v>8</v>
      </c>
      <c r="I1021" s="16" t="n">
        <v>2</v>
      </c>
      <c r="J1021" s="26" t="n">
        <v>6.26428571428571</v>
      </c>
      <c r="K1021" s="16" t="n">
        <f aca="false">IF(F1021&gt;=$N$1,1,0)</f>
        <v>1</v>
      </c>
      <c r="L1021" s="27" t="n">
        <f aca="false">IF(K1021=1,COUNTIFS($K$5:$K$1252,1,$J$5:$J$1252,"&lt;"&amp;J1021)/($N$3-1),"")</f>
        <v>0.562551781275891</v>
      </c>
      <c r="M1021" s="27" t="n">
        <f aca="false">IF(K1021=1,COUNTIFS($K$5:$K$1252,1,$E$5:$E$1252,"&lt;"&amp;E1021)/($N$3-1),"")</f>
        <v>0.739022369511185</v>
      </c>
      <c r="N1021" s="28" t="n">
        <f aca="false">IF(K1021=1,L1021-M1021,"")</f>
        <v>-0.176470588235294</v>
      </c>
      <c r="O1021" s="24" t="n">
        <f aca="false">IF(K1021=1,E1021,"")</f>
        <v>22.323905</v>
      </c>
      <c r="P1021" s="26" t="n">
        <f aca="false">IF(K1021=1,J1021,"")</f>
        <v>6.26428571428571</v>
      </c>
    </row>
    <row r="1022" customFormat="false" ht="15" hidden="false" customHeight="false" outlineLevel="0" collapsed="false">
      <c r="A1022" s="16" t="s">
        <v>1314</v>
      </c>
      <c r="B1022" s="16" t="s">
        <v>259</v>
      </c>
      <c r="C1022" s="16" t="s">
        <v>296</v>
      </c>
      <c r="D1022" s="16" t="n">
        <v>29</v>
      </c>
      <c r="E1022" s="24" t="n">
        <v>132.284994</v>
      </c>
      <c r="F1022" s="25" t="n">
        <v>2037</v>
      </c>
      <c r="G1022" s="16" t="n">
        <v>32</v>
      </c>
      <c r="H1022" s="16" t="n">
        <v>12</v>
      </c>
      <c r="I1022" s="16" t="n">
        <v>8</v>
      </c>
      <c r="J1022" s="26" t="n">
        <v>6.69375</v>
      </c>
      <c r="K1022" s="16" t="n">
        <f aca="false">IF(F1022&gt;=$N$1,1,0)</f>
        <v>1</v>
      </c>
      <c r="L1022" s="27" t="n">
        <f aca="false">IF(K1022=1,COUNTIFS($K$5:$K$1252,1,$J$5:$J$1252,"&lt;"&amp;J1022)/($N$3-1),"")</f>
        <v>0.811930405965203</v>
      </c>
      <c r="M1022" s="27" t="n">
        <f aca="false">IF(K1022=1,COUNTIFS($K$5:$K$1252,1,$E$5:$E$1252,"&lt;"&amp;E1022)/($N$3-1),"")</f>
        <v>0.989229494614747</v>
      </c>
      <c r="N1022" s="28" t="n">
        <f aca="false">IF(K1022=1,L1022-M1022,"")</f>
        <v>-0.177299088649544</v>
      </c>
      <c r="O1022" s="24" t="n">
        <f aca="false">IF(K1022=1,E1022,"")</f>
        <v>132.284994</v>
      </c>
      <c r="P1022" s="26" t="n">
        <f aca="false">IF(K1022=1,J1022,"")</f>
        <v>6.69375</v>
      </c>
    </row>
    <row r="1023" customFormat="false" ht="15" hidden="false" customHeight="false" outlineLevel="0" collapsed="false">
      <c r="A1023" s="16" t="s">
        <v>1315</v>
      </c>
      <c r="B1023" s="16" t="s">
        <v>257</v>
      </c>
      <c r="C1023" s="16" t="s">
        <v>300</v>
      </c>
      <c r="D1023" s="16" t="n">
        <v>29</v>
      </c>
      <c r="E1023" s="24" t="n">
        <v>7.904747</v>
      </c>
      <c r="F1023" s="25" t="n">
        <v>1356</v>
      </c>
      <c r="G1023" s="16" t="n">
        <v>24</v>
      </c>
      <c r="H1023" s="16" t="n">
        <v>0</v>
      </c>
      <c r="I1023" s="16" t="n">
        <v>2</v>
      </c>
      <c r="J1023" s="26" t="n">
        <v>5.95416666666667</v>
      </c>
      <c r="K1023" s="16" t="n">
        <f aca="false">IF(F1023&gt;=$N$1,1,0)</f>
        <v>1</v>
      </c>
      <c r="L1023" s="27" t="n">
        <f aca="false">IF(K1023=1,COUNTIFS($K$5:$K$1252,1,$J$5:$J$1252,"&lt;"&amp;J1023)/($N$3-1),"")</f>
        <v>0.234465617232809</v>
      </c>
      <c r="M1023" s="27" t="n">
        <f aca="false">IF(K1023=1,COUNTIFS($K$5:$K$1252,1,$E$5:$E$1252,"&lt;"&amp;E1023)/($N$3-1),"")</f>
        <v>0.412593206296603</v>
      </c>
      <c r="N1023" s="28" t="n">
        <f aca="false">IF(K1023=1,L1023-M1023,"")</f>
        <v>-0.178127589063795</v>
      </c>
      <c r="O1023" s="24" t="n">
        <f aca="false">IF(K1023=1,E1023,"")</f>
        <v>7.904747</v>
      </c>
      <c r="P1023" s="26" t="n">
        <f aca="false">IF(K1023=1,J1023,"")</f>
        <v>5.95416666666667</v>
      </c>
    </row>
    <row r="1024" customFormat="false" ht="15" hidden="false" customHeight="false" outlineLevel="0" collapsed="false">
      <c r="A1024" s="16" t="s">
        <v>1316</v>
      </c>
      <c r="B1024" s="16" t="s">
        <v>252</v>
      </c>
      <c r="C1024" s="16" t="s">
        <v>294</v>
      </c>
      <c r="D1024" s="16" t="n">
        <v>23</v>
      </c>
      <c r="E1024" s="24" t="n">
        <v>29.521157</v>
      </c>
      <c r="F1024" s="25" t="n">
        <v>1586</v>
      </c>
      <c r="G1024" s="16" t="n">
        <v>30</v>
      </c>
      <c r="H1024" s="16" t="n">
        <v>0</v>
      </c>
      <c r="I1024" s="16" t="n">
        <v>0</v>
      </c>
      <c r="J1024" s="26" t="n">
        <v>6.33333333333333</v>
      </c>
      <c r="K1024" s="16" t="n">
        <f aca="false">IF(F1024&gt;=$N$1,1,0)</f>
        <v>1</v>
      </c>
      <c r="L1024" s="27" t="n">
        <f aca="false">IF(K1024=1,COUNTIFS($K$5:$K$1252,1,$J$5:$J$1252,"&lt;"&amp;J1024)/($N$3-1),"")</f>
        <v>0.632145816072908</v>
      </c>
      <c r="M1024" s="27" t="n">
        <f aca="false">IF(K1024=1,COUNTIFS($K$5:$K$1252,1,$E$5:$E$1252,"&lt;"&amp;E1024)/($N$3-1),"")</f>
        <v>0.810273405136703</v>
      </c>
      <c r="N1024" s="28" t="n">
        <f aca="false">IF(K1024=1,L1024-M1024,"")</f>
        <v>-0.178127589063795</v>
      </c>
      <c r="O1024" s="24" t="n">
        <f aca="false">IF(K1024=1,E1024,"")</f>
        <v>29.521157</v>
      </c>
      <c r="P1024" s="26" t="n">
        <f aca="false">IF(K1024=1,J1024,"")</f>
        <v>6.33333333333333</v>
      </c>
    </row>
    <row r="1025" customFormat="false" ht="15" hidden="false" customHeight="false" outlineLevel="0" collapsed="false">
      <c r="A1025" s="16" t="s">
        <v>1317</v>
      </c>
      <c r="B1025" s="16" t="s">
        <v>261</v>
      </c>
      <c r="C1025" s="16" t="s">
        <v>294</v>
      </c>
      <c r="D1025" s="16" t="n">
        <v>24</v>
      </c>
      <c r="E1025" s="24" t="n">
        <v>10.730789</v>
      </c>
      <c r="F1025" s="25" t="n">
        <v>1726</v>
      </c>
      <c r="G1025" s="16" t="n">
        <v>30</v>
      </c>
      <c r="H1025" s="16" t="n">
        <v>1</v>
      </c>
      <c r="I1025" s="16" t="n">
        <v>0</v>
      </c>
      <c r="J1025" s="26" t="n">
        <v>6.03333333333333</v>
      </c>
      <c r="K1025" s="16" t="n">
        <f aca="false">IF(F1025&gt;=$N$1,1,0)</f>
        <v>1</v>
      </c>
      <c r="L1025" s="27" t="n">
        <f aca="false">IF(K1025=1,COUNTIFS($K$5:$K$1252,1,$J$5:$J$1252,"&lt;"&amp;J1025)/($N$3-1),"")</f>
        <v>0.333885666942833</v>
      </c>
      <c r="M1025" s="27" t="n">
        <f aca="false">IF(K1025=1,COUNTIFS($K$5:$K$1252,1,$E$5:$E$1252,"&lt;"&amp;E1025)/($N$3-1),"")</f>
        <v>0.512841756420878</v>
      </c>
      <c r="N1025" s="28" t="n">
        <f aca="false">IF(K1025=1,L1025-M1025,"")</f>
        <v>-0.178956089478045</v>
      </c>
      <c r="O1025" s="24" t="n">
        <f aca="false">IF(K1025=1,E1025,"")</f>
        <v>10.730789</v>
      </c>
      <c r="P1025" s="26" t="n">
        <f aca="false">IF(K1025=1,J1025,"")</f>
        <v>6.03333333333333</v>
      </c>
    </row>
    <row r="1026" customFormat="false" ht="15" hidden="false" customHeight="false" outlineLevel="0" collapsed="false">
      <c r="A1026" s="16" t="s">
        <v>1318</v>
      </c>
      <c r="B1026" s="16" t="s">
        <v>251</v>
      </c>
      <c r="C1026" s="16" t="s">
        <v>296</v>
      </c>
      <c r="D1026" s="16" t="n">
        <v>23</v>
      </c>
      <c r="E1026" s="24" t="n">
        <v>13.009748</v>
      </c>
      <c r="F1026" s="25" t="n">
        <v>1842</v>
      </c>
      <c r="G1026" s="16" t="n">
        <v>35</v>
      </c>
      <c r="H1026" s="16" t="n">
        <v>9</v>
      </c>
      <c r="I1026" s="16" t="n">
        <v>5</v>
      </c>
      <c r="J1026" s="26" t="n">
        <v>6.08285714285714</v>
      </c>
      <c r="K1026" s="16" t="n">
        <f aca="false">IF(F1026&gt;=$N$1,1,0)</f>
        <v>1</v>
      </c>
      <c r="L1026" s="27" t="n">
        <f aca="false">IF(K1026=1,COUNTIFS($K$5:$K$1252,1,$J$5:$J$1252,"&lt;"&amp;J1026)/($N$3-1),"")</f>
        <v>0.397680198840099</v>
      </c>
      <c r="M1026" s="27" t="n">
        <f aca="false">IF(K1026=1,COUNTIFS($K$5:$K$1252,1,$E$5:$E$1252,"&lt;"&amp;E1026)/($N$3-1),"")</f>
        <v>0.576636288318144</v>
      </c>
      <c r="N1026" s="28" t="n">
        <f aca="false">IF(K1026=1,L1026-M1026,"")</f>
        <v>-0.178956089478045</v>
      </c>
      <c r="O1026" s="24" t="n">
        <f aca="false">IF(K1026=1,E1026,"")</f>
        <v>13.009748</v>
      </c>
      <c r="P1026" s="26" t="n">
        <f aca="false">IF(K1026=1,J1026,"")</f>
        <v>6.08285714285714</v>
      </c>
    </row>
    <row r="1027" customFormat="false" ht="15" hidden="false" customHeight="false" outlineLevel="0" collapsed="false">
      <c r="A1027" s="16" t="s">
        <v>1319</v>
      </c>
      <c r="B1027" s="16" t="s">
        <v>254</v>
      </c>
      <c r="C1027" s="16" t="s">
        <v>300</v>
      </c>
      <c r="D1027" s="16" t="n">
        <v>18</v>
      </c>
      <c r="E1027" s="24" t="n">
        <v>4.224877</v>
      </c>
      <c r="F1027" s="25" t="n">
        <v>1747</v>
      </c>
      <c r="G1027" s="16" t="n">
        <v>24</v>
      </c>
      <c r="H1027" s="16" t="n">
        <v>1</v>
      </c>
      <c r="I1027" s="16" t="n">
        <v>6</v>
      </c>
      <c r="J1027" s="26" t="n">
        <v>5.79166666666667</v>
      </c>
      <c r="K1027" s="16" t="n">
        <f aca="false">IF(F1027&gt;=$N$1,1,0)</f>
        <v>1</v>
      </c>
      <c r="L1027" s="27" t="n">
        <f aca="false">IF(K1027=1,COUNTIFS($K$5:$K$1252,1,$J$5:$J$1252,"&lt;"&amp;J1027)/($N$3-1),"")</f>
        <v>0.0588235294117647</v>
      </c>
      <c r="M1027" s="27" t="n">
        <f aca="false">IF(K1027=1,COUNTIFS($K$5:$K$1252,1,$E$5:$E$1252,"&lt;"&amp;E1027)/($N$3-1),"")</f>
        <v>0.23860811930406</v>
      </c>
      <c r="N1027" s="28" t="n">
        <f aca="false">IF(K1027=1,L1027-M1027,"")</f>
        <v>-0.179784589892295</v>
      </c>
      <c r="O1027" s="24" t="n">
        <f aca="false">IF(K1027=1,E1027,"")</f>
        <v>4.224877</v>
      </c>
      <c r="P1027" s="26" t="n">
        <f aca="false">IF(K1027=1,J1027,"")</f>
        <v>5.79166666666667</v>
      </c>
    </row>
    <row r="1028" customFormat="false" ht="15" hidden="false" customHeight="false" outlineLevel="0" collapsed="false">
      <c r="A1028" s="16" t="s">
        <v>1320</v>
      </c>
      <c r="B1028" s="16" t="s">
        <v>246</v>
      </c>
      <c r="C1028" s="16" t="s">
        <v>294</v>
      </c>
      <c r="D1028" s="16" t="n">
        <v>20</v>
      </c>
      <c r="E1028" s="24" t="n">
        <v>5.23194</v>
      </c>
      <c r="F1028" s="25" t="n">
        <v>1244</v>
      </c>
      <c r="G1028" s="16" t="n">
        <v>24</v>
      </c>
      <c r="H1028" s="16" t="n">
        <v>1</v>
      </c>
      <c r="I1028" s="16" t="n">
        <v>1</v>
      </c>
      <c r="J1028" s="26" t="n">
        <v>5.84166666666667</v>
      </c>
      <c r="K1028" s="16" t="n">
        <f aca="false">IF(F1028&gt;=$N$1,1,0)</f>
        <v>1</v>
      </c>
      <c r="L1028" s="27" t="n">
        <f aca="false">IF(K1028=1,COUNTIFS($K$5:$K$1252,1,$J$5:$J$1252,"&lt;"&amp;J1028)/($N$3-1),"")</f>
        <v>0.107705053852527</v>
      </c>
      <c r="M1028" s="27" t="n">
        <f aca="false">IF(K1028=1,COUNTIFS($K$5:$K$1252,1,$E$5:$E$1252,"&lt;"&amp;E1028)/($N$3-1),"")</f>
        <v>0.288318144159072</v>
      </c>
      <c r="N1028" s="28" t="n">
        <f aca="false">IF(K1028=1,L1028-M1028,"")</f>
        <v>-0.180613090306545</v>
      </c>
      <c r="O1028" s="24" t="n">
        <f aca="false">IF(K1028=1,E1028,"")</f>
        <v>5.23194</v>
      </c>
      <c r="P1028" s="26" t="n">
        <f aca="false">IF(K1028=1,J1028,"")</f>
        <v>5.84166666666667</v>
      </c>
    </row>
    <row r="1029" customFormat="false" ht="15" hidden="false" customHeight="false" outlineLevel="0" collapsed="false">
      <c r="A1029" s="16" t="s">
        <v>1321</v>
      </c>
      <c r="B1029" s="16" t="s">
        <v>258</v>
      </c>
      <c r="C1029" s="16" t="s">
        <v>294</v>
      </c>
      <c r="D1029" s="16" t="n">
        <v>25</v>
      </c>
      <c r="E1029" s="24" t="n">
        <v>15.790032</v>
      </c>
      <c r="F1029" s="25" t="n">
        <v>1394</v>
      </c>
      <c r="G1029" s="16" t="n">
        <v>25</v>
      </c>
      <c r="H1029" s="16" t="n">
        <v>0</v>
      </c>
      <c r="I1029" s="16" t="n">
        <v>2</v>
      </c>
      <c r="J1029" s="26" t="n">
        <v>6.172</v>
      </c>
      <c r="K1029" s="16" t="n">
        <f aca="false">IF(F1029&gt;=$N$1,1,0)</f>
        <v>1</v>
      </c>
      <c r="L1029" s="27" t="n">
        <f aca="false">IF(K1029=1,COUNTIFS($K$5:$K$1252,1,$J$5:$J$1252,"&lt;"&amp;J1029)/($N$3-1),"")</f>
        <v>0.466445733222867</v>
      </c>
      <c r="M1029" s="27" t="n">
        <f aca="false">IF(K1029=1,COUNTIFS($K$5:$K$1252,1,$E$5:$E$1252,"&lt;"&amp;E1029)/($N$3-1),"")</f>
        <v>0.647887323943662</v>
      </c>
      <c r="N1029" s="28" t="n">
        <f aca="false">IF(K1029=1,L1029-M1029,"")</f>
        <v>-0.181441590720795</v>
      </c>
      <c r="O1029" s="24" t="n">
        <f aca="false">IF(K1029=1,E1029,"")</f>
        <v>15.790032</v>
      </c>
      <c r="P1029" s="26" t="n">
        <f aca="false">IF(K1029=1,J1029,"")</f>
        <v>6.172</v>
      </c>
    </row>
    <row r="1030" customFormat="false" ht="15" hidden="false" customHeight="false" outlineLevel="0" collapsed="false">
      <c r="A1030" s="16" t="s">
        <v>1322</v>
      </c>
      <c r="B1030" s="16" t="s">
        <v>221</v>
      </c>
      <c r="C1030" s="16" t="s">
        <v>300</v>
      </c>
      <c r="D1030" s="16" t="n">
        <v>29</v>
      </c>
      <c r="E1030" s="24" t="n">
        <v>22.488292</v>
      </c>
      <c r="F1030" s="25" t="n">
        <v>1743</v>
      </c>
      <c r="G1030" s="16" t="n">
        <v>29</v>
      </c>
      <c r="H1030" s="16" t="n">
        <v>3</v>
      </c>
      <c r="I1030" s="16" t="n">
        <v>3</v>
      </c>
      <c r="J1030" s="26" t="n">
        <v>6.26206896551724</v>
      </c>
      <c r="K1030" s="16" t="n">
        <f aca="false">IF(F1030&gt;=$N$1,1,0)</f>
        <v>1</v>
      </c>
      <c r="L1030" s="27" t="n">
        <f aca="false">IF(K1030=1,COUNTIFS($K$5:$K$1252,1,$J$5:$J$1252,"&lt;"&amp;J1030)/($N$3-1),"")</f>
        <v>0.55923777961889</v>
      </c>
      <c r="M1030" s="27" t="n">
        <f aca="false">IF(K1030=1,COUNTIFS($K$5:$K$1252,1,$E$5:$E$1252,"&lt;"&amp;E1030)/($N$3-1),"")</f>
        <v>0.741507870753935</v>
      </c>
      <c r="N1030" s="28" t="n">
        <f aca="false">IF(K1030=1,L1030-M1030,"")</f>
        <v>-0.182270091135046</v>
      </c>
      <c r="O1030" s="24" t="n">
        <f aca="false">IF(K1030=1,E1030,"")</f>
        <v>22.488292</v>
      </c>
      <c r="P1030" s="26" t="n">
        <f aca="false">IF(K1030=1,J1030,"")</f>
        <v>6.26206896551724</v>
      </c>
    </row>
    <row r="1031" customFormat="false" ht="15" hidden="false" customHeight="false" outlineLevel="0" collapsed="false">
      <c r="A1031" s="16" t="s">
        <v>1323</v>
      </c>
      <c r="B1031" s="16" t="s">
        <v>217</v>
      </c>
      <c r="C1031" s="16" t="s">
        <v>296</v>
      </c>
      <c r="D1031" s="16" t="n">
        <v>29</v>
      </c>
      <c r="E1031" s="24" t="n">
        <v>3.974269</v>
      </c>
      <c r="F1031" s="25" t="n">
        <v>1340</v>
      </c>
      <c r="G1031" s="16" t="n">
        <v>24</v>
      </c>
      <c r="H1031" s="16" t="n">
        <v>5</v>
      </c>
      <c r="I1031" s="16" t="n">
        <v>1</v>
      </c>
      <c r="J1031" s="26" t="n">
        <v>5.7625</v>
      </c>
      <c r="K1031" s="16" t="n">
        <f aca="false">IF(F1031&gt;=$N$1,1,0)</f>
        <v>1</v>
      </c>
      <c r="L1031" s="27" t="n">
        <f aca="false">IF(K1031=1,COUNTIFS($K$5:$K$1252,1,$J$5:$J$1252,"&lt;"&amp;J1031)/($N$3-1),"")</f>
        <v>0.0414250207125104</v>
      </c>
      <c r="M1031" s="27" t="n">
        <f aca="false">IF(K1031=1,COUNTIFS($K$5:$K$1252,1,$E$5:$E$1252,"&lt;"&amp;E1031)/($N$3-1),"")</f>
        <v>0.225352112676056</v>
      </c>
      <c r="N1031" s="28" t="n">
        <f aca="false">IF(K1031=1,L1031-M1031,"")</f>
        <v>-0.183927091963546</v>
      </c>
      <c r="O1031" s="24" t="n">
        <f aca="false">IF(K1031=1,E1031,"")</f>
        <v>3.974269</v>
      </c>
      <c r="P1031" s="26" t="n">
        <f aca="false">IF(K1031=1,J1031,"")</f>
        <v>5.7625</v>
      </c>
    </row>
    <row r="1032" customFormat="false" ht="15" hidden="false" customHeight="false" outlineLevel="0" collapsed="false">
      <c r="A1032" s="16" t="s">
        <v>1324</v>
      </c>
      <c r="B1032" s="16" t="s">
        <v>262</v>
      </c>
      <c r="C1032" s="16" t="s">
        <v>300</v>
      </c>
      <c r="D1032" s="16" t="n">
        <v>22</v>
      </c>
      <c r="E1032" s="24" t="n">
        <v>22.796965</v>
      </c>
      <c r="F1032" s="25" t="n">
        <v>1216</v>
      </c>
      <c r="G1032" s="16" t="n">
        <v>22</v>
      </c>
      <c r="H1032" s="16" t="n">
        <v>1</v>
      </c>
      <c r="I1032" s="16" t="n">
        <v>6</v>
      </c>
      <c r="J1032" s="26" t="n">
        <v>6.26363636363637</v>
      </c>
      <c r="K1032" s="16" t="n">
        <f aca="false">IF(F1032&gt;=$N$1,1,0)</f>
        <v>1</v>
      </c>
      <c r="L1032" s="27" t="n">
        <f aca="false">IF(K1032=1,COUNTIFS($K$5:$K$1252,1,$J$5:$J$1252,"&lt;"&amp;J1032)/($N$3-1),"")</f>
        <v>0.561723280861641</v>
      </c>
      <c r="M1032" s="27" t="n">
        <f aca="false">IF(K1032=1,COUNTIFS($K$5:$K$1252,1,$E$5:$E$1252,"&lt;"&amp;E1032)/($N$3-1),"")</f>
        <v>0.747307373653687</v>
      </c>
      <c r="N1032" s="28" t="n">
        <f aca="false">IF(K1032=1,L1032-M1032,"")</f>
        <v>-0.185584092792046</v>
      </c>
      <c r="O1032" s="24" t="n">
        <f aca="false">IF(K1032=1,E1032,"")</f>
        <v>22.796965</v>
      </c>
      <c r="P1032" s="26" t="n">
        <f aca="false">IF(K1032=1,J1032,"")</f>
        <v>6.26363636363637</v>
      </c>
    </row>
    <row r="1033" customFormat="false" ht="15" hidden="false" customHeight="false" outlineLevel="0" collapsed="false">
      <c r="A1033" s="16" t="s">
        <v>1325</v>
      </c>
      <c r="B1033" s="16" t="s">
        <v>269</v>
      </c>
      <c r="C1033" s="16" t="s">
        <v>300</v>
      </c>
      <c r="D1033" s="16" t="n">
        <v>31</v>
      </c>
      <c r="E1033" s="24" t="n">
        <v>6.975724</v>
      </c>
      <c r="F1033" s="25" t="n">
        <v>1424</v>
      </c>
      <c r="G1033" s="16" t="n">
        <v>23</v>
      </c>
      <c r="H1033" s="16" t="n">
        <v>2</v>
      </c>
      <c r="I1033" s="16" t="n">
        <v>1</v>
      </c>
      <c r="J1033" s="26" t="n">
        <v>5.92173913043478</v>
      </c>
      <c r="K1033" s="16" t="n">
        <f aca="false">IF(F1033&gt;=$N$1,1,0)</f>
        <v>1</v>
      </c>
      <c r="L1033" s="27" t="n">
        <f aca="false">IF(K1033=1,COUNTIFS($K$5:$K$1252,1,$J$5:$J$1252,"&lt;"&amp;J1033)/($N$3-1),"")</f>
        <v>0.193869096934548</v>
      </c>
      <c r="M1033" s="27" t="n">
        <f aca="false">IF(K1033=1,COUNTIFS($K$5:$K$1252,1,$E$5:$E$1252,"&lt;"&amp;E1033)/($N$3-1),"")</f>
        <v>0.380281690140845</v>
      </c>
      <c r="N1033" s="28" t="n">
        <f aca="false">IF(K1033=1,L1033-M1033,"")</f>
        <v>-0.186412593206297</v>
      </c>
      <c r="O1033" s="24" t="n">
        <f aca="false">IF(K1033=1,E1033,"")</f>
        <v>6.975724</v>
      </c>
      <c r="P1033" s="26" t="n">
        <f aca="false">IF(K1033=1,J1033,"")</f>
        <v>5.92173913043478</v>
      </c>
    </row>
    <row r="1034" customFormat="false" ht="15" hidden="false" customHeight="false" outlineLevel="0" collapsed="false">
      <c r="A1034" s="16" t="s">
        <v>1326</v>
      </c>
      <c r="B1034" s="16" t="s">
        <v>268</v>
      </c>
      <c r="C1034" s="16" t="s">
        <v>294</v>
      </c>
      <c r="D1034" s="16" t="n">
        <v>19</v>
      </c>
      <c r="E1034" s="24" t="n">
        <v>17.544891</v>
      </c>
      <c r="F1034" s="25" t="n">
        <v>1076</v>
      </c>
      <c r="G1034" s="16" t="n">
        <v>18</v>
      </c>
      <c r="H1034" s="16" t="n">
        <v>0</v>
      </c>
      <c r="I1034" s="16" t="n">
        <v>3</v>
      </c>
      <c r="J1034" s="26" t="n">
        <v>6.2</v>
      </c>
      <c r="K1034" s="16" t="n">
        <f aca="false">IF(F1034&gt;=$N$1,1,0)</f>
        <v>1</v>
      </c>
      <c r="L1034" s="27" t="n">
        <f aca="false">IF(K1034=1,COUNTIFS($K$5:$K$1252,1,$J$5:$J$1252,"&lt;"&amp;J1034)/($N$3-1),"")</f>
        <v>0.497100248550124</v>
      </c>
      <c r="M1034" s="27" t="n">
        <f aca="false">IF(K1034=1,COUNTIFS($K$5:$K$1252,1,$E$5:$E$1252,"&lt;"&amp;E1034)/($N$3-1),"")</f>
        <v>0.685169842584921</v>
      </c>
      <c r="N1034" s="28" t="n">
        <f aca="false">IF(K1034=1,L1034-M1034,"")</f>
        <v>-0.188069594034797</v>
      </c>
      <c r="O1034" s="24" t="n">
        <f aca="false">IF(K1034=1,E1034,"")</f>
        <v>17.544891</v>
      </c>
      <c r="P1034" s="26" t="n">
        <f aca="false">IF(K1034=1,J1034,"")</f>
        <v>6.2</v>
      </c>
    </row>
    <row r="1035" customFormat="false" ht="15" hidden="false" customHeight="false" outlineLevel="0" collapsed="false">
      <c r="A1035" s="16" t="s">
        <v>1327</v>
      </c>
      <c r="B1035" s="16" t="s">
        <v>237</v>
      </c>
      <c r="C1035" s="16" t="s">
        <v>296</v>
      </c>
      <c r="D1035" s="16" t="n">
        <v>20</v>
      </c>
      <c r="E1035" s="24" t="n">
        <v>28.828751</v>
      </c>
      <c r="F1035" s="25" t="n">
        <v>1753</v>
      </c>
      <c r="G1035" s="16" t="n">
        <v>28</v>
      </c>
      <c r="H1035" s="16" t="n">
        <v>7</v>
      </c>
      <c r="I1035" s="16" t="n">
        <v>1</v>
      </c>
      <c r="J1035" s="26" t="n">
        <v>6.31428571428572</v>
      </c>
      <c r="K1035" s="16" t="n">
        <f aca="false">IF(F1035&gt;=$N$1,1,0)</f>
        <v>1</v>
      </c>
      <c r="L1035" s="27" t="n">
        <f aca="false">IF(K1035=1,COUNTIFS($K$5:$K$1252,1,$J$5:$J$1252,"&lt;"&amp;J1035)/($N$3-1),"")</f>
        <v>0.614747307373654</v>
      </c>
      <c r="M1035" s="27" t="n">
        <f aca="false">IF(K1035=1,COUNTIFS($K$5:$K$1252,1,$E$5:$E$1252,"&lt;"&amp;E1035)/($N$3-1),"")</f>
        <v>0.803645401822701</v>
      </c>
      <c r="N1035" s="28" t="n">
        <f aca="false">IF(K1035=1,L1035-M1035,"")</f>
        <v>-0.188898094449047</v>
      </c>
      <c r="O1035" s="24" t="n">
        <f aca="false">IF(K1035=1,E1035,"")</f>
        <v>28.828751</v>
      </c>
      <c r="P1035" s="26" t="n">
        <f aca="false">IF(K1035=1,J1035,"")</f>
        <v>6.31428571428572</v>
      </c>
    </row>
    <row r="1036" customFormat="false" ht="15" hidden="false" customHeight="false" outlineLevel="0" collapsed="false">
      <c r="A1036" s="16" t="s">
        <v>1328</v>
      </c>
      <c r="B1036" s="16" t="s">
        <v>266</v>
      </c>
      <c r="C1036" s="16" t="s">
        <v>296</v>
      </c>
      <c r="D1036" s="16" t="n">
        <v>26</v>
      </c>
      <c r="E1036" s="24" t="n">
        <v>18.839767</v>
      </c>
      <c r="F1036" s="25" t="n">
        <v>1419</v>
      </c>
      <c r="G1036" s="16" t="n">
        <v>25</v>
      </c>
      <c r="H1036" s="16" t="n">
        <v>5</v>
      </c>
      <c r="I1036" s="16" t="n">
        <v>2</v>
      </c>
      <c r="J1036" s="26" t="n">
        <v>6.216</v>
      </c>
      <c r="K1036" s="16" t="n">
        <f aca="false">IF(F1036&gt;=$N$1,1,0)</f>
        <v>1</v>
      </c>
      <c r="L1036" s="27" t="n">
        <f aca="false">IF(K1036=1,COUNTIFS($K$5:$K$1252,1,$J$5:$J$1252,"&lt;"&amp;J1036)/($N$3-1),"")</f>
        <v>0.514498757249379</v>
      </c>
      <c r="M1036" s="27" t="n">
        <f aca="false">IF(K1036=1,COUNTIFS($K$5:$K$1252,1,$E$5:$E$1252,"&lt;"&amp;E1036)/($N$3-1),"")</f>
        <v>0.702568351284176</v>
      </c>
      <c r="N1036" s="28" t="n">
        <f aca="false">IF(K1036=1,L1036-M1036,"")</f>
        <v>-0.188069594034797</v>
      </c>
      <c r="O1036" s="24" t="n">
        <f aca="false">IF(K1036=1,E1036,"")</f>
        <v>18.839767</v>
      </c>
      <c r="P1036" s="26" t="n">
        <f aca="false">IF(K1036=1,J1036,"")</f>
        <v>6.216</v>
      </c>
    </row>
    <row r="1037" customFormat="false" ht="15" hidden="false" customHeight="false" outlineLevel="0" collapsed="false">
      <c r="A1037" s="16" t="s">
        <v>1329</v>
      </c>
      <c r="B1037" s="16" t="s">
        <v>247</v>
      </c>
      <c r="C1037" s="16" t="s">
        <v>296</v>
      </c>
      <c r="D1037" s="16" t="n">
        <v>30</v>
      </c>
      <c r="E1037" s="24" t="n">
        <v>8.299366</v>
      </c>
      <c r="F1037" s="25" t="n">
        <v>2600</v>
      </c>
      <c r="G1037" s="16" t="n">
        <v>39</v>
      </c>
      <c r="H1037" s="16" t="n">
        <v>9</v>
      </c>
      <c r="I1037" s="16" t="n">
        <v>3</v>
      </c>
      <c r="J1037" s="26" t="n">
        <v>5.96153846153846</v>
      </c>
      <c r="K1037" s="16" t="n">
        <f aca="false">IF(F1037&gt;=$N$1,1,0)</f>
        <v>1</v>
      </c>
      <c r="L1037" s="27" t="n">
        <f aca="false">IF(K1037=1,COUNTIFS($K$5:$K$1252,1,$J$5:$J$1252,"&lt;"&amp;J1037)/($N$3-1),"")</f>
        <v>0.24192212096106</v>
      </c>
      <c r="M1037" s="27" t="n">
        <f aca="false">IF(K1037=1,COUNTIFS($K$5:$K$1252,1,$E$5:$E$1252,"&lt;"&amp;E1037)/($N$3-1),"")</f>
        <v>0.431648715824358</v>
      </c>
      <c r="N1037" s="28" t="n">
        <f aca="false">IF(K1037=1,L1037-M1037,"")</f>
        <v>-0.189726594863297</v>
      </c>
      <c r="O1037" s="24" t="n">
        <f aca="false">IF(K1037=1,E1037,"")</f>
        <v>8.299366</v>
      </c>
      <c r="P1037" s="26" t="n">
        <f aca="false">IF(K1037=1,J1037,"")</f>
        <v>5.96153846153846</v>
      </c>
    </row>
    <row r="1038" customFormat="false" ht="15" hidden="false" customHeight="false" outlineLevel="0" collapsed="false">
      <c r="A1038" s="16" t="s">
        <v>1330</v>
      </c>
      <c r="B1038" s="16" t="s">
        <v>258</v>
      </c>
      <c r="C1038" s="16" t="s">
        <v>296</v>
      </c>
      <c r="D1038" s="16" t="n">
        <v>31</v>
      </c>
      <c r="E1038" s="24" t="n">
        <v>5.832544</v>
      </c>
      <c r="F1038" s="25" t="n">
        <v>1847</v>
      </c>
      <c r="G1038" s="16" t="n">
        <v>36</v>
      </c>
      <c r="H1038" s="16" t="n">
        <v>3</v>
      </c>
      <c r="I1038" s="16" t="n">
        <v>3</v>
      </c>
      <c r="J1038" s="26" t="n">
        <v>5.86666666666667</v>
      </c>
      <c r="K1038" s="16" t="n">
        <f aca="false">IF(F1038&gt;=$N$1,1,0)</f>
        <v>1</v>
      </c>
      <c r="L1038" s="27" t="n">
        <f aca="false">IF(K1038=1,COUNTIFS($K$5:$K$1252,1,$J$5:$J$1252,"&lt;"&amp;J1038)/($N$3-1),"")</f>
        <v>0.136702568351284</v>
      </c>
      <c r="M1038" s="27" t="n">
        <f aca="false">IF(K1038=1,COUNTIFS($K$5:$K$1252,1,$E$5:$E$1252,"&lt;"&amp;E1038)/($N$3-1),"")</f>
        <v>0.327257663628832</v>
      </c>
      <c r="N1038" s="28" t="n">
        <f aca="false">IF(K1038=1,L1038-M1038,"")</f>
        <v>-0.190555095277548</v>
      </c>
      <c r="O1038" s="24" t="n">
        <f aca="false">IF(K1038=1,E1038,"")</f>
        <v>5.832544</v>
      </c>
      <c r="P1038" s="26" t="n">
        <f aca="false">IF(K1038=1,J1038,"")</f>
        <v>5.86666666666667</v>
      </c>
    </row>
    <row r="1039" customFormat="false" ht="15" hidden="false" customHeight="false" outlineLevel="0" collapsed="false">
      <c r="A1039" s="16" t="s">
        <v>1331</v>
      </c>
      <c r="B1039" s="16" t="s">
        <v>262</v>
      </c>
      <c r="C1039" s="16" t="s">
        <v>300</v>
      </c>
      <c r="D1039" s="16" t="n">
        <v>30</v>
      </c>
      <c r="E1039" s="24" t="n">
        <v>17.342406</v>
      </c>
      <c r="F1039" s="25" t="n">
        <v>2010</v>
      </c>
      <c r="G1039" s="16" t="n">
        <v>31</v>
      </c>
      <c r="H1039" s="16" t="n">
        <v>2</v>
      </c>
      <c r="I1039" s="16" t="n">
        <v>5</v>
      </c>
      <c r="J1039" s="26" t="n">
        <v>6.19354838709677</v>
      </c>
      <c r="K1039" s="16" t="n">
        <f aca="false">IF(F1039&gt;=$N$1,1,0)</f>
        <v>1</v>
      </c>
      <c r="L1039" s="27" t="n">
        <f aca="false">IF(K1039=1,COUNTIFS($K$5:$K$1252,1,$J$5:$J$1252,"&lt;"&amp;J1039)/($N$3-1),"")</f>
        <v>0.490472245236123</v>
      </c>
      <c r="M1039" s="27" t="n">
        <f aca="false">IF(K1039=1,COUNTIFS($K$5:$K$1252,1,$E$5:$E$1252,"&lt;"&amp;E1039)/($N$3-1),"")</f>
        <v>0.68102734051367</v>
      </c>
      <c r="N1039" s="28" t="n">
        <f aca="false">IF(K1039=1,L1039-M1039,"")</f>
        <v>-0.190555095277548</v>
      </c>
      <c r="O1039" s="24" t="n">
        <f aca="false">IF(K1039=1,E1039,"")</f>
        <v>17.342406</v>
      </c>
      <c r="P1039" s="26" t="n">
        <f aca="false">IF(K1039=1,J1039,"")</f>
        <v>6.19354838709677</v>
      </c>
    </row>
    <row r="1040" customFormat="false" ht="15" hidden="false" customHeight="false" outlineLevel="0" collapsed="false">
      <c r="A1040" s="16" t="s">
        <v>1332</v>
      </c>
      <c r="B1040" s="16" t="s">
        <v>240</v>
      </c>
      <c r="C1040" s="16" t="s">
        <v>294</v>
      </c>
      <c r="D1040" s="16" t="n">
        <v>31</v>
      </c>
      <c r="E1040" s="24" t="n">
        <v>7.428194</v>
      </c>
      <c r="F1040" s="25" t="n">
        <v>1321</v>
      </c>
      <c r="G1040" s="16" t="n">
        <v>24</v>
      </c>
      <c r="H1040" s="16" t="n">
        <v>5</v>
      </c>
      <c r="I1040" s="16" t="n">
        <v>0</v>
      </c>
      <c r="J1040" s="26" t="n">
        <v>5.92916666666667</v>
      </c>
      <c r="K1040" s="16" t="n">
        <f aca="false">IF(F1040&gt;=$N$1,1,0)</f>
        <v>1</v>
      </c>
      <c r="L1040" s="27" t="n">
        <f aca="false">IF(K1040=1,COUNTIFS($K$5:$K$1252,1,$J$5:$J$1252,"&lt;"&amp;J1040)/($N$3-1),"")</f>
        <v>0.206296603148302</v>
      </c>
      <c r="M1040" s="27" t="n">
        <f aca="false">IF(K1040=1,COUNTIFS($K$5:$K$1252,1,$E$5:$E$1252,"&lt;"&amp;E1040)/($N$3-1),"")</f>
        <v>0.396851698425849</v>
      </c>
      <c r="N1040" s="28" t="n">
        <f aca="false">IF(K1040=1,L1040-M1040,"")</f>
        <v>-0.190555095277548</v>
      </c>
      <c r="O1040" s="24" t="n">
        <f aca="false">IF(K1040=1,E1040,"")</f>
        <v>7.428194</v>
      </c>
      <c r="P1040" s="26" t="n">
        <f aca="false">IF(K1040=1,J1040,"")</f>
        <v>5.92916666666667</v>
      </c>
    </row>
    <row r="1041" customFormat="false" ht="15" hidden="false" customHeight="false" outlineLevel="0" collapsed="false">
      <c r="A1041" s="16" t="s">
        <v>1333</v>
      </c>
      <c r="B1041" s="16" t="s">
        <v>242</v>
      </c>
      <c r="C1041" s="16" t="s">
        <v>300</v>
      </c>
      <c r="D1041" s="16" t="n">
        <v>25</v>
      </c>
      <c r="E1041" s="24" t="n">
        <v>9.912074</v>
      </c>
      <c r="F1041" s="25" t="n">
        <v>1963</v>
      </c>
      <c r="G1041" s="16" t="n">
        <v>30</v>
      </c>
      <c r="H1041" s="16" t="n">
        <v>3</v>
      </c>
      <c r="I1041" s="16" t="n">
        <v>1</v>
      </c>
      <c r="J1041" s="26" t="n">
        <v>6.00333333333333</v>
      </c>
      <c r="K1041" s="16" t="n">
        <f aca="false">IF(F1041&gt;=$N$1,1,0)</f>
        <v>1</v>
      </c>
      <c r="L1041" s="27" t="n">
        <f aca="false">IF(K1041=1,COUNTIFS($K$5:$K$1252,1,$J$5:$J$1252,"&lt;"&amp;J1041)/($N$3-1),"")</f>
        <v>0.294117647058824</v>
      </c>
      <c r="M1041" s="27" t="n">
        <f aca="false">IF(K1041=1,COUNTIFS($K$5:$K$1252,1,$E$5:$E$1252,"&lt;"&amp;E1041)/($N$3-1),"")</f>
        <v>0.486329743164872</v>
      </c>
      <c r="N1041" s="28" t="n">
        <f aca="false">IF(K1041=1,L1041-M1041,"")</f>
        <v>-0.192212096106048</v>
      </c>
      <c r="O1041" s="24" t="n">
        <f aca="false">IF(K1041=1,E1041,"")</f>
        <v>9.912074</v>
      </c>
      <c r="P1041" s="26" t="n">
        <f aca="false">IF(K1041=1,J1041,"")</f>
        <v>6.00333333333333</v>
      </c>
    </row>
    <row r="1042" customFormat="false" ht="15" hidden="false" customHeight="false" outlineLevel="0" collapsed="false">
      <c r="A1042" s="16" t="s">
        <v>1334</v>
      </c>
      <c r="B1042" s="16" t="s">
        <v>240</v>
      </c>
      <c r="C1042" s="16" t="s">
        <v>294</v>
      </c>
      <c r="D1042" s="16" t="n">
        <v>24</v>
      </c>
      <c r="E1042" s="24" t="n">
        <v>4.894153</v>
      </c>
      <c r="F1042" s="25" t="n">
        <v>952</v>
      </c>
      <c r="G1042" s="16" t="n">
        <v>17</v>
      </c>
      <c r="H1042" s="16" t="n">
        <v>0</v>
      </c>
      <c r="I1042" s="16" t="n">
        <v>0</v>
      </c>
      <c r="J1042" s="26" t="n">
        <v>5.81764705882353</v>
      </c>
      <c r="K1042" s="16" t="n">
        <f aca="false">IF(F1042&gt;=$N$1,1,0)</f>
        <v>1</v>
      </c>
      <c r="L1042" s="27" t="n">
        <f aca="false">IF(K1042=1,COUNTIFS($K$5:$K$1252,1,$J$5:$J$1252,"&lt;"&amp;J1042)/($N$3-1),"")</f>
        <v>0.0787075393537697</v>
      </c>
      <c r="M1042" s="27" t="n">
        <f aca="false">IF(K1042=1,COUNTIFS($K$5:$K$1252,1,$E$5:$E$1252,"&lt;"&amp;E1042)/($N$3-1),"")</f>
        <v>0.270919635459818</v>
      </c>
      <c r="N1042" s="28" t="n">
        <f aca="false">IF(K1042=1,L1042-M1042,"")</f>
        <v>-0.192212096106048</v>
      </c>
      <c r="O1042" s="24" t="n">
        <f aca="false">IF(K1042=1,E1042,"")</f>
        <v>4.894153</v>
      </c>
      <c r="P1042" s="26" t="n">
        <f aca="false">IF(K1042=1,J1042,"")</f>
        <v>5.81764705882353</v>
      </c>
    </row>
    <row r="1043" customFormat="false" ht="15" hidden="false" customHeight="false" outlineLevel="0" collapsed="false">
      <c r="A1043" s="16" t="s">
        <v>1335</v>
      </c>
      <c r="B1043" s="16" t="s">
        <v>249</v>
      </c>
      <c r="C1043" s="16" t="s">
        <v>300</v>
      </c>
      <c r="D1043" s="16" t="n">
        <v>26</v>
      </c>
      <c r="E1043" s="24" t="n">
        <v>24.731087</v>
      </c>
      <c r="F1043" s="25" t="n">
        <v>1375</v>
      </c>
      <c r="G1043" s="16" t="n">
        <v>20</v>
      </c>
      <c r="H1043" s="16" t="n">
        <v>1</v>
      </c>
      <c r="I1043" s="16" t="n">
        <v>10</v>
      </c>
      <c r="J1043" s="26" t="n">
        <v>6.27</v>
      </c>
      <c r="K1043" s="16" t="n">
        <f aca="false">IF(F1043&gt;=$N$1,1,0)</f>
        <v>1</v>
      </c>
      <c r="L1043" s="27" t="n">
        <f aca="false">IF(K1043=1,COUNTIFS($K$5:$K$1252,1,$J$5:$J$1252,"&lt;"&amp;J1043)/($N$3-1),"")</f>
        <v>0.566694283347142</v>
      </c>
      <c r="M1043" s="27" t="n">
        <f aca="false">IF(K1043=1,COUNTIFS($K$5:$K$1252,1,$E$5:$E$1252,"&lt;"&amp;E1043)/($N$3-1),"")</f>
        <v>0.763877381938691</v>
      </c>
      <c r="N1043" s="28" t="n">
        <f aca="false">IF(K1043=1,L1043-M1043,"")</f>
        <v>-0.197183098591549</v>
      </c>
      <c r="O1043" s="24" t="n">
        <f aca="false">IF(K1043=1,E1043,"")</f>
        <v>24.731087</v>
      </c>
      <c r="P1043" s="26" t="n">
        <f aca="false">IF(K1043=1,J1043,"")</f>
        <v>6.27</v>
      </c>
    </row>
    <row r="1044" customFormat="false" ht="15" hidden="false" customHeight="false" outlineLevel="0" collapsed="false">
      <c r="A1044" s="16" t="s">
        <v>1336</v>
      </c>
      <c r="B1044" s="16" t="s">
        <v>219</v>
      </c>
      <c r="C1044" s="16" t="s">
        <v>300</v>
      </c>
      <c r="D1044" s="16" t="n">
        <v>18</v>
      </c>
      <c r="E1044" s="24" t="n">
        <v>4.396056</v>
      </c>
      <c r="F1044" s="25" t="n">
        <v>1849</v>
      </c>
      <c r="G1044" s="16" t="n">
        <v>28</v>
      </c>
      <c r="H1044" s="16" t="n">
        <v>2</v>
      </c>
      <c r="I1044" s="16" t="n">
        <v>1</v>
      </c>
      <c r="J1044" s="26" t="n">
        <v>5.775</v>
      </c>
      <c r="K1044" s="16" t="n">
        <f aca="false">IF(F1044&gt;=$N$1,1,0)</f>
        <v>1</v>
      </c>
      <c r="L1044" s="27" t="n">
        <f aca="false">IF(K1044=1,COUNTIFS($K$5:$K$1252,1,$J$5:$J$1252,"&lt;"&amp;J1044)/($N$3-1),"")</f>
        <v>0.0497100248550124</v>
      </c>
      <c r="M1044" s="27" t="n">
        <f aca="false">IF(K1044=1,COUNTIFS($K$5:$K$1252,1,$E$5:$E$1252,"&lt;"&amp;E1044)/($N$3-1),"")</f>
        <v>0.246064623032312</v>
      </c>
      <c r="N1044" s="28" t="n">
        <f aca="false">IF(K1044=1,L1044-M1044,"")</f>
        <v>-0.196354598177299</v>
      </c>
      <c r="O1044" s="24" t="n">
        <f aca="false">IF(K1044=1,E1044,"")</f>
        <v>4.396056</v>
      </c>
      <c r="P1044" s="26" t="n">
        <f aca="false">IF(K1044=1,J1044,"")</f>
        <v>5.775</v>
      </c>
    </row>
    <row r="1045" customFormat="false" ht="15" hidden="false" customHeight="false" outlineLevel="0" collapsed="false">
      <c r="A1045" s="16" t="s">
        <v>1337</v>
      </c>
      <c r="B1045" s="16" t="s">
        <v>257</v>
      </c>
      <c r="C1045" s="16" t="s">
        <v>300</v>
      </c>
      <c r="D1045" s="16" t="n">
        <v>27</v>
      </c>
      <c r="E1045" s="24" t="n">
        <v>22.315224</v>
      </c>
      <c r="F1045" s="25" t="n">
        <v>2055</v>
      </c>
      <c r="G1045" s="16" t="n">
        <v>31</v>
      </c>
      <c r="H1045" s="16" t="n">
        <v>0</v>
      </c>
      <c r="I1045" s="16" t="n">
        <v>2</v>
      </c>
      <c r="J1045" s="26" t="n">
        <v>6.24516129032258</v>
      </c>
      <c r="K1045" s="16" t="n">
        <f aca="false">IF(F1045&gt;=$N$1,1,0)</f>
        <v>1</v>
      </c>
      <c r="L1045" s="27" t="n">
        <f aca="false">IF(K1045=1,COUNTIFS($K$5:$K$1252,1,$J$5:$J$1252,"&lt;"&amp;J1045)/($N$3-1),"")</f>
        <v>0.541010770505385</v>
      </c>
      <c r="M1045" s="27" t="n">
        <f aca="false">IF(K1045=1,COUNTIFS($K$5:$K$1252,1,$E$5:$E$1252,"&lt;"&amp;E1045)/($N$3-1),"")</f>
        <v>0.738193869096935</v>
      </c>
      <c r="N1045" s="28" t="n">
        <f aca="false">IF(K1045=1,L1045-M1045,"")</f>
        <v>-0.197183098591549</v>
      </c>
      <c r="O1045" s="24" t="n">
        <f aca="false">IF(K1045=1,E1045,"")</f>
        <v>22.315224</v>
      </c>
      <c r="P1045" s="26" t="n">
        <f aca="false">IF(K1045=1,J1045,"")</f>
        <v>6.24516129032258</v>
      </c>
    </row>
    <row r="1046" customFormat="false" ht="15" hidden="false" customHeight="false" outlineLevel="0" collapsed="false">
      <c r="A1046" s="16" t="s">
        <v>1338</v>
      </c>
      <c r="B1046" s="16" t="s">
        <v>233</v>
      </c>
      <c r="C1046" s="16" t="s">
        <v>300</v>
      </c>
      <c r="D1046" s="16" t="n">
        <v>23</v>
      </c>
      <c r="E1046" s="24" t="n">
        <v>25.143752</v>
      </c>
      <c r="F1046" s="25" t="n">
        <v>1908</v>
      </c>
      <c r="G1046" s="16" t="n">
        <v>33</v>
      </c>
      <c r="H1046" s="16" t="n">
        <v>5</v>
      </c>
      <c r="I1046" s="16" t="n">
        <v>4</v>
      </c>
      <c r="J1046" s="26" t="n">
        <v>6.27272727272727</v>
      </c>
      <c r="K1046" s="16" t="n">
        <f aca="false">IF(F1046&gt;=$N$1,1,0)</f>
        <v>1</v>
      </c>
      <c r="L1046" s="27" t="n">
        <f aca="false">IF(K1046=1,COUNTIFS($K$5:$K$1252,1,$J$5:$J$1252,"&lt;"&amp;J1046)/($N$3-1),"")</f>
        <v>0.572493786246893</v>
      </c>
      <c r="M1046" s="27" t="n">
        <f aca="false">IF(K1046=1,COUNTIFS($K$5:$K$1252,1,$E$5:$E$1252,"&lt;"&amp;E1046)/($N$3-1),"")</f>
        <v>0.769676884838442</v>
      </c>
      <c r="N1046" s="28" t="n">
        <f aca="false">IF(K1046=1,L1046-M1046,"")</f>
        <v>-0.197183098591549</v>
      </c>
      <c r="O1046" s="24" t="n">
        <f aca="false">IF(K1046=1,E1046,"")</f>
        <v>25.143752</v>
      </c>
      <c r="P1046" s="26" t="n">
        <f aca="false">IF(K1046=1,J1046,"")</f>
        <v>6.27272727272727</v>
      </c>
    </row>
    <row r="1047" customFormat="false" ht="15" hidden="false" customHeight="false" outlineLevel="0" collapsed="false">
      <c r="A1047" s="16" t="s">
        <v>1339</v>
      </c>
      <c r="B1047" s="16" t="s">
        <v>224</v>
      </c>
      <c r="C1047" s="16" t="s">
        <v>300</v>
      </c>
      <c r="D1047" s="16" t="n">
        <v>20</v>
      </c>
      <c r="E1047" s="24" t="n">
        <v>17.884377</v>
      </c>
      <c r="F1047" s="25" t="n">
        <v>2060</v>
      </c>
      <c r="G1047" s="16" t="n">
        <v>32</v>
      </c>
      <c r="H1047" s="16" t="n">
        <v>7</v>
      </c>
      <c r="I1047" s="16" t="n">
        <v>2</v>
      </c>
      <c r="J1047" s="26" t="n">
        <v>6.19375</v>
      </c>
      <c r="K1047" s="16" t="n">
        <f aca="false">IF(F1047&gt;=$N$1,1,0)</f>
        <v>1</v>
      </c>
      <c r="L1047" s="27" t="n">
        <f aca="false">IF(K1047=1,COUNTIFS($K$5:$K$1252,1,$J$5:$J$1252,"&lt;"&amp;J1047)/($N$3-1),"")</f>
        <v>0.491300745650373</v>
      </c>
      <c r="M1047" s="27" t="n">
        <f aca="false">IF(K1047=1,COUNTIFS($K$5:$K$1252,1,$E$5:$E$1252,"&lt;"&amp;E1047)/($N$3-1),"")</f>
        <v>0.690140845070423</v>
      </c>
      <c r="N1047" s="28" t="n">
        <f aca="false">IF(K1047=1,L1047-M1047,"")</f>
        <v>-0.19884009942005</v>
      </c>
      <c r="O1047" s="24" t="n">
        <f aca="false">IF(K1047=1,E1047,"")</f>
        <v>17.884377</v>
      </c>
      <c r="P1047" s="26" t="n">
        <f aca="false">IF(K1047=1,J1047,"")</f>
        <v>6.19375</v>
      </c>
    </row>
    <row r="1048" customFormat="false" ht="15" hidden="false" customHeight="false" outlineLevel="0" collapsed="false">
      <c r="A1048" s="16" t="s">
        <v>1340</v>
      </c>
      <c r="B1048" s="16" t="s">
        <v>238</v>
      </c>
      <c r="C1048" s="16" t="s">
        <v>300</v>
      </c>
      <c r="D1048" s="16" t="n">
        <v>22</v>
      </c>
      <c r="E1048" s="24" t="n">
        <v>9.054642</v>
      </c>
      <c r="F1048" s="25" t="n">
        <v>1327</v>
      </c>
      <c r="G1048" s="16" t="n">
        <v>23</v>
      </c>
      <c r="H1048" s="16" t="n">
        <v>1</v>
      </c>
      <c r="I1048" s="16" t="n">
        <v>3</v>
      </c>
      <c r="J1048" s="26" t="n">
        <v>5.97826086956522</v>
      </c>
      <c r="K1048" s="16" t="n">
        <f aca="false">IF(F1048&gt;=$N$1,1,0)</f>
        <v>1</v>
      </c>
      <c r="L1048" s="27" t="n">
        <f aca="false">IF(K1048=1,COUNTIFS($K$5:$K$1252,1,$J$5:$J$1252,"&lt;"&amp;J1048)/($N$3-1),"")</f>
        <v>0.260977630488815</v>
      </c>
      <c r="M1048" s="27" t="n">
        <f aca="false">IF(K1048=1,COUNTIFS($K$5:$K$1252,1,$E$5:$E$1252,"&lt;"&amp;E1048)/($N$3-1),"")</f>
        <v>0.459817729908865</v>
      </c>
      <c r="N1048" s="28" t="n">
        <f aca="false">IF(K1048=1,L1048-M1048,"")</f>
        <v>-0.19884009942005</v>
      </c>
      <c r="O1048" s="24" t="n">
        <f aca="false">IF(K1048=1,E1048,"")</f>
        <v>9.054642</v>
      </c>
      <c r="P1048" s="26" t="n">
        <f aca="false">IF(K1048=1,J1048,"")</f>
        <v>5.97826086956522</v>
      </c>
    </row>
    <row r="1049" customFormat="false" ht="15" hidden="false" customHeight="false" outlineLevel="0" collapsed="false">
      <c r="A1049" s="16" t="s">
        <v>1341</v>
      </c>
      <c r="B1049" s="16" t="s">
        <v>245</v>
      </c>
      <c r="C1049" s="16" t="s">
        <v>294</v>
      </c>
      <c r="D1049" s="16" t="n">
        <v>34</v>
      </c>
      <c r="E1049" s="24" t="n">
        <v>8.329722</v>
      </c>
      <c r="F1049" s="25" t="n">
        <v>1525</v>
      </c>
      <c r="G1049" s="16" t="n">
        <v>29</v>
      </c>
      <c r="H1049" s="16" t="n">
        <v>0</v>
      </c>
      <c r="I1049" s="16" t="n">
        <v>0</v>
      </c>
      <c r="J1049" s="26" t="n">
        <v>5.95172413793103</v>
      </c>
      <c r="K1049" s="16" t="n">
        <f aca="false">IF(F1049&gt;=$N$1,1,0)</f>
        <v>1</v>
      </c>
      <c r="L1049" s="27" t="n">
        <f aca="false">IF(K1049=1,COUNTIFS($K$5:$K$1252,1,$J$5:$J$1252,"&lt;"&amp;J1049)/($N$3-1),"")</f>
        <v>0.231980115990058</v>
      </c>
      <c r="M1049" s="27" t="n">
        <f aca="false">IF(K1049=1,COUNTIFS($K$5:$K$1252,1,$E$5:$E$1252,"&lt;"&amp;E1049)/($N$3-1),"")</f>
        <v>0.433305716652858</v>
      </c>
      <c r="N1049" s="28" t="n">
        <f aca="false">IF(K1049=1,L1049-M1049,"")</f>
        <v>-0.2013256006628</v>
      </c>
      <c r="O1049" s="24" t="n">
        <f aca="false">IF(K1049=1,E1049,"")</f>
        <v>8.329722</v>
      </c>
      <c r="P1049" s="26" t="n">
        <f aca="false">IF(K1049=1,J1049,"")</f>
        <v>5.95172413793103</v>
      </c>
    </row>
    <row r="1050" customFormat="false" ht="15" hidden="false" customHeight="false" outlineLevel="0" collapsed="false">
      <c r="A1050" s="16" t="s">
        <v>1342</v>
      </c>
      <c r="B1050" s="16" t="s">
        <v>249</v>
      </c>
      <c r="C1050" s="16" t="s">
        <v>300</v>
      </c>
      <c r="D1050" s="16" t="n">
        <v>25</v>
      </c>
      <c r="E1050" s="24" t="n">
        <v>24.660881</v>
      </c>
      <c r="F1050" s="25" t="n">
        <v>1525</v>
      </c>
      <c r="G1050" s="16" t="n">
        <v>27</v>
      </c>
      <c r="H1050" s="16" t="n">
        <v>1</v>
      </c>
      <c r="I1050" s="16" t="n">
        <v>2</v>
      </c>
      <c r="J1050" s="26" t="n">
        <v>6.26296296296296</v>
      </c>
      <c r="K1050" s="16" t="n">
        <f aca="false">IF(F1050&gt;=$N$1,1,0)</f>
        <v>1</v>
      </c>
      <c r="L1050" s="27" t="n">
        <f aca="false">IF(K1050=1,COUNTIFS($K$5:$K$1252,1,$J$5:$J$1252,"&lt;"&amp;J1050)/($N$3-1),"")</f>
        <v>0.56006628003314</v>
      </c>
      <c r="M1050" s="27" t="n">
        <f aca="false">IF(K1050=1,COUNTIFS($K$5:$K$1252,1,$E$5:$E$1252,"&lt;"&amp;E1050)/($N$3-1),"")</f>
        <v>0.763048881524441</v>
      </c>
      <c r="N1050" s="28" t="n">
        <f aca="false">IF(K1050=1,L1050-M1050,"")</f>
        <v>-0.202982601491301</v>
      </c>
      <c r="O1050" s="24" t="n">
        <f aca="false">IF(K1050=1,E1050,"")</f>
        <v>24.660881</v>
      </c>
      <c r="P1050" s="26" t="n">
        <f aca="false">IF(K1050=1,J1050,"")</f>
        <v>6.26296296296296</v>
      </c>
    </row>
    <row r="1051" customFormat="false" ht="15" hidden="false" customHeight="false" outlineLevel="0" collapsed="false">
      <c r="A1051" s="16" t="s">
        <v>1343</v>
      </c>
      <c r="B1051" s="16" t="s">
        <v>268</v>
      </c>
      <c r="C1051" s="16" t="s">
        <v>300</v>
      </c>
      <c r="D1051" s="16" t="n">
        <v>33</v>
      </c>
      <c r="E1051" s="24" t="n">
        <v>5.725654</v>
      </c>
      <c r="F1051" s="25" t="n">
        <v>1498</v>
      </c>
      <c r="G1051" s="16" t="n">
        <v>25</v>
      </c>
      <c r="H1051" s="16" t="n">
        <v>0</v>
      </c>
      <c r="I1051" s="16" t="n">
        <v>3</v>
      </c>
      <c r="J1051" s="26" t="n">
        <v>5.844</v>
      </c>
      <c r="K1051" s="16" t="n">
        <f aca="false">IF(F1051&gt;=$N$1,1,0)</f>
        <v>1</v>
      </c>
      <c r="L1051" s="27" t="n">
        <f aca="false">IF(K1051=1,COUNTIFS($K$5:$K$1252,1,$J$5:$J$1252,"&lt;"&amp;J1051)/($N$3-1),"")</f>
        <v>0.111847555923778</v>
      </c>
      <c r="M1051" s="27" t="n">
        <f aca="false">IF(K1051=1,COUNTIFS($K$5:$K$1252,1,$E$5:$E$1252,"&lt;"&amp;E1051)/($N$3-1),"")</f>
        <v>0.315658657829329</v>
      </c>
      <c r="N1051" s="28" t="n">
        <f aca="false">IF(K1051=1,L1051-M1051,"")</f>
        <v>-0.203811101905551</v>
      </c>
      <c r="O1051" s="24" t="n">
        <f aca="false">IF(K1051=1,E1051,"")</f>
        <v>5.725654</v>
      </c>
      <c r="P1051" s="26" t="n">
        <f aca="false">IF(K1051=1,J1051,"")</f>
        <v>5.844</v>
      </c>
    </row>
    <row r="1052" customFormat="false" ht="15" hidden="false" customHeight="false" outlineLevel="0" collapsed="false">
      <c r="A1052" s="16" t="s">
        <v>1344</v>
      </c>
      <c r="B1052" s="16" t="s">
        <v>245</v>
      </c>
      <c r="C1052" s="16" t="s">
        <v>294</v>
      </c>
      <c r="D1052" s="16" t="n">
        <v>26</v>
      </c>
      <c r="E1052" s="24" t="n">
        <v>5.836484</v>
      </c>
      <c r="F1052" s="25" t="n">
        <v>1565</v>
      </c>
      <c r="G1052" s="16" t="n">
        <v>25</v>
      </c>
      <c r="H1052" s="16" t="n">
        <v>0</v>
      </c>
      <c r="I1052" s="16" t="n">
        <v>1</v>
      </c>
      <c r="J1052" s="26" t="n">
        <v>5.856</v>
      </c>
      <c r="K1052" s="16" t="n">
        <f aca="false">IF(F1052&gt;=$N$1,1,0)</f>
        <v>1</v>
      </c>
      <c r="L1052" s="27" t="n">
        <f aca="false">IF(K1052=1,COUNTIFS($K$5:$K$1252,1,$J$5:$J$1252,"&lt;"&amp;J1052)/($N$3-1),"")</f>
        <v>0.124275062137531</v>
      </c>
      <c r="M1052" s="27" t="n">
        <f aca="false">IF(K1052=1,COUNTIFS($K$5:$K$1252,1,$E$5:$E$1252,"&lt;"&amp;E1052)/($N$3-1),"")</f>
        <v>0.328086164043082</v>
      </c>
      <c r="N1052" s="28" t="n">
        <f aca="false">IF(K1052=1,L1052-M1052,"")</f>
        <v>-0.203811101905551</v>
      </c>
      <c r="O1052" s="24" t="n">
        <f aca="false">IF(K1052=1,E1052,"")</f>
        <v>5.836484</v>
      </c>
      <c r="P1052" s="26" t="n">
        <f aca="false">IF(K1052=1,J1052,"")</f>
        <v>5.856</v>
      </c>
    </row>
    <row r="1053" customFormat="false" ht="15" hidden="false" customHeight="false" outlineLevel="0" collapsed="false">
      <c r="A1053" s="16" t="s">
        <v>1345</v>
      </c>
      <c r="B1053" s="16" t="s">
        <v>255</v>
      </c>
      <c r="C1053" s="16" t="s">
        <v>296</v>
      </c>
      <c r="D1053" s="16" t="n">
        <v>25</v>
      </c>
      <c r="E1053" s="24" t="n">
        <v>8.963942</v>
      </c>
      <c r="F1053" s="25" t="n">
        <v>1217</v>
      </c>
      <c r="G1053" s="16" t="n">
        <v>19</v>
      </c>
      <c r="H1053" s="16" t="n">
        <v>2</v>
      </c>
      <c r="I1053" s="16" t="n">
        <v>0</v>
      </c>
      <c r="J1053" s="26" t="n">
        <v>5.96842105263158</v>
      </c>
      <c r="K1053" s="16" t="n">
        <f aca="false">IF(F1053&gt;=$N$1,1,0)</f>
        <v>1</v>
      </c>
      <c r="L1053" s="27" t="n">
        <f aca="false">IF(K1053=1,COUNTIFS($K$5:$K$1252,1,$J$5:$J$1252,"&lt;"&amp;J1053)/($N$3-1),"")</f>
        <v>0.253521126760563</v>
      </c>
      <c r="M1053" s="27" t="n">
        <f aca="false">IF(K1053=1,COUNTIFS($K$5:$K$1252,1,$E$5:$E$1252,"&lt;"&amp;E1053)/($N$3-1),"")</f>
        <v>0.457332228666114</v>
      </c>
      <c r="N1053" s="28" t="n">
        <f aca="false">IF(K1053=1,L1053-M1053,"")</f>
        <v>-0.203811101905551</v>
      </c>
      <c r="O1053" s="24" t="n">
        <f aca="false">IF(K1053=1,E1053,"")</f>
        <v>8.963942</v>
      </c>
      <c r="P1053" s="26" t="n">
        <f aca="false">IF(K1053=1,J1053,"")</f>
        <v>5.96842105263158</v>
      </c>
    </row>
    <row r="1054" customFormat="false" ht="15" hidden="false" customHeight="false" outlineLevel="0" collapsed="false">
      <c r="A1054" s="16" t="s">
        <v>1346</v>
      </c>
      <c r="B1054" s="16" t="s">
        <v>225</v>
      </c>
      <c r="C1054" s="16" t="s">
        <v>294</v>
      </c>
      <c r="D1054" s="16" t="n">
        <v>29</v>
      </c>
      <c r="E1054" s="24" t="n">
        <v>6.091684</v>
      </c>
      <c r="F1054" s="25" t="n">
        <v>1501</v>
      </c>
      <c r="G1054" s="16" t="n">
        <v>25</v>
      </c>
      <c r="H1054" s="16" t="n">
        <v>0</v>
      </c>
      <c r="I1054" s="16" t="n">
        <v>2</v>
      </c>
      <c r="J1054" s="26" t="n">
        <v>5.864</v>
      </c>
      <c r="K1054" s="16" t="n">
        <f aca="false">IF(F1054&gt;=$N$1,1,0)</f>
        <v>1</v>
      </c>
      <c r="L1054" s="27" t="n">
        <f aca="false">IF(K1054=1,COUNTIFS($K$5:$K$1252,1,$J$5:$J$1252,"&lt;"&amp;J1054)/($N$3-1),"")</f>
        <v>0.133388566694283</v>
      </c>
      <c r="M1054" s="27" t="n">
        <f aca="false">IF(K1054=1,COUNTIFS($K$5:$K$1252,1,$E$5:$E$1252,"&lt;"&amp;E1054)/($N$3-1),"")</f>
        <v>0.338856669428335</v>
      </c>
      <c r="N1054" s="28" t="n">
        <f aca="false">IF(K1054=1,L1054-M1054,"")</f>
        <v>-0.205468102734051</v>
      </c>
      <c r="O1054" s="24" t="n">
        <f aca="false">IF(K1054=1,E1054,"")</f>
        <v>6.091684</v>
      </c>
      <c r="P1054" s="26" t="n">
        <f aca="false">IF(K1054=1,J1054,"")</f>
        <v>5.864</v>
      </c>
    </row>
    <row r="1055" customFormat="false" ht="15" hidden="false" customHeight="false" outlineLevel="0" collapsed="false">
      <c r="A1055" s="16" t="s">
        <v>1347</v>
      </c>
      <c r="B1055" s="16" t="s">
        <v>262</v>
      </c>
      <c r="C1055" s="16" t="s">
        <v>296</v>
      </c>
      <c r="D1055" s="16" t="n">
        <v>30</v>
      </c>
      <c r="E1055" s="24" t="n">
        <v>32.391095</v>
      </c>
      <c r="F1055" s="25" t="n">
        <v>1399</v>
      </c>
      <c r="G1055" s="16" t="n">
        <v>25</v>
      </c>
      <c r="H1055" s="16" t="n">
        <v>4</v>
      </c>
      <c r="I1055" s="16" t="n">
        <v>1</v>
      </c>
      <c r="J1055" s="26" t="n">
        <v>6.32</v>
      </c>
      <c r="K1055" s="16" t="n">
        <f aca="false">IF(F1055&gt;=$N$1,1,0)</f>
        <v>1</v>
      </c>
      <c r="L1055" s="27" t="n">
        <f aca="false">IF(K1055=1,COUNTIFS($K$5:$K$1252,1,$J$5:$J$1252,"&lt;"&amp;J1055)/($N$3-1),"")</f>
        <v>0.620546810273405</v>
      </c>
      <c r="M1055" s="27" t="n">
        <f aca="false">IF(K1055=1,COUNTIFS($K$5:$K$1252,1,$E$5:$E$1252,"&lt;"&amp;E1055)/($N$3-1),"")</f>
        <v>0.826843413421707</v>
      </c>
      <c r="N1055" s="28" t="n">
        <f aca="false">IF(K1055=1,L1055-M1055,"")</f>
        <v>-0.206296603148302</v>
      </c>
      <c r="O1055" s="24" t="n">
        <f aca="false">IF(K1055=1,E1055,"")</f>
        <v>32.391095</v>
      </c>
      <c r="P1055" s="26" t="n">
        <f aca="false">IF(K1055=1,J1055,"")</f>
        <v>6.32</v>
      </c>
    </row>
    <row r="1056" customFormat="false" ht="15" hidden="false" customHeight="false" outlineLevel="0" collapsed="false">
      <c r="A1056" s="16" t="s">
        <v>1348</v>
      </c>
      <c r="B1056" s="16" t="s">
        <v>241</v>
      </c>
      <c r="C1056" s="16" t="s">
        <v>296</v>
      </c>
      <c r="D1056" s="16" t="n">
        <v>27</v>
      </c>
      <c r="E1056" s="24" t="n">
        <v>49.821661</v>
      </c>
      <c r="F1056" s="25" t="n">
        <v>1655</v>
      </c>
      <c r="G1056" s="16" t="n">
        <v>27</v>
      </c>
      <c r="H1056" s="16" t="n">
        <v>9</v>
      </c>
      <c r="I1056" s="16" t="n">
        <v>3</v>
      </c>
      <c r="J1056" s="26" t="n">
        <v>6.39259259259259</v>
      </c>
      <c r="K1056" s="16" t="n">
        <f aca="false">IF(F1056&gt;=$N$1,1,0)</f>
        <v>1</v>
      </c>
      <c r="L1056" s="27" t="n">
        <f aca="false">IF(K1056=1,COUNTIFS($K$5:$K$1252,1,$J$5:$J$1252,"&lt;"&amp;J1056)/($N$3-1),"")</f>
        <v>0.690969345484673</v>
      </c>
      <c r="M1056" s="27" t="n">
        <f aca="false">IF(K1056=1,COUNTIFS($K$5:$K$1252,1,$E$5:$E$1252,"&lt;"&amp;E1056)/($N$3-1),"")</f>
        <v>0.896437448218724</v>
      </c>
      <c r="N1056" s="28" t="n">
        <f aca="false">IF(K1056=1,L1056-M1056,"")</f>
        <v>-0.205468102734051</v>
      </c>
      <c r="O1056" s="24" t="n">
        <f aca="false">IF(K1056=1,E1056,"")</f>
        <v>49.821661</v>
      </c>
      <c r="P1056" s="26" t="n">
        <f aca="false">IF(K1056=1,J1056,"")</f>
        <v>6.39259259259259</v>
      </c>
    </row>
    <row r="1057" customFormat="false" ht="15" hidden="false" customHeight="false" outlineLevel="0" collapsed="false">
      <c r="A1057" s="16" t="s">
        <v>1349</v>
      </c>
      <c r="B1057" s="16" t="s">
        <v>237</v>
      </c>
      <c r="C1057" s="16" t="s">
        <v>296</v>
      </c>
      <c r="D1057" s="16" t="n">
        <v>28</v>
      </c>
      <c r="E1057" s="24" t="n">
        <v>4.326762</v>
      </c>
      <c r="F1057" s="25" t="n">
        <v>1799</v>
      </c>
      <c r="G1057" s="16" t="n">
        <v>28</v>
      </c>
      <c r="H1057" s="16" t="n">
        <v>4</v>
      </c>
      <c r="I1057" s="16" t="n">
        <v>1</v>
      </c>
      <c r="J1057" s="26" t="n">
        <v>5.75357142857143</v>
      </c>
      <c r="K1057" s="16" t="n">
        <f aca="false">IF(F1057&gt;=$N$1,1,0)</f>
        <v>1</v>
      </c>
      <c r="L1057" s="27" t="n">
        <f aca="false">IF(K1057=1,COUNTIFS($K$5:$K$1252,1,$J$5:$J$1252,"&lt;"&amp;J1057)/($N$3-1),"")</f>
        <v>0.0356255178127589</v>
      </c>
      <c r="M1057" s="27" t="n">
        <f aca="false">IF(K1057=1,COUNTIFS($K$5:$K$1252,1,$E$5:$E$1252,"&lt;"&amp;E1057)/($N$3-1),"")</f>
        <v>0.24192212096106</v>
      </c>
      <c r="N1057" s="28" t="n">
        <f aca="false">IF(K1057=1,L1057-M1057,"")</f>
        <v>-0.206296603148302</v>
      </c>
      <c r="O1057" s="24" t="n">
        <f aca="false">IF(K1057=1,E1057,"")</f>
        <v>4.326762</v>
      </c>
      <c r="P1057" s="26" t="n">
        <f aca="false">IF(K1057=1,J1057,"")</f>
        <v>5.75357142857143</v>
      </c>
    </row>
    <row r="1058" customFormat="false" ht="15" hidden="false" customHeight="false" outlineLevel="0" collapsed="false">
      <c r="A1058" s="16" t="s">
        <v>1350</v>
      </c>
      <c r="B1058" s="16" t="s">
        <v>266</v>
      </c>
      <c r="C1058" s="16" t="s">
        <v>294</v>
      </c>
      <c r="D1058" s="16" t="n">
        <v>25</v>
      </c>
      <c r="E1058" s="24" t="n">
        <v>3.82705</v>
      </c>
      <c r="F1058" s="25" t="n">
        <v>1405</v>
      </c>
      <c r="G1058" s="16" t="n">
        <v>25</v>
      </c>
      <c r="H1058" s="16" t="n">
        <v>1</v>
      </c>
      <c r="I1058" s="16" t="n">
        <v>0</v>
      </c>
      <c r="J1058" s="26" t="n">
        <v>5.692</v>
      </c>
      <c r="K1058" s="16" t="n">
        <f aca="false">IF(F1058&gt;=$N$1,1,0)</f>
        <v>1</v>
      </c>
      <c r="L1058" s="27" t="n">
        <f aca="false">IF(K1058=1,COUNTIFS($K$5:$K$1252,1,$J$5:$J$1252,"&lt;"&amp;J1058)/($N$3-1),"")</f>
        <v>0.0140845070422535</v>
      </c>
      <c r="M1058" s="27" t="n">
        <f aca="false">IF(K1058=1,COUNTIFS($K$5:$K$1252,1,$E$5:$E$1252,"&lt;"&amp;E1058)/($N$3-1),"")</f>
        <v>0.220381110190555</v>
      </c>
      <c r="N1058" s="28" t="n">
        <f aca="false">IF(K1058=1,L1058-M1058,"")</f>
        <v>-0.206296603148302</v>
      </c>
      <c r="O1058" s="24" t="n">
        <f aca="false">IF(K1058=1,E1058,"")</f>
        <v>3.82705</v>
      </c>
      <c r="P1058" s="26" t="n">
        <f aca="false">IF(K1058=1,J1058,"")</f>
        <v>5.692</v>
      </c>
    </row>
    <row r="1059" customFormat="false" ht="15" hidden="false" customHeight="false" outlineLevel="0" collapsed="false">
      <c r="A1059" s="16" t="s">
        <v>1351</v>
      </c>
      <c r="B1059" s="16" t="s">
        <v>251</v>
      </c>
      <c r="C1059" s="16" t="s">
        <v>294</v>
      </c>
      <c r="D1059" s="16" t="n">
        <v>23</v>
      </c>
      <c r="E1059" s="24" t="n">
        <v>7.437631</v>
      </c>
      <c r="F1059" s="25" t="n">
        <v>2292</v>
      </c>
      <c r="G1059" s="16" t="n">
        <v>31</v>
      </c>
      <c r="H1059" s="16" t="n">
        <v>0</v>
      </c>
      <c r="I1059" s="16" t="n">
        <v>1</v>
      </c>
      <c r="J1059" s="26" t="n">
        <v>5.91935483870968</v>
      </c>
      <c r="K1059" s="16" t="n">
        <f aca="false">IF(F1059&gt;=$N$1,1,0)</f>
        <v>1</v>
      </c>
      <c r="L1059" s="27" t="n">
        <f aca="false">IF(K1059=1,COUNTIFS($K$5:$K$1252,1,$J$5:$J$1252,"&lt;"&amp;J1059)/($N$3-1),"")</f>
        <v>0.191383595691798</v>
      </c>
      <c r="M1059" s="27" t="n">
        <f aca="false">IF(K1059=1,COUNTIFS($K$5:$K$1252,1,$E$5:$E$1252,"&lt;"&amp;E1059)/($N$3-1),"")</f>
        <v>0.397680198840099</v>
      </c>
      <c r="N1059" s="28" t="n">
        <f aca="false">IF(K1059=1,L1059-M1059,"")</f>
        <v>-0.206296603148302</v>
      </c>
      <c r="O1059" s="24" t="n">
        <f aca="false">IF(K1059=1,E1059,"")</f>
        <v>7.437631</v>
      </c>
      <c r="P1059" s="26" t="n">
        <f aca="false">IF(K1059=1,J1059,"")</f>
        <v>5.91935483870968</v>
      </c>
    </row>
    <row r="1060" customFormat="false" ht="15" hidden="false" customHeight="false" outlineLevel="0" collapsed="false">
      <c r="A1060" s="16" t="s">
        <v>1352</v>
      </c>
      <c r="B1060" s="16" t="s">
        <v>252</v>
      </c>
      <c r="C1060" s="16" t="s">
        <v>307</v>
      </c>
      <c r="D1060" s="16" t="n">
        <v>28</v>
      </c>
      <c r="E1060" s="24" t="n">
        <v>17.073743</v>
      </c>
      <c r="F1060" s="25" t="n">
        <v>1074</v>
      </c>
      <c r="G1060" s="16" t="n">
        <v>13</v>
      </c>
      <c r="H1060" s="16" t="n">
        <v>0</v>
      </c>
      <c r="I1060" s="16" t="n">
        <v>0</v>
      </c>
      <c r="J1060" s="26" t="n">
        <v>6.17692307692308</v>
      </c>
      <c r="K1060" s="16" t="n">
        <f aca="false">IF(F1060&gt;=$N$1,1,0)</f>
        <v>1</v>
      </c>
      <c r="L1060" s="27" t="n">
        <f aca="false">IF(K1060=1,COUNTIFS($K$5:$K$1252,1,$J$5:$J$1252,"&lt;"&amp;J1060)/($N$3-1),"")</f>
        <v>0.470588235294118</v>
      </c>
      <c r="M1060" s="27" t="n">
        <f aca="false">IF(K1060=1,COUNTIFS($K$5:$K$1252,1,$E$5:$E$1252,"&lt;"&amp;E1060)/($N$3-1),"")</f>
        <v>0.676884838442419</v>
      </c>
      <c r="N1060" s="28" t="n">
        <f aca="false">IF(K1060=1,L1060-M1060,"")</f>
        <v>-0.206296603148302</v>
      </c>
      <c r="O1060" s="24" t="n">
        <f aca="false">IF(K1060=1,E1060,"")</f>
        <v>17.073743</v>
      </c>
      <c r="P1060" s="26" t="n">
        <f aca="false">IF(K1060=1,J1060,"")</f>
        <v>6.17692307692308</v>
      </c>
    </row>
    <row r="1061" customFormat="false" ht="15" hidden="false" customHeight="false" outlineLevel="0" collapsed="false">
      <c r="A1061" s="16" t="s">
        <v>1353</v>
      </c>
      <c r="B1061" s="16" t="s">
        <v>231</v>
      </c>
      <c r="C1061" s="16" t="s">
        <v>294</v>
      </c>
      <c r="D1061" s="16" t="n">
        <v>28</v>
      </c>
      <c r="E1061" s="24" t="n">
        <v>5.261191</v>
      </c>
      <c r="F1061" s="25" t="n">
        <v>2316</v>
      </c>
      <c r="G1061" s="16" t="n">
        <v>33</v>
      </c>
      <c r="H1061" s="16" t="n">
        <v>0</v>
      </c>
      <c r="I1061" s="16" t="n">
        <v>0</v>
      </c>
      <c r="J1061" s="26" t="n">
        <v>5.82121212121212</v>
      </c>
      <c r="K1061" s="16" t="n">
        <f aca="false">IF(F1061&gt;=$N$1,1,0)</f>
        <v>1</v>
      </c>
      <c r="L1061" s="27" t="n">
        <f aca="false">IF(K1061=1,COUNTIFS($K$5:$K$1252,1,$J$5:$J$1252,"&lt;"&amp;J1061)/($N$3-1),"")</f>
        <v>0.0836785418392709</v>
      </c>
      <c r="M1061" s="27" t="n">
        <f aca="false">IF(K1061=1,COUNTIFS($K$5:$K$1252,1,$E$5:$E$1252,"&lt;"&amp;E1061)/($N$3-1),"")</f>
        <v>0.290803645401823</v>
      </c>
      <c r="N1061" s="28" t="n">
        <f aca="false">IF(K1061=1,L1061-M1061,"")</f>
        <v>-0.207125103562552</v>
      </c>
      <c r="O1061" s="24" t="n">
        <f aca="false">IF(K1061=1,E1061,"")</f>
        <v>5.261191</v>
      </c>
      <c r="P1061" s="26" t="n">
        <f aca="false">IF(K1061=1,J1061,"")</f>
        <v>5.82121212121212</v>
      </c>
    </row>
    <row r="1062" customFormat="false" ht="15" hidden="false" customHeight="false" outlineLevel="0" collapsed="false">
      <c r="A1062" s="16" t="s">
        <v>1354</v>
      </c>
      <c r="B1062" s="16" t="s">
        <v>241</v>
      </c>
      <c r="C1062" s="16" t="s">
        <v>294</v>
      </c>
      <c r="D1062" s="16" t="n">
        <v>23</v>
      </c>
      <c r="E1062" s="24" t="n">
        <v>4.543864</v>
      </c>
      <c r="F1062" s="25" t="n">
        <v>2191</v>
      </c>
      <c r="G1062" s="16" t="n">
        <v>36</v>
      </c>
      <c r="H1062" s="16" t="n">
        <v>1</v>
      </c>
      <c r="I1062" s="16" t="n">
        <v>2</v>
      </c>
      <c r="J1062" s="26" t="n">
        <v>5.76944444444444</v>
      </c>
      <c r="K1062" s="16" t="n">
        <f aca="false">IF(F1062&gt;=$N$1,1,0)</f>
        <v>1</v>
      </c>
      <c r="L1062" s="27" t="n">
        <f aca="false">IF(K1062=1,COUNTIFS($K$5:$K$1252,1,$J$5:$J$1252,"&lt;"&amp;J1062)/($N$3-1),"")</f>
        <v>0.043910521955261</v>
      </c>
      <c r="M1062" s="27" t="n">
        <f aca="false">IF(K1062=1,COUNTIFS($K$5:$K$1252,1,$E$5:$E$1252,"&lt;"&amp;E1062)/($N$3-1),"")</f>
        <v>0.253521126760563</v>
      </c>
      <c r="N1062" s="28" t="n">
        <f aca="false">IF(K1062=1,L1062-M1062,"")</f>
        <v>-0.209610604805302</v>
      </c>
      <c r="O1062" s="24" t="n">
        <f aca="false">IF(K1062=1,E1062,"")</f>
        <v>4.543864</v>
      </c>
      <c r="P1062" s="26" t="n">
        <f aca="false">IF(K1062=1,J1062,"")</f>
        <v>5.76944444444444</v>
      </c>
    </row>
    <row r="1063" customFormat="false" ht="15" hidden="false" customHeight="false" outlineLevel="0" collapsed="false">
      <c r="A1063" s="16" t="s">
        <v>1355</v>
      </c>
      <c r="B1063" s="16" t="s">
        <v>231</v>
      </c>
      <c r="C1063" s="16" t="s">
        <v>296</v>
      </c>
      <c r="D1063" s="16" t="n">
        <v>29</v>
      </c>
      <c r="E1063" s="24" t="n">
        <v>12.547415</v>
      </c>
      <c r="F1063" s="25" t="n">
        <v>2291</v>
      </c>
      <c r="G1063" s="16" t="n">
        <v>36</v>
      </c>
      <c r="H1063" s="16" t="n">
        <v>6</v>
      </c>
      <c r="I1063" s="16" t="n">
        <v>4</v>
      </c>
      <c r="J1063" s="26" t="n">
        <v>6.04722222222222</v>
      </c>
      <c r="K1063" s="16" t="n">
        <f aca="false">IF(F1063&gt;=$N$1,1,0)</f>
        <v>1</v>
      </c>
      <c r="L1063" s="27" t="n">
        <f aca="false">IF(K1063=1,COUNTIFS($K$5:$K$1252,1,$J$5:$J$1252,"&lt;"&amp;J1063)/($N$3-1),"")</f>
        <v>0.355426677713339</v>
      </c>
      <c r="M1063" s="27" t="n">
        <f aca="false">IF(K1063=1,COUNTIFS($K$5:$K$1252,1,$E$5:$E$1252,"&lt;"&amp;E1063)/($N$3-1),"")</f>
        <v>0.565037282518641</v>
      </c>
      <c r="N1063" s="28" t="n">
        <f aca="false">IF(K1063=1,L1063-M1063,"")</f>
        <v>-0.209610604805302</v>
      </c>
      <c r="O1063" s="24" t="n">
        <f aca="false">IF(K1063=1,E1063,"")</f>
        <v>12.547415</v>
      </c>
      <c r="P1063" s="26" t="n">
        <f aca="false">IF(K1063=1,J1063,"")</f>
        <v>6.04722222222222</v>
      </c>
    </row>
    <row r="1064" customFormat="false" ht="15" hidden="false" customHeight="false" outlineLevel="0" collapsed="false">
      <c r="A1064" s="16" t="s">
        <v>1356</v>
      </c>
      <c r="B1064" s="16" t="s">
        <v>253</v>
      </c>
      <c r="C1064" s="16" t="s">
        <v>296</v>
      </c>
      <c r="D1064" s="16" t="n">
        <v>23</v>
      </c>
      <c r="E1064" s="24" t="n">
        <v>20.735451</v>
      </c>
      <c r="F1064" s="25" t="n">
        <v>1109</v>
      </c>
      <c r="G1064" s="16" t="n">
        <v>18</v>
      </c>
      <c r="H1064" s="16" t="n">
        <v>1</v>
      </c>
      <c r="I1064" s="16" t="n">
        <v>1</v>
      </c>
      <c r="J1064" s="26" t="n">
        <v>6.21111111111111</v>
      </c>
      <c r="K1064" s="16" t="n">
        <f aca="false">IF(F1064&gt;=$N$1,1,0)</f>
        <v>1</v>
      </c>
      <c r="L1064" s="27" t="n">
        <f aca="false">IF(K1064=1,COUNTIFS($K$5:$K$1252,1,$J$5:$J$1252,"&lt;"&amp;J1064)/($N$3-1),"")</f>
        <v>0.511184755592378</v>
      </c>
      <c r="M1064" s="27" t="n">
        <f aca="false">IF(K1064=1,COUNTIFS($K$5:$K$1252,1,$E$5:$E$1252,"&lt;"&amp;E1064)/($N$3-1),"")</f>
        <v>0.722452361226181</v>
      </c>
      <c r="N1064" s="28" t="n">
        <f aca="false">IF(K1064=1,L1064-M1064,"")</f>
        <v>-0.211267605633803</v>
      </c>
      <c r="O1064" s="24" t="n">
        <f aca="false">IF(K1064=1,E1064,"")</f>
        <v>20.735451</v>
      </c>
      <c r="P1064" s="26" t="n">
        <f aca="false">IF(K1064=1,J1064,"")</f>
        <v>6.21111111111111</v>
      </c>
    </row>
    <row r="1065" customFormat="false" ht="15" hidden="false" customHeight="false" outlineLevel="0" collapsed="false">
      <c r="A1065" s="16" t="s">
        <v>1357</v>
      </c>
      <c r="B1065" s="16" t="s">
        <v>226</v>
      </c>
      <c r="C1065" s="16" t="s">
        <v>294</v>
      </c>
      <c r="D1065" s="16" t="n">
        <v>27</v>
      </c>
      <c r="E1065" s="24" t="n">
        <v>19.568919</v>
      </c>
      <c r="F1065" s="25" t="n">
        <v>2199</v>
      </c>
      <c r="G1065" s="16" t="n">
        <v>34</v>
      </c>
      <c r="H1065" s="16" t="n">
        <v>2</v>
      </c>
      <c r="I1065" s="16" t="n">
        <v>2</v>
      </c>
      <c r="J1065" s="26" t="n">
        <v>6.20294117647059</v>
      </c>
      <c r="K1065" s="16" t="n">
        <f aca="false">IF(F1065&gt;=$N$1,1,0)</f>
        <v>1</v>
      </c>
      <c r="L1065" s="27" t="n">
        <f aca="false">IF(K1065=1,COUNTIFS($K$5:$K$1252,1,$J$5:$J$1252,"&lt;"&amp;J1065)/($N$3-1),"")</f>
        <v>0.500414250207125</v>
      </c>
      <c r="M1065" s="27" t="n">
        <f aca="false">IF(K1065=1,COUNTIFS($K$5:$K$1252,1,$E$5:$E$1252,"&lt;"&amp;E1065)/($N$3-1),"")</f>
        <v>0.711681855840928</v>
      </c>
      <c r="N1065" s="28" t="n">
        <f aca="false">IF(K1065=1,L1065-M1065,"")</f>
        <v>-0.211267605633803</v>
      </c>
      <c r="O1065" s="24" t="n">
        <f aca="false">IF(K1065=1,E1065,"")</f>
        <v>19.568919</v>
      </c>
      <c r="P1065" s="26" t="n">
        <f aca="false">IF(K1065=1,J1065,"")</f>
        <v>6.20294117647059</v>
      </c>
    </row>
    <row r="1066" customFormat="false" ht="15" hidden="false" customHeight="false" outlineLevel="0" collapsed="false">
      <c r="A1066" s="16" t="s">
        <v>1358</v>
      </c>
      <c r="B1066" s="16" t="s">
        <v>252</v>
      </c>
      <c r="C1066" s="16" t="s">
        <v>294</v>
      </c>
      <c r="D1066" s="16" t="n">
        <v>31</v>
      </c>
      <c r="E1066" s="24" t="n">
        <v>4.844869</v>
      </c>
      <c r="F1066" s="25" t="n">
        <v>1521</v>
      </c>
      <c r="G1066" s="16" t="n">
        <v>23</v>
      </c>
      <c r="H1066" s="16" t="n">
        <v>2</v>
      </c>
      <c r="I1066" s="16" t="n">
        <v>0</v>
      </c>
      <c r="J1066" s="26" t="n">
        <v>5.77826086956522</v>
      </c>
      <c r="K1066" s="16" t="n">
        <f aca="false">IF(F1066&gt;=$N$1,1,0)</f>
        <v>1</v>
      </c>
      <c r="L1066" s="27" t="n">
        <f aca="false">IF(K1066=1,COUNTIFS($K$5:$K$1252,1,$J$5:$J$1252,"&lt;"&amp;J1066)/($N$3-1),"")</f>
        <v>0.0555095277547639</v>
      </c>
      <c r="M1066" s="27" t="n">
        <f aca="false">IF(K1066=1,COUNTIFS($K$5:$K$1252,1,$E$5:$E$1252,"&lt;"&amp;E1066)/($N$3-1),"")</f>
        <v>0.266777133388567</v>
      </c>
      <c r="N1066" s="28" t="n">
        <f aca="false">IF(K1066=1,L1066-M1066,"")</f>
        <v>-0.211267605633803</v>
      </c>
      <c r="O1066" s="24" t="n">
        <f aca="false">IF(K1066=1,E1066,"")</f>
        <v>4.844869</v>
      </c>
      <c r="P1066" s="26" t="n">
        <f aca="false">IF(K1066=1,J1066,"")</f>
        <v>5.77826086956522</v>
      </c>
    </row>
    <row r="1067" customFormat="false" ht="15" hidden="false" customHeight="false" outlineLevel="0" collapsed="false">
      <c r="A1067" s="16" t="s">
        <v>1359</v>
      </c>
      <c r="B1067" s="16" t="s">
        <v>252</v>
      </c>
      <c r="C1067" s="16" t="s">
        <v>300</v>
      </c>
      <c r="D1067" s="16" t="n">
        <v>31</v>
      </c>
      <c r="E1067" s="24" t="n">
        <v>66.616143</v>
      </c>
      <c r="F1067" s="25" t="n">
        <v>1783</v>
      </c>
      <c r="G1067" s="16" t="n">
        <v>26</v>
      </c>
      <c r="H1067" s="16" t="n">
        <v>3</v>
      </c>
      <c r="I1067" s="16" t="n">
        <v>1</v>
      </c>
      <c r="J1067" s="26" t="n">
        <v>6.43076923076923</v>
      </c>
      <c r="K1067" s="16" t="n">
        <f aca="false">IF(F1067&gt;=$N$1,1,0)</f>
        <v>1</v>
      </c>
      <c r="L1067" s="27" t="n">
        <f aca="false">IF(K1067=1,COUNTIFS($K$5:$K$1252,1,$J$5:$J$1252,"&lt;"&amp;J1067)/($N$3-1),"")</f>
        <v>0.72162386081193</v>
      </c>
      <c r="M1067" s="27" t="n">
        <f aca="false">IF(K1067=1,COUNTIFS($K$5:$K$1252,1,$E$5:$E$1252,"&lt;"&amp;E1067)/($N$3-1),"")</f>
        <v>0.934548467274234</v>
      </c>
      <c r="N1067" s="28" t="n">
        <f aca="false">IF(K1067=1,L1067-M1067,"")</f>
        <v>-0.212924606462303</v>
      </c>
      <c r="O1067" s="24" t="n">
        <f aca="false">IF(K1067=1,E1067,"")</f>
        <v>66.616143</v>
      </c>
      <c r="P1067" s="26" t="n">
        <f aca="false">IF(K1067=1,J1067,"")</f>
        <v>6.43076923076923</v>
      </c>
    </row>
    <row r="1068" customFormat="false" ht="15" hidden="false" customHeight="false" outlineLevel="0" collapsed="false">
      <c r="A1068" s="16" t="s">
        <v>1360</v>
      </c>
      <c r="B1068" s="16" t="s">
        <v>245</v>
      </c>
      <c r="C1068" s="16" t="s">
        <v>296</v>
      </c>
      <c r="D1068" s="16" t="n">
        <v>25</v>
      </c>
      <c r="E1068" s="24" t="n">
        <v>42.669527</v>
      </c>
      <c r="F1068" s="25" t="n">
        <v>1346</v>
      </c>
      <c r="G1068" s="16" t="n">
        <v>25</v>
      </c>
      <c r="H1068" s="16" t="n">
        <v>7</v>
      </c>
      <c r="I1068" s="16" t="n">
        <v>1</v>
      </c>
      <c r="J1068" s="26" t="n">
        <v>6.356</v>
      </c>
      <c r="K1068" s="16" t="n">
        <f aca="false">IF(F1068&gt;=$N$1,1,0)</f>
        <v>1</v>
      </c>
      <c r="L1068" s="27" t="n">
        <f aca="false">IF(K1068=1,COUNTIFS($K$5:$K$1252,1,$J$5:$J$1252,"&lt;"&amp;J1068)/($N$3-1),"")</f>
        <v>0.656172328086164</v>
      </c>
      <c r="M1068" s="27" t="n">
        <f aca="false">IF(K1068=1,COUNTIFS($K$5:$K$1252,1,$E$5:$E$1252,"&lt;"&amp;E1068)/($N$3-1),"")</f>
        <v>0.869925434962718</v>
      </c>
      <c r="N1068" s="28" t="n">
        <f aca="false">IF(K1068=1,L1068-M1068,"")</f>
        <v>-0.213753106876553</v>
      </c>
      <c r="O1068" s="24" t="n">
        <f aca="false">IF(K1068=1,E1068,"")</f>
        <v>42.669527</v>
      </c>
      <c r="P1068" s="26" t="n">
        <f aca="false">IF(K1068=1,J1068,"")</f>
        <v>6.356</v>
      </c>
    </row>
    <row r="1069" customFormat="false" ht="15" hidden="false" customHeight="false" outlineLevel="0" collapsed="false">
      <c r="A1069" s="16" t="s">
        <v>1361</v>
      </c>
      <c r="B1069" s="16" t="s">
        <v>250</v>
      </c>
      <c r="C1069" s="16" t="s">
        <v>296</v>
      </c>
      <c r="D1069" s="16" t="n">
        <v>32</v>
      </c>
      <c r="E1069" s="24" t="n">
        <v>11.547644</v>
      </c>
      <c r="F1069" s="25" t="n">
        <v>1527</v>
      </c>
      <c r="G1069" s="16" t="n">
        <v>28</v>
      </c>
      <c r="H1069" s="16" t="n">
        <v>8</v>
      </c>
      <c r="I1069" s="16" t="n">
        <v>4</v>
      </c>
      <c r="J1069" s="26" t="n">
        <v>6.02142857142857</v>
      </c>
      <c r="K1069" s="16" t="n">
        <f aca="false">IF(F1069&gt;=$N$1,1,0)</f>
        <v>1</v>
      </c>
      <c r="L1069" s="27" t="n">
        <f aca="false">IF(K1069=1,COUNTIFS($K$5:$K$1252,1,$J$5:$J$1252,"&lt;"&amp;J1069)/($N$3-1),"")</f>
        <v>0.322286661143331</v>
      </c>
      <c r="M1069" s="27" t="n">
        <f aca="false">IF(K1069=1,COUNTIFS($K$5:$K$1252,1,$E$5:$E$1252,"&lt;"&amp;E1069)/($N$3-1),"")</f>
        <v>0.537696768848385</v>
      </c>
      <c r="N1069" s="28" t="n">
        <f aca="false">IF(K1069=1,L1069-M1069,"")</f>
        <v>-0.215410107705054</v>
      </c>
      <c r="O1069" s="24" t="n">
        <f aca="false">IF(K1069=1,E1069,"")</f>
        <v>11.547644</v>
      </c>
      <c r="P1069" s="26" t="n">
        <f aca="false">IF(K1069=1,J1069,"")</f>
        <v>6.02142857142857</v>
      </c>
    </row>
    <row r="1070" customFormat="false" ht="15" hidden="false" customHeight="false" outlineLevel="0" collapsed="false">
      <c r="A1070" s="16" t="s">
        <v>1362</v>
      </c>
      <c r="B1070" s="16" t="s">
        <v>250</v>
      </c>
      <c r="C1070" s="16" t="s">
        <v>300</v>
      </c>
      <c r="D1070" s="16" t="n">
        <v>24</v>
      </c>
      <c r="E1070" s="24" t="n">
        <v>8.099666</v>
      </c>
      <c r="F1070" s="25" t="n">
        <v>1390</v>
      </c>
      <c r="G1070" s="16" t="n">
        <v>24</v>
      </c>
      <c r="H1070" s="16" t="n">
        <v>1</v>
      </c>
      <c r="I1070" s="16" t="n">
        <v>1</v>
      </c>
      <c r="J1070" s="26" t="n">
        <v>5.92916666666667</v>
      </c>
      <c r="K1070" s="16" t="n">
        <f aca="false">IF(F1070&gt;=$N$1,1,0)</f>
        <v>1</v>
      </c>
      <c r="L1070" s="27" t="n">
        <f aca="false">IF(K1070=1,COUNTIFS($K$5:$K$1252,1,$J$5:$J$1252,"&lt;"&amp;J1070)/($N$3-1),"")</f>
        <v>0.206296603148302</v>
      </c>
      <c r="M1070" s="27" t="n">
        <f aca="false">IF(K1070=1,COUNTIFS($K$5:$K$1252,1,$E$5:$E$1252,"&lt;"&amp;E1070)/($N$3-1),"")</f>
        <v>0.421706710853355</v>
      </c>
      <c r="N1070" s="28" t="n">
        <f aca="false">IF(K1070=1,L1070-M1070,"")</f>
        <v>-0.215410107705054</v>
      </c>
      <c r="O1070" s="24" t="n">
        <f aca="false">IF(K1070=1,E1070,"")</f>
        <v>8.099666</v>
      </c>
      <c r="P1070" s="26" t="n">
        <f aca="false">IF(K1070=1,J1070,"")</f>
        <v>5.92916666666667</v>
      </c>
    </row>
    <row r="1071" customFormat="false" ht="15" hidden="false" customHeight="false" outlineLevel="0" collapsed="false">
      <c r="A1071" s="16" t="s">
        <v>1363</v>
      </c>
      <c r="B1071" s="16" t="s">
        <v>236</v>
      </c>
      <c r="C1071" s="16" t="s">
        <v>300</v>
      </c>
      <c r="D1071" s="16" t="n">
        <v>29</v>
      </c>
      <c r="E1071" s="24" t="n">
        <v>6.071428</v>
      </c>
      <c r="F1071" s="25" t="n">
        <v>1704</v>
      </c>
      <c r="G1071" s="16" t="n">
        <v>28</v>
      </c>
      <c r="H1071" s="16" t="n">
        <v>0</v>
      </c>
      <c r="I1071" s="16" t="n">
        <v>4</v>
      </c>
      <c r="J1071" s="26" t="n">
        <v>5.85</v>
      </c>
      <c r="K1071" s="16" t="n">
        <f aca="false">IF(F1071&gt;=$N$1,1,0)</f>
        <v>1</v>
      </c>
      <c r="L1071" s="27" t="n">
        <f aca="false">IF(K1071=1,COUNTIFS($K$5:$K$1252,1,$J$5:$J$1252,"&lt;"&amp;J1071)/($N$3-1),"")</f>
        <v>0.117647058823529</v>
      </c>
      <c r="M1071" s="27" t="n">
        <f aca="false">IF(K1071=1,COUNTIFS($K$5:$K$1252,1,$E$5:$E$1252,"&lt;"&amp;E1071)/($N$3-1),"")</f>
        <v>0.335542667771334</v>
      </c>
      <c r="N1071" s="28" t="n">
        <f aca="false">IF(K1071=1,L1071-M1071,"")</f>
        <v>-0.217895608947805</v>
      </c>
      <c r="O1071" s="24" t="n">
        <f aca="false">IF(K1071=1,E1071,"")</f>
        <v>6.071428</v>
      </c>
      <c r="P1071" s="26" t="n">
        <f aca="false">IF(K1071=1,J1071,"")</f>
        <v>5.85</v>
      </c>
    </row>
    <row r="1072" customFormat="false" ht="15" hidden="false" customHeight="false" outlineLevel="0" collapsed="false">
      <c r="A1072" s="16" t="s">
        <v>1364</v>
      </c>
      <c r="B1072" s="16" t="s">
        <v>224</v>
      </c>
      <c r="C1072" s="16" t="s">
        <v>296</v>
      </c>
      <c r="D1072" s="16" t="n">
        <v>25</v>
      </c>
      <c r="E1072" s="24" t="n">
        <v>22.523673</v>
      </c>
      <c r="F1072" s="25" t="n">
        <v>2356</v>
      </c>
      <c r="G1072" s="16" t="n">
        <v>37</v>
      </c>
      <c r="H1072" s="16" t="n">
        <v>6</v>
      </c>
      <c r="I1072" s="16" t="n">
        <v>6</v>
      </c>
      <c r="J1072" s="26" t="n">
        <v>6.23243243243243</v>
      </c>
      <c r="K1072" s="16" t="n">
        <f aca="false">IF(F1072&gt;=$N$1,1,0)</f>
        <v>1</v>
      </c>
      <c r="L1072" s="27" t="n">
        <f aca="false">IF(K1072=1,COUNTIFS($K$5:$K$1252,1,$J$5:$J$1252,"&lt;"&amp;J1072)/($N$3-1),"")</f>
        <v>0.526097763048882</v>
      </c>
      <c r="M1072" s="27" t="n">
        <f aca="false">IF(K1072=1,COUNTIFS($K$5:$K$1252,1,$E$5:$E$1252,"&lt;"&amp;E1072)/($N$3-1),"")</f>
        <v>0.743164871582436</v>
      </c>
      <c r="N1072" s="28" t="n">
        <f aca="false">IF(K1072=1,L1072-M1072,"")</f>
        <v>-0.217067108533554</v>
      </c>
      <c r="O1072" s="24" t="n">
        <f aca="false">IF(K1072=1,E1072,"")</f>
        <v>22.523673</v>
      </c>
      <c r="P1072" s="26" t="n">
        <f aca="false">IF(K1072=1,J1072,"")</f>
        <v>6.23243243243243</v>
      </c>
    </row>
    <row r="1073" customFormat="false" ht="15" hidden="false" customHeight="false" outlineLevel="0" collapsed="false">
      <c r="A1073" s="16" t="s">
        <v>1365</v>
      </c>
      <c r="B1073" s="16" t="s">
        <v>222</v>
      </c>
      <c r="C1073" s="16" t="s">
        <v>296</v>
      </c>
      <c r="D1073" s="16" t="n">
        <v>23</v>
      </c>
      <c r="E1073" s="24" t="n">
        <v>4.881717</v>
      </c>
      <c r="F1073" s="25" t="n">
        <v>1520</v>
      </c>
      <c r="G1073" s="16" t="n">
        <v>27</v>
      </c>
      <c r="H1073" s="16" t="n">
        <v>3</v>
      </c>
      <c r="I1073" s="16" t="n">
        <v>2</v>
      </c>
      <c r="J1073" s="26" t="n">
        <v>5.77777777777778</v>
      </c>
      <c r="K1073" s="16" t="n">
        <f aca="false">IF(F1073&gt;=$N$1,1,0)</f>
        <v>1</v>
      </c>
      <c r="L1073" s="27" t="n">
        <f aca="false">IF(K1073=1,COUNTIFS($K$5:$K$1252,1,$J$5:$J$1252,"&lt;"&amp;J1073)/($N$3-1),"")</f>
        <v>0.0530240265120133</v>
      </c>
      <c r="M1073" s="27" t="n">
        <f aca="false">IF(K1073=1,COUNTIFS($K$5:$K$1252,1,$E$5:$E$1252,"&lt;"&amp;E1073)/($N$3-1),"")</f>
        <v>0.270091135045568</v>
      </c>
      <c r="N1073" s="28" t="n">
        <f aca="false">IF(K1073=1,L1073-M1073,"")</f>
        <v>-0.217067108533554</v>
      </c>
      <c r="O1073" s="24" t="n">
        <f aca="false">IF(K1073=1,E1073,"")</f>
        <v>4.881717</v>
      </c>
      <c r="P1073" s="26" t="n">
        <f aca="false">IF(K1073=1,J1073,"")</f>
        <v>5.77777777777778</v>
      </c>
    </row>
    <row r="1074" customFormat="false" ht="15" hidden="false" customHeight="false" outlineLevel="0" collapsed="false">
      <c r="A1074" s="16" t="s">
        <v>1366</v>
      </c>
      <c r="B1074" s="16" t="s">
        <v>261</v>
      </c>
      <c r="C1074" s="16" t="s">
        <v>296</v>
      </c>
      <c r="D1074" s="16" t="n">
        <v>31</v>
      </c>
      <c r="E1074" s="24" t="n">
        <v>12.610482</v>
      </c>
      <c r="F1074" s="25" t="n">
        <v>1555</v>
      </c>
      <c r="G1074" s="16" t="n">
        <v>25</v>
      </c>
      <c r="H1074" s="16" t="n">
        <v>3</v>
      </c>
      <c r="I1074" s="16" t="n">
        <v>1</v>
      </c>
      <c r="J1074" s="26" t="n">
        <v>6.044</v>
      </c>
      <c r="K1074" s="16" t="n">
        <f aca="false">IF(F1074&gt;=$N$1,1,0)</f>
        <v>1</v>
      </c>
      <c r="L1074" s="27" t="n">
        <f aca="false">IF(K1074=1,COUNTIFS($K$5:$K$1252,1,$J$5:$J$1252,"&lt;"&amp;J1074)/($N$3-1),"")</f>
        <v>0.350455675227838</v>
      </c>
      <c r="M1074" s="27" t="n">
        <f aca="false">IF(K1074=1,COUNTIFS($K$5:$K$1252,1,$E$5:$E$1252,"&lt;"&amp;E1074)/($N$3-1),"")</f>
        <v>0.568351284175642</v>
      </c>
      <c r="N1074" s="28" t="n">
        <f aca="false">IF(K1074=1,L1074-M1074,"")</f>
        <v>-0.217895608947804</v>
      </c>
      <c r="O1074" s="24" t="n">
        <f aca="false">IF(K1074=1,E1074,"")</f>
        <v>12.610482</v>
      </c>
      <c r="P1074" s="26" t="n">
        <f aca="false">IF(K1074=1,J1074,"")</f>
        <v>6.044</v>
      </c>
    </row>
    <row r="1075" customFormat="false" ht="15" hidden="false" customHeight="false" outlineLevel="0" collapsed="false">
      <c r="A1075" s="16" t="s">
        <v>1367</v>
      </c>
      <c r="B1075" s="16" t="s">
        <v>235</v>
      </c>
      <c r="C1075" s="16" t="s">
        <v>300</v>
      </c>
      <c r="D1075" s="16" t="n">
        <v>31</v>
      </c>
      <c r="E1075" s="24" t="n">
        <v>5.695058</v>
      </c>
      <c r="F1075" s="25" t="n">
        <v>1605</v>
      </c>
      <c r="G1075" s="16" t="n">
        <v>27</v>
      </c>
      <c r="H1075" s="16" t="n">
        <v>0</v>
      </c>
      <c r="I1075" s="16" t="n">
        <v>1</v>
      </c>
      <c r="J1075" s="26" t="n">
        <v>5.82962962962963</v>
      </c>
      <c r="K1075" s="16" t="n">
        <f aca="false">IF(F1075&gt;=$N$1,1,0)</f>
        <v>1</v>
      </c>
      <c r="L1075" s="27" t="n">
        <f aca="false">IF(K1075=1,COUNTIFS($K$5:$K$1252,1,$J$5:$J$1252,"&lt;"&amp;J1075)/($N$3-1),"")</f>
        <v>0.0944490472245236</v>
      </c>
      <c r="M1075" s="27" t="n">
        <f aca="false">IF(K1075=1,COUNTIFS($K$5:$K$1252,1,$E$5:$E$1252,"&lt;"&amp;E1075)/($N$3-1),"")</f>
        <v>0.313173156586578</v>
      </c>
      <c r="N1075" s="28" t="n">
        <f aca="false">IF(K1075=1,L1075-M1075,"")</f>
        <v>-0.218724109362055</v>
      </c>
      <c r="O1075" s="24" t="n">
        <f aca="false">IF(K1075=1,E1075,"")</f>
        <v>5.695058</v>
      </c>
      <c r="P1075" s="26" t="n">
        <f aca="false">IF(K1075=1,J1075,"")</f>
        <v>5.82962962962963</v>
      </c>
    </row>
    <row r="1076" customFormat="false" ht="15" hidden="false" customHeight="false" outlineLevel="0" collapsed="false">
      <c r="A1076" s="16" t="s">
        <v>1368</v>
      </c>
      <c r="B1076" s="16" t="s">
        <v>217</v>
      </c>
      <c r="C1076" s="16" t="s">
        <v>296</v>
      </c>
      <c r="D1076" s="16" t="n">
        <v>24</v>
      </c>
      <c r="E1076" s="24" t="n">
        <v>5.745311</v>
      </c>
      <c r="F1076" s="25" t="n">
        <v>1544</v>
      </c>
      <c r="G1076" s="16" t="n">
        <v>25</v>
      </c>
      <c r="H1076" s="16" t="n">
        <v>3</v>
      </c>
      <c r="I1076" s="16" t="n">
        <v>5</v>
      </c>
      <c r="J1076" s="26" t="n">
        <v>5.836</v>
      </c>
      <c r="K1076" s="16" t="n">
        <f aca="false">IF(F1076&gt;=$N$1,1,0)</f>
        <v>1</v>
      </c>
      <c r="L1076" s="27" t="n">
        <f aca="false">IF(K1076=1,COUNTIFS($K$5:$K$1252,1,$J$5:$J$1252,"&lt;"&amp;J1076)/($N$3-1),"")</f>
        <v>0.0985915492957746</v>
      </c>
      <c r="M1076" s="27" t="n">
        <f aca="false">IF(K1076=1,COUNTIFS($K$5:$K$1252,1,$E$5:$E$1252,"&lt;"&amp;E1076)/($N$3-1),"")</f>
        <v>0.31814415907208</v>
      </c>
      <c r="N1076" s="28" t="n">
        <f aca="false">IF(K1076=1,L1076-M1076,"")</f>
        <v>-0.219552609776305</v>
      </c>
      <c r="O1076" s="24" t="n">
        <f aca="false">IF(K1076=1,E1076,"")</f>
        <v>5.745311</v>
      </c>
      <c r="P1076" s="26" t="n">
        <f aca="false">IF(K1076=1,J1076,"")</f>
        <v>5.836</v>
      </c>
    </row>
    <row r="1077" customFormat="false" ht="15" hidden="false" customHeight="false" outlineLevel="0" collapsed="false">
      <c r="A1077" s="16" t="s">
        <v>1369</v>
      </c>
      <c r="B1077" s="16" t="s">
        <v>251</v>
      </c>
      <c r="C1077" s="16" t="s">
        <v>307</v>
      </c>
      <c r="D1077" s="16" t="n">
        <v>28</v>
      </c>
      <c r="E1077" s="24" t="n">
        <v>8.434271</v>
      </c>
      <c r="F1077" s="25" t="n">
        <v>1242</v>
      </c>
      <c r="G1077" s="16" t="n">
        <v>16</v>
      </c>
      <c r="H1077" s="16" t="n">
        <v>0</v>
      </c>
      <c r="I1077" s="16" t="n">
        <v>0</v>
      </c>
      <c r="J1077" s="26" t="n">
        <v>5.9375</v>
      </c>
      <c r="K1077" s="16" t="n">
        <f aca="false">IF(F1077&gt;=$N$1,1,0)</f>
        <v>1</v>
      </c>
      <c r="L1077" s="27" t="n">
        <f aca="false">IF(K1077=1,COUNTIFS($K$5:$K$1252,1,$J$5:$J$1252,"&lt;"&amp;J1077)/($N$3-1),"")</f>
        <v>0.218724109362055</v>
      </c>
      <c r="M1077" s="27" t="n">
        <f aca="false">IF(K1077=1,COUNTIFS($K$5:$K$1252,1,$E$5:$E$1252,"&lt;"&amp;E1077)/($N$3-1),"")</f>
        <v>0.43827671913836</v>
      </c>
      <c r="N1077" s="28" t="n">
        <f aca="false">IF(K1077=1,L1077-M1077,"")</f>
        <v>-0.219552609776305</v>
      </c>
      <c r="O1077" s="24" t="n">
        <f aca="false">IF(K1077=1,E1077,"")</f>
        <v>8.434271</v>
      </c>
      <c r="P1077" s="26" t="n">
        <f aca="false">IF(K1077=1,J1077,"")</f>
        <v>5.9375</v>
      </c>
    </row>
    <row r="1078" customFormat="false" ht="15" hidden="false" customHeight="false" outlineLevel="0" collapsed="false">
      <c r="A1078" s="16" t="s">
        <v>1370</v>
      </c>
      <c r="B1078" s="16" t="s">
        <v>261</v>
      </c>
      <c r="C1078" s="16" t="s">
        <v>300</v>
      </c>
      <c r="D1078" s="16" t="n">
        <v>28</v>
      </c>
      <c r="E1078" s="24" t="n">
        <v>21.025701</v>
      </c>
      <c r="F1078" s="25" t="n">
        <v>1370</v>
      </c>
      <c r="G1078" s="16" t="n">
        <v>24</v>
      </c>
      <c r="H1078" s="16" t="n">
        <v>5</v>
      </c>
      <c r="I1078" s="16" t="n">
        <v>2</v>
      </c>
      <c r="J1078" s="26" t="n">
        <v>6.20833333333333</v>
      </c>
      <c r="K1078" s="16" t="n">
        <f aca="false">IF(F1078&gt;=$N$1,1,0)</f>
        <v>1</v>
      </c>
      <c r="L1078" s="27" t="n">
        <f aca="false">IF(K1078=1,COUNTIFS($K$5:$K$1252,1,$J$5:$J$1252,"&lt;"&amp;J1078)/($N$3-1),"")</f>
        <v>0.506213753106877</v>
      </c>
      <c r="M1078" s="27" t="n">
        <f aca="false">IF(K1078=1,COUNTIFS($K$5:$K$1252,1,$E$5:$E$1252,"&lt;"&amp;E1078)/($N$3-1),"")</f>
        <v>0.726594863297432</v>
      </c>
      <c r="N1078" s="28" t="n">
        <f aca="false">IF(K1078=1,L1078-M1078,"")</f>
        <v>-0.220381110190555</v>
      </c>
      <c r="O1078" s="24" t="n">
        <f aca="false">IF(K1078=1,E1078,"")</f>
        <v>21.025701</v>
      </c>
      <c r="P1078" s="26" t="n">
        <f aca="false">IF(K1078=1,J1078,"")</f>
        <v>6.20833333333333</v>
      </c>
    </row>
    <row r="1079" customFormat="false" ht="15" hidden="false" customHeight="false" outlineLevel="0" collapsed="false">
      <c r="A1079" s="16" t="s">
        <v>1371</v>
      </c>
      <c r="B1079" s="16" t="s">
        <v>256</v>
      </c>
      <c r="C1079" s="16" t="s">
        <v>296</v>
      </c>
      <c r="D1079" s="16" t="n">
        <v>26</v>
      </c>
      <c r="E1079" s="24" t="n">
        <v>11.550076</v>
      </c>
      <c r="F1079" s="25" t="n">
        <v>2143</v>
      </c>
      <c r="G1079" s="16" t="n">
        <v>34</v>
      </c>
      <c r="H1079" s="16" t="n">
        <v>7</v>
      </c>
      <c r="I1079" s="16" t="n">
        <v>3</v>
      </c>
      <c r="J1079" s="26" t="n">
        <v>6.01764705882353</v>
      </c>
      <c r="K1079" s="16" t="n">
        <f aca="false">IF(F1079&gt;=$N$1,1,0)</f>
        <v>1</v>
      </c>
      <c r="L1079" s="27" t="n">
        <f aca="false">IF(K1079=1,COUNTIFS($K$5:$K$1252,1,$J$5:$J$1252,"&lt;"&amp;J1079)/($N$3-1),"")</f>
        <v>0.316487158243579</v>
      </c>
      <c r="M1079" s="27" t="n">
        <f aca="false">IF(K1079=1,COUNTIFS($K$5:$K$1252,1,$E$5:$E$1252,"&lt;"&amp;E1079)/($N$3-1),"")</f>
        <v>0.538525269262635</v>
      </c>
      <c r="N1079" s="28" t="n">
        <f aca="false">IF(K1079=1,L1079-M1079,"")</f>
        <v>-0.222038111019056</v>
      </c>
      <c r="O1079" s="24" t="n">
        <f aca="false">IF(K1079=1,E1079,"")</f>
        <v>11.550076</v>
      </c>
      <c r="P1079" s="26" t="n">
        <f aca="false">IF(K1079=1,J1079,"")</f>
        <v>6.01764705882353</v>
      </c>
    </row>
    <row r="1080" customFormat="false" ht="15" hidden="false" customHeight="false" outlineLevel="0" collapsed="false">
      <c r="A1080" s="16" t="s">
        <v>1372</v>
      </c>
      <c r="B1080" s="16" t="s">
        <v>217</v>
      </c>
      <c r="C1080" s="16" t="s">
        <v>294</v>
      </c>
      <c r="D1080" s="16" t="n">
        <v>27</v>
      </c>
      <c r="E1080" s="24" t="n">
        <v>30.732121</v>
      </c>
      <c r="F1080" s="25" t="n">
        <v>1652</v>
      </c>
      <c r="G1080" s="16" t="n">
        <v>28</v>
      </c>
      <c r="H1080" s="16" t="n">
        <v>2</v>
      </c>
      <c r="I1080" s="16" t="n">
        <v>1</v>
      </c>
      <c r="J1080" s="26" t="n">
        <v>6.30357142857143</v>
      </c>
      <c r="K1080" s="16" t="n">
        <f aca="false">IF(F1080&gt;=$N$1,1,0)</f>
        <v>1</v>
      </c>
      <c r="L1080" s="27" t="n">
        <f aca="false">IF(K1080=1,COUNTIFS($K$5:$K$1252,1,$J$5:$J$1252,"&lt;"&amp;J1080)/($N$3-1),"")</f>
        <v>0.595691797845899</v>
      </c>
      <c r="M1080" s="27" t="n">
        <f aca="false">IF(K1080=1,COUNTIFS($K$5:$K$1252,1,$E$5:$E$1252,"&lt;"&amp;E1080)/($N$3-1),"")</f>
        <v>0.818558409279205</v>
      </c>
      <c r="N1080" s="28" t="n">
        <f aca="false">IF(K1080=1,L1080-M1080,"")</f>
        <v>-0.222866611433306</v>
      </c>
      <c r="O1080" s="24" t="n">
        <f aca="false">IF(K1080=1,E1080,"")</f>
        <v>30.732121</v>
      </c>
      <c r="P1080" s="26" t="n">
        <f aca="false">IF(K1080=1,J1080,"")</f>
        <v>6.30357142857143</v>
      </c>
    </row>
    <row r="1081" customFormat="false" ht="15" hidden="false" customHeight="false" outlineLevel="0" collapsed="false">
      <c r="A1081" s="16" t="s">
        <v>1373</v>
      </c>
      <c r="B1081" s="16" t="s">
        <v>222</v>
      </c>
      <c r="C1081" s="16" t="s">
        <v>300</v>
      </c>
      <c r="D1081" s="16" t="n">
        <v>21</v>
      </c>
      <c r="E1081" s="24" t="n">
        <v>6.091234</v>
      </c>
      <c r="F1081" s="25" t="n">
        <v>1606</v>
      </c>
      <c r="G1081" s="16" t="n">
        <v>24</v>
      </c>
      <c r="H1081" s="16" t="n">
        <v>0</v>
      </c>
      <c r="I1081" s="16" t="n">
        <v>1</v>
      </c>
      <c r="J1081" s="26" t="n">
        <v>5.84583333333333</v>
      </c>
      <c r="K1081" s="16" t="n">
        <f aca="false">IF(F1081&gt;=$N$1,1,0)</f>
        <v>1</v>
      </c>
      <c r="L1081" s="27" t="n">
        <f aca="false">IF(K1081=1,COUNTIFS($K$5:$K$1252,1,$J$5:$J$1252,"&lt;"&amp;J1081)/($N$3-1),"")</f>
        <v>0.113504556752278</v>
      </c>
      <c r="M1081" s="27" t="n">
        <f aca="false">IF(K1081=1,COUNTIFS($K$5:$K$1252,1,$E$5:$E$1252,"&lt;"&amp;E1081)/($N$3-1),"")</f>
        <v>0.338028169014085</v>
      </c>
      <c r="N1081" s="28" t="n">
        <f aca="false">IF(K1081=1,L1081-M1081,"")</f>
        <v>-0.224523612261806</v>
      </c>
      <c r="O1081" s="24" t="n">
        <f aca="false">IF(K1081=1,E1081,"")</f>
        <v>6.091234</v>
      </c>
      <c r="P1081" s="26" t="n">
        <f aca="false">IF(K1081=1,J1081,"")</f>
        <v>5.84583333333333</v>
      </c>
    </row>
    <row r="1082" customFormat="false" ht="15" hidden="false" customHeight="false" outlineLevel="0" collapsed="false">
      <c r="A1082" s="16" t="s">
        <v>1374</v>
      </c>
      <c r="B1082" s="16" t="s">
        <v>240</v>
      </c>
      <c r="C1082" s="16" t="s">
        <v>300</v>
      </c>
      <c r="D1082" s="16" t="n">
        <v>27</v>
      </c>
      <c r="E1082" s="24" t="n">
        <v>8.289387</v>
      </c>
      <c r="F1082" s="25" t="n">
        <v>1538</v>
      </c>
      <c r="G1082" s="16" t="n">
        <v>24</v>
      </c>
      <c r="H1082" s="16" t="n">
        <v>2</v>
      </c>
      <c r="I1082" s="16" t="n">
        <v>2</v>
      </c>
      <c r="J1082" s="26" t="n">
        <v>5.92916666666667</v>
      </c>
      <c r="K1082" s="16" t="n">
        <f aca="false">IF(F1082&gt;=$N$1,1,0)</f>
        <v>1</v>
      </c>
      <c r="L1082" s="27" t="n">
        <f aca="false">IF(K1082=1,COUNTIFS($K$5:$K$1252,1,$J$5:$J$1252,"&lt;"&amp;J1082)/($N$3-1),"")</f>
        <v>0.206296603148302</v>
      </c>
      <c r="M1082" s="27" t="n">
        <f aca="false">IF(K1082=1,COUNTIFS($K$5:$K$1252,1,$E$5:$E$1252,"&lt;"&amp;E1082)/($N$3-1),"")</f>
        <v>0.430820215410108</v>
      </c>
      <c r="N1082" s="28" t="n">
        <f aca="false">IF(K1082=1,L1082-M1082,"")</f>
        <v>-0.224523612261806</v>
      </c>
      <c r="O1082" s="24" t="n">
        <f aca="false">IF(K1082=1,E1082,"")</f>
        <v>8.289387</v>
      </c>
      <c r="P1082" s="26" t="n">
        <f aca="false">IF(K1082=1,J1082,"")</f>
        <v>5.92916666666667</v>
      </c>
    </row>
    <row r="1083" customFormat="false" ht="15" hidden="false" customHeight="false" outlineLevel="0" collapsed="false">
      <c r="A1083" s="16" t="s">
        <v>1375</v>
      </c>
      <c r="B1083" s="16" t="s">
        <v>254</v>
      </c>
      <c r="C1083" s="16" t="s">
        <v>296</v>
      </c>
      <c r="D1083" s="16" t="n">
        <v>24</v>
      </c>
      <c r="E1083" s="24" t="n">
        <v>29.418358</v>
      </c>
      <c r="F1083" s="25" t="n">
        <v>1169</v>
      </c>
      <c r="G1083" s="16" t="n">
        <v>19</v>
      </c>
      <c r="H1083" s="16" t="n">
        <v>5</v>
      </c>
      <c r="I1083" s="16" t="n">
        <v>3</v>
      </c>
      <c r="J1083" s="26" t="n">
        <v>6.28947368421053</v>
      </c>
      <c r="K1083" s="16" t="n">
        <f aca="false">IF(F1083&gt;=$N$1,1,0)</f>
        <v>1</v>
      </c>
      <c r="L1083" s="27" t="n">
        <f aca="false">IF(K1083=1,COUNTIFS($K$5:$K$1252,1,$J$5:$J$1252,"&lt;"&amp;J1083)/($N$3-1),"")</f>
        <v>0.583264291632146</v>
      </c>
      <c r="M1083" s="27" t="n">
        <f aca="false">IF(K1083=1,COUNTIFS($K$5:$K$1252,1,$E$5:$E$1252,"&lt;"&amp;E1083)/($N$3-1),"")</f>
        <v>0.807787903893952</v>
      </c>
      <c r="N1083" s="28" t="n">
        <f aca="false">IF(K1083=1,L1083-M1083,"")</f>
        <v>-0.224523612261806</v>
      </c>
      <c r="O1083" s="24" t="n">
        <f aca="false">IF(K1083=1,E1083,"")</f>
        <v>29.418358</v>
      </c>
      <c r="P1083" s="26" t="n">
        <f aca="false">IF(K1083=1,J1083,"")</f>
        <v>6.28947368421053</v>
      </c>
    </row>
    <row r="1084" customFormat="false" ht="15" hidden="false" customHeight="false" outlineLevel="0" collapsed="false">
      <c r="A1084" s="16" t="s">
        <v>1376</v>
      </c>
      <c r="B1084" s="16" t="s">
        <v>243</v>
      </c>
      <c r="C1084" s="16" t="s">
        <v>296</v>
      </c>
      <c r="D1084" s="16" t="n">
        <v>21</v>
      </c>
      <c r="E1084" s="24" t="n">
        <v>8.534035</v>
      </c>
      <c r="F1084" s="25" t="n">
        <v>1474</v>
      </c>
      <c r="G1084" s="16" t="n">
        <v>24</v>
      </c>
      <c r="H1084" s="16" t="n">
        <v>3</v>
      </c>
      <c r="I1084" s="16" t="n">
        <v>0</v>
      </c>
      <c r="J1084" s="26" t="n">
        <v>5.93333333333333</v>
      </c>
      <c r="K1084" s="16" t="n">
        <f aca="false">IF(F1084&gt;=$N$1,1,0)</f>
        <v>1</v>
      </c>
      <c r="L1084" s="27" t="n">
        <f aca="false">IF(K1084=1,COUNTIFS($K$5:$K$1252,1,$J$5:$J$1252,"&lt;"&amp;J1084)/($N$3-1),"")</f>
        <v>0.211267605633803</v>
      </c>
      <c r="M1084" s="27" t="n">
        <f aca="false">IF(K1084=1,COUNTIFS($K$5:$K$1252,1,$E$5:$E$1252,"&lt;"&amp;E1084)/($N$3-1),"")</f>
        <v>0.442419221209611</v>
      </c>
      <c r="N1084" s="28" t="n">
        <f aca="false">IF(K1084=1,L1084-M1084,"")</f>
        <v>-0.231151615575808</v>
      </c>
      <c r="O1084" s="24" t="n">
        <f aca="false">IF(K1084=1,E1084,"")</f>
        <v>8.534035</v>
      </c>
      <c r="P1084" s="26" t="n">
        <f aca="false">IF(K1084=1,J1084,"")</f>
        <v>5.93333333333333</v>
      </c>
    </row>
    <row r="1085" customFormat="false" ht="15" hidden="false" customHeight="false" outlineLevel="0" collapsed="false">
      <c r="A1085" s="16" t="s">
        <v>1377</v>
      </c>
      <c r="B1085" s="16" t="s">
        <v>226</v>
      </c>
      <c r="C1085" s="16" t="s">
        <v>296</v>
      </c>
      <c r="D1085" s="16" t="n">
        <v>24</v>
      </c>
      <c r="E1085" s="24" t="n">
        <v>13.530722</v>
      </c>
      <c r="F1085" s="25" t="n">
        <v>2305</v>
      </c>
      <c r="G1085" s="16" t="n">
        <v>35</v>
      </c>
      <c r="H1085" s="16" t="n">
        <v>3</v>
      </c>
      <c r="I1085" s="16" t="n">
        <v>4</v>
      </c>
      <c r="J1085" s="26" t="n">
        <v>6.05428571428571</v>
      </c>
      <c r="K1085" s="16" t="n">
        <f aca="false">IF(F1085&gt;=$N$1,1,0)</f>
        <v>1</v>
      </c>
      <c r="L1085" s="27" t="n">
        <f aca="false">IF(K1085=1,COUNTIFS($K$5:$K$1252,1,$J$5:$J$1252,"&lt;"&amp;J1085)/($N$3-1),"")</f>
        <v>0.362883181441591</v>
      </c>
      <c r="M1085" s="27" t="n">
        <f aca="false">IF(K1085=1,COUNTIFS($K$5:$K$1252,1,$E$5:$E$1252,"&lt;"&amp;E1085)/($N$3-1),"")</f>
        <v>0.594863297431649</v>
      </c>
      <c r="N1085" s="28" t="n">
        <f aca="false">IF(K1085=1,L1085-M1085,"")</f>
        <v>-0.231980115990058</v>
      </c>
      <c r="O1085" s="24" t="n">
        <f aca="false">IF(K1085=1,E1085,"")</f>
        <v>13.530722</v>
      </c>
      <c r="P1085" s="26" t="n">
        <f aca="false">IF(K1085=1,J1085,"")</f>
        <v>6.05428571428571</v>
      </c>
    </row>
    <row r="1086" customFormat="false" ht="15" hidden="false" customHeight="false" outlineLevel="0" collapsed="false">
      <c r="A1086" s="16" t="s">
        <v>1378</v>
      </c>
      <c r="B1086" s="16" t="s">
        <v>254</v>
      </c>
      <c r="C1086" s="16" t="s">
        <v>294</v>
      </c>
      <c r="D1086" s="16" t="n">
        <v>25</v>
      </c>
      <c r="E1086" s="24" t="n">
        <v>9.845449</v>
      </c>
      <c r="F1086" s="25" t="n">
        <v>1403</v>
      </c>
      <c r="G1086" s="16" t="n">
        <v>23</v>
      </c>
      <c r="H1086" s="16" t="n">
        <v>0</v>
      </c>
      <c r="I1086" s="16" t="n">
        <v>2</v>
      </c>
      <c r="J1086" s="26" t="n">
        <v>5.96521739130435</v>
      </c>
      <c r="K1086" s="16" t="n">
        <f aca="false">IF(F1086&gt;=$N$1,1,0)</f>
        <v>1</v>
      </c>
      <c r="L1086" s="27" t="n">
        <f aca="false">IF(K1086=1,COUNTIFS($K$5:$K$1252,1,$J$5:$J$1252,"&lt;"&amp;J1086)/($N$3-1),"")</f>
        <v>0.251035625517813</v>
      </c>
      <c r="M1086" s="27" t="n">
        <f aca="false">IF(K1086=1,COUNTIFS($K$5:$K$1252,1,$E$5:$E$1252,"&lt;"&amp;E1086)/($N$3-1),"")</f>
        <v>0.483844241922121</v>
      </c>
      <c r="N1086" s="28" t="n">
        <f aca="false">IF(K1086=1,L1086-M1086,"")</f>
        <v>-0.232808616404308</v>
      </c>
      <c r="O1086" s="24" t="n">
        <f aca="false">IF(K1086=1,E1086,"")</f>
        <v>9.845449</v>
      </c>
      <c r="P1086" s="26" t="n">
        <f aca="false">IF(K1086=1,J1086,"")</f>
        <v>5.96521739130435</v>
      </c>
    </row>
    <row r="1087" customFormat="false" ht="15" hidden="false" customHeight="false" outlineLevel="0" collapsed="false">
      <c r="A1087" s="16" t="s">
        <v>1379</v>
      </c>
      <c r="B1087" s="16" t="s">
        <v>255</v>
      </c>
      <c r="C1087" s="16" t="s">
        <v>300</v>
      </c>
      <c r="D1087" s="16" t="n">
        <v>27</v>
      </c>
      <c r="E1087" s="24" t="n">
        <v>12.569783</v>
      </c>
      <c r="F1087" s="25" t="n">
        <v>1044</v>
      </c>
      <c r="G1087" s="16" t="n">
        <v>21</v>
      </c>
      <c r="H1087" s="16" t="n">
        <v>3</v>
      </c>
      <c r="I1087" s="16" t="n">
        <v>0</v>
      </c>
      <c r="J1087" s="26" t="n">
        <v>6.02857142857143</v>
      </c>
      <c r="K1087" s="16" t="n">
        <f aca="false">IF(F1087&gt;=$N$1,1,0)</f>
        <v>1</v>
      </c>
      <c r="L1087" s="27" t="n">
        <f aca="false">IF(K1087=1,COUNTIFS($K$5:$K$1252,1,$J$5:$J$1252,"&lt;"&amp;J1087)/($N$3-1),"")</f>
        <v>0.332228666114333</v>
      </c>
      <c r="M1087" s="27" t="n">
        <f aca="false">IF(K1087=1,COUNTIFS($K$5:$K$1252,1,$E$5:$E$1252,"&lt;"&amp;E1087)/($N$3-1),"")</f>
        <v>0.565865782932892</v>
      </c>
      <c r="N1087" s="28" t="n">
        <f aca="false">IF(K1087=1,L1087-M1087,"")</f>
        <v>-0.233637116818558</v>
      </c>
      <c r="O1087" s="24" t="n">
        <f aca="false">IF(K1087=1,E1087,"")</f>
        <v>12.569783</v>
      </c>
      <c r="P1087" s="26" t="n">
        <f aca="false">IF(K1087=1,J1087,"")</f>
        <v>6.02857142857143</v>
      </c>
    </row>
    <row r="1088" customFormat="false" ht="15" hidden="false" customHeight="false" outlineLevel="0" collapsed="false">
      <c r="A1088" s="16" t="s">
        <v>1380</v>
      </c>
      <c r="B1088" s="16" t="s">
        <v>237</v>
      </c>
      <c r="C1088" s="16" t="s">
        <v>300</v>
      </c>
      <c r="D1088" s="16" t="n">
        <v>30</v>
      </c>
      <c r="E1088" s="24" t="n">
        <v>25.297508</v>
      </c>
      <c r="F1088" s="25" t="n">
        <v>2040</v>
      </c>
      <c r="G1088" s="16" t="n">
        <v>32</v>
      </c>
      <c r="H1088" s="16" t="n">
        <v>2</v>
      </c>
      <c r="I1088" s="16" t="n">
        <v>2</v>
      </c>
      <c r="J1088" s="26" t="n">
        <v>6.24375</v>
      </c>
      <c r="K1088" s="16" t="n">
        <f aca="false">IF(F1088&gt;=$N$1,1,0)</f>
        <v>1</v>
      </c>
      <c r="L1088" s="27" t="n">
        <f aca="false">IF(K1088=1,COUNTIFS($K$5:$K$1252,1,$J$5:$J$1252,"&lt;"&amp;J1088)/($N$3-1),"")</f>
        <v>0.538525269262635</v>
      </c>
      <c r="M1088" s="27" t="n">
        <f aca="false">IF(K1088=1,COUNTIFS($K$5:$K$1252,1,$E$5:$E$1252,"&lt;"&amp;E1088)/($N$3-1),"")</f>
        <v>0.772162386081193</v>
      </c>
      <c r="N1088" s="28" t="n">
        <f aca="false">IF(K1088=1,L1088-M1088,"")</f>
        <v>-0.233637116818558</v>
      </c>
      <c r="O1088" s="24" t="n">
        <f aca="false">IF(K1088=1,E1088,"")</f>
        <v>25.297508</v>
      </c>
      <c r="P1088" s="26" t="n">
        <f aca="false">IF(K1088=1,J1088,"")</f>
        <v>6.24375</v>
      </c>
    </row>
    <row r="1089" customFormat="false" ht="15" hidden="false" customHeight="false" outlineLevel="0" collapsed="false">
      <c r="A1089" s="16" t="s">
        <v>1381</v>
      </c>
      <c r="B1089" s="16" t="s">
        <v>267</v>
      </c>
      <c r="C1089" s="16" t="s">
        <v>294</v>
      </c>
      <c r="D1089" s="16" t="n">
        <v>29</v>
      </c>
      <c r="E1089" s="24" t="n">
        <v>26.452992</v>
      </c>
      <c r="F1089" s="25" t="n">
        <v>1436</v>
      </c>
      <c r="G1089" s="16" t="n">
        <v>21</v>
      </c>
      <c r="H1089" s="16" t="n">
        <v>1</v>
      </c>
      <c r="I1089" s="16" t="n">
        <v>0</v>
      </c>
      <c r="J1089" s="26" t="n">
        <v>6.25238095238095</v>
      </c>
      <c r="K1089" s="16" t="n">
        <f aca="false">IF(F1089&gt;=$N$1,1,0)</f>
        <v>1</v>
      </c>
      <c r="L1089" s="27" t="n">
        <f aca="false">IF(K1089=1,COUNTIFS($K$5:$K$1252,1,$J$5:$J$1252,"&lt;"&amp;J1089)/($N$3-1),"")</f>
        <v>0.550124275062138</v>
      </c>
      <c r="M1089" s="27" t="n">
        <f aca="false">IF(K1089=1,COUNTIFS($K$5:$K$1252,1,$E$5:$E$1252,"&lt;"&amp;E1089)/($N$3-1),"")</f>
        <v>0.783761391880696</v>
      </c>
      <c r="N1089" s="28" t="n">
        <f aca="false">IF(K1089=1,L1089-M1089,"")</f>
        <v>-0.233637116818558</v>
      </c>
      <c r="O1089" s="24" t="n">
        <f aca="false">IF(K1089=1,E1089,"")</f>
        <v>26.452992</v>
      </c>
      <c r="P1089" s="26" t="n">
        <f aca="false">IF(K1089=1,J1089,"")</f>
        <v>6.25238095238095</v>
      </c>
    </row>
    <row r="1090" customFormat="false" ht="15" hidden="false" customHeight="false" outlineLevel="0" collapsed="false">
      <c r="A1090" s="16" t="s">
        <v>1382</v>
      </c>
      <c r="B1090" s="16" t="s">
        <v>241</v>
      </c>
      <c r="C1090" s="16" t="s">
        <v>300</v>
      </c>
      <c r="D1090" s="16" t="n">
        <v>23</v>
      </c>
      <c r="E1090" s="24" t="n">
        <v>23.086576</v>
      </c>
      <c r="F1090" s="25" t="n">
        <v>2156</v>
      </c>
      <c r="G1090" s="16" t="n">
        <v>33</v>
      </c>
      <c r="H1090" s="16" t="n">
        <v>3</v>
      </c>
      <c r="I1090" s="16" t="n">
        <v>4</v>
      </c>
      <c r="J1090" s="26" t="n">
        <v>6.21515151515152</v>
      </c>
      <c r="K1090" s="16" t="n">
        <f aca="false">IF(F1090&gt;=$N$1,1,0)</f>
        <v>1</v>
      </c>
      <c r="L1090" s="27" t="n">
        <f aca="false">IF(K1090=1,COUNTIFS($K$5:$K$1252,1,$J$5:$J$1252,"&lt;"&amp;J1090)/($N$3-1),"")</f>
        <v>0.513670256835129</v>
      </c>
      <c r="M1090" s="27" t="n">
        <f aca="false">IF(K1090=1,COUNTIFS($K$5:$K$1252,1,$E$5:$E$1252,"&lt;"&amp;E1090)/($N$3-1),"")</f>
        <v>0.748135874067937</v>
      </c>
      <c r="N1090" s="28" t="n">
        <f aca="false">IF(K1090=1,L1090-M1090,"")</f>
        <v>-0.234465617232809</v>
      </c>
      <c r="O1090" s="24" t="n">
        <f aca="false">IF(K1090=1,E1090,"")</f>
        <v>23.086576</v>
      </c>
      <c r="P1090" s="26" t="n">
        <f aca="false">IF(K1090=1,J1090,"")</f>
        <v>6.21515151515152</v>
      </c>
    </row>
    <row r="1091" customFormat="false" ht="15" hidden="false" customHeight="false" outlineLevel="0" collapsed="false">
      <c r="A1091" s="16" t="s">
        <v>1383</v>
      </c>
      <c r="B1091" s="16" t="s">
        <v>269</v>
      </c>
      <c r="C1091" s="16" t="s">
        <v>296</v>
      </c>
      <c r="D1091" s="16" t="n">
        <v>26</v>
      </c>
      <c r="E1091" s="24" t="n">
        <v>6.072139</v>
      </c>
      <c r="F1091" s="25" t="n">
        <v>1567</v>
      </c>
      <c r="G1091" s="16" t="n">
        <v>24</v>
      </c>
      <c r="H1091" s="16" t="n">
        <v>3</v>
      </c>
      <c r="I1091" s="16" t="n">
        <v>2</v>
      </c>
      <c r="J1091" s="26" t="n">
        <v>5.8375</v>
      </c>
      <c r="K1091" s="16" t="n">
        <f aca="false">IF(F1091&gt;=$N$1,1,0)</f>
        <v>1</v>
      </c>
      <c r="L1091" s="27" t="n">
        <f aca="false">IF(K1091=1,COUNTIFS($K$5:$K$1252,1,$J$5:$J$1252,"&lt;"&amp;J1091)/($N$3-1),"")</f>
        <v>0.101905550952775</v>
      </c>
      <c r="M1091" s="27" t="n">
        <f aca="false">IF(K1091=1,COUNTIFS($K$5:$K$1252,1,$E$5:$E$1252,"&lt;"&amp;E1091)/($N$3-1),"")</f>
        <v>0.336371168185584</v>
      </c>
      <c r="N1091" s="28" t="n">
        <f aca="false">IF(K1091=1,L1091-M1091,"")</f>
        <v>-0.234465617232809</v>
      </c>
      <c r="O1091" s="24" t="n">
        <f aca="false">IF(K1091=1,E1091,"")</f>
        <v>6.072139</v>
      </c>
      <c r="P1091" s="26" t="n">
        <f aca="false">IF(K1091=1,J1091,"")</f>
        <v>5.8375</v>
      </c>
    </row>
    <row r="1092" customFormat="false" ht="15" hidden="false" customHeight="false" outlineLevel="0" collapsed="false">
      <c r="A1092" s="16" t="s">
        <v>1384</v>
      </c>
      <c r="B1092" s="16" t="s">
        <v>238</v>
      </c>
      <c r="C1092" s="16" t="s">
        <v>294</v>
      </c>
      <c r="D1092" s="16" t="n">
        <v>31</v>
      </c>
      <c r="E1092" s="24" t="n">
        <v>20.421618</v>
      </c>
      <c r="F1092" s="25" t="n">
        <v>1432</v>
      </c>
      <c r="G1092" s="16" t="n">
        <v>24</v>
      </c>
      <c r="H1092" s="16" t="n">
        <v>2</v>
      </c>
      <c r="I1092" s="16" t="n">
        <v>1</v>
      </c>
      <c r="J1092" s="26" t="n">
        <v>6.1875</v>
      </c>
      <c r="K1092" s="16" t="n">
        <f aca="false">IF(F1092&gt;=$N$1,1,0)</f>
        <v>1</v>
      </c>
      <c r="L1092" s="27" t="n">
        <f aca="false">IF(K1092=1,COUNTIFS($K$5:$K$1252,1,$J$5:$J$1252,"&lt;"&amp;J1092)/($N$3-1),"")</f>
        <v>0.486329743164872</v>
      </c>
      <c r="M1092" s="27" t="n">
        <f aca="false">IF(K1092=1,COUNTIFS($K$5:$K$1252,1,$E$5:$E$1252,"&lt;"&amp;E1092)/($N$3-1),"")</f>
        <v>0.72162386081193</v>
      </c>
      <c r="N1092" s="28" t="n">
        <f aca="false">IF(K1092=1,L1092-M1092,"")</f>
        <v>-0.235294117647059</v>
      </c>
      <c r="O1092" s="24" t="n">
        <f aca="false">IF(K1092=1,E1092,"")</f>
        <v>20.421618</v>
      </c>
      <c r="P1092" s="26" t="n">
        <f aca="false">IF(K1092=1,J1092,"")</f>
        <v>6.1875</v>
      </c>
    </row>
    <row r="1093" customFormat="false" ht="15" hidden="false" customHeight="false" outlineLevel="0" collapsed="false">
      <c r="A1093" s="16" t="s">
        <v>1385</v>
      </c>
      <c r="B1093" s="16" t="s">
        <v>226</v>
      </c>
      <c r="C1093" s="16" t="s">
        <v>300</v>
      </c>
      <c r="D1093" s="16" t="n">
        <v>27</v>
      </c>
      <c r="E1093" s="24" t="n">
        <v>8.313229</v>
      </c>
      <c r="F1093" s="25" t="n">
        <v>2225</v>
      </c>
      <c r="G1093" s="16" t="n">
        <v>37</v>
      </c>
      <c r="H1093" s="16" t="n">
        <v>3</v>
      </c>
      <c r="I1093" s="16" t="n">
        <v>5</v>
      </c>
      <c r="J1093" s="26" t="n">
        <v>5.92432432432432</v>
      </c>
      <c r="K1093" s="16" t="n">
        <f aca="false">IF(F1093&gt;=$N$1,1,0)</f>
        <v>1</v>
      </c>
      <c r="L1093" s="27" t="n">
        <f aca="false">IF(K1093=1,COUNTIFS($K$5:$K$1252,1,$J$5:$J$1252,"&lt;"&amp;J1093)/($N$3-1),"")</f>
        <v>0.197183098591549</v>
      </c>
      <c r="M1093" s="27" t="n">
        <f aca="false">IF(K1093=1,COUNTIFS($K$5:$K$1252,1,$E$5:$E$1252,"&lt;"&amp;E1093)/($N$3-1),"")</f>
        <v>0.432477216238608</v>
      </c>
      <c r="N1093" s="28" t="n">
        <f aca="false">IF(K1093=1,L1093-M1093,"")</f>
        <v>-0.235294117647059</v>
      </c>
      <c r="O1093" s="24" t="n">
        <f aca="false">IF(K1093=1,E1093,"")</f>
        <v>8.313229</v>
      </c>
      <c r="P1093" s="26" t="n">
        <f aca="false">IF(K1093=1,J1093,"")</f>
        <v>5.92432432432432</v>
      </c>
    </row>
    <row r="1094" customFormat="false" ht="15" hidden="false" customHeight="false" outlineLevel="0" collapsed="false">
      <c r="A1094" s="16" t="s">
        <v>1386</v>
      </c>
      <c r="B1094" s="16" t="s">
        <v>245</v>
      </c>
      <c r="C1094" s="16" t="s">
        <v>296</v>
      </c>
      <c r="D1094" s="16" t="n">
        <v>28</v>
      </c>
      <c r="E1094" s="24" t="n">
        <v>47.679136</v>
      </c>
      <c r="F1094" s="25" t="n">
        <v>1745</v>
      </c>
      <c r="G1094" s="16" t="n">
        <v>28</v>
      </c>
      <c r="H1094" s="16" t="n">
        <v>3</v>
      </c>
      <c r="I1094" s="16" t="n">
        <v>4</v>
      </c>
      <c r="J1094" s="26" t="n">
        <v>6.35357142857143</v>
      </c>
      <c r="K1094" s="16" t="n">
        <f aca="false">IF(F1094&gt;=$N$1,1,0)</f>
        <v>1</v>
      </c>
      <c r="L1094" s="27" t="n">
        <f aca="false">IF(K1094=1,COUNTIFS($K$5:$K$1252,1,$J$5:$J$1252,"&lt;"&amp;J1094)/($N$3-1),"")</f>
        <v>0.652858326429163</v>
      </c>
      <c r="M1094" s="27" t="n">
        <f aca="false">IF(K1094=1,COUNTIFS($K$5:$K$1252,1,$E$5:$E$1252,"&lt;"&amp;E1094)/($N$3-1),"")</f>
        <v>0.888152444076222</v>
      </c>
      <c r="N1094" s="28" t="n">
        <f aca="false">IF(K1094=1,L1094-M1094,"")</f>
        <v>-0.235294117647059</v>
      </c>
      <c r="O1094" s="24" t="n">
        <f aca="false">IF(K1094=1,E1094,"")</f>
        <v>47.679136</v>
      </c>
      <c r="P1094" s="26" t="n">
        <f aca="false">IF(K1094=1,J1094,"")</f>
        <v>6.35357142857143</v>
      </c>
    </row>
    <row r="1095" customFormat="false" ht="15" hidden="false" customHeight="false" outlineLevel="0" collapsed="false">
      <c r="A1095" s="16" t="s">
        <v>1387</v>
      </c>
      <c r="B1095" s="16" t="s">
        <v>244</v>
      </c>
      <c r="C1095" s="16" t="s">
        <v>300</v>
      </c>
      <c r="D1095" s="16" t="n">
        <v>30</v>
      </c>
      <c r="E1095" s="24" t="n">
        <v>12.543362</v>
      </c>
      <c r="F1095" s="25" t="n">
        <v>1163</v>
      </c>
      <c r="G1095" s="16" t="n">
        <v>20</v>
      </c>
      <c r="H1095" s="16" t="n">
        <v>3</v>
      </c>
      <c r="I1095" s="16" t="n">
        <v>2</v>
      </c>
      <c r="J1095" s="26" t="n">
        <v>6.025</v>
      </c>
      <c r="K1095" s="16" t="n">
        <f aca="false">IF(F1095&gt;=$N$1,1,0)</f>
        <v>1</v>
      </c>
      <c r="L1095" s="27" t="n">
        <f aca="false">IF(K1095=1,COUNTIFS($K$5:$K$1252,1,$J$5:$J$1252,"&lt;"&amp;J1095)/($N$3-1),"")</f>
        <v>0.328086164043082</v>
      </c>
      <c r="M1095" s="27" t="n">
        <f aca="false">IF(K1095=1,COUNTIFS($K$5:$K$1252,1,$E$5:$E$1252,"&lt;"&amp;E1095)/($N$3-1),"")</f>
        <v>0.564208782104391</v>
      </c>
      <c r="N1095" s="28" t="n">
        <f aca="false">IF(K1095=1,L1095-M1095,"")</f>
        <v>-0.236122618061309</v>
      </c>
      <c r="O1095" s="24" t="n">
        <f aca="false">IF(K1095=1,E1095,"")</f>
        <v>12.543362</v>
      </c>
      <c r="P1095" s="26" t="n">
        <f aca="false">IF(K1095=1,J1095,"")</f>
        <v>6.025</v>
      </c>
    </row>
    <row r="1096" customFormat="false" ht="15" hidden="false" customHeight="false" outlineLevel="0" collapsed="false">
      <c r="A1096" s="16" t="s">
        <v>1388</v>
      </c>
      <c r="B1096" s="16" t="s">
        <v>253</v>
      </c>
      <c r="C1096" s="16" t="s">
        <v>296</v>
      </c>
      <c r="D1096" s="16" t="n">
        <v>23</v>
      </c>
      <c r="E1096" s="24" t="n">
        <v>6.789709</v>
      </c>
      <c r="F1096" s="25" t="n">
        <v>1251</v>
      </c>
      <c r="G1096" s="16" t="n">
        <v>21</v>
      </c>
      <c r="H1096" s="16" t="n">
        <v>1</v>
      </c>
      <c r="I1096" s="16" t="n">
        <v>2</v>
      </c>
      <c r="J1096" s="26" t="n">
        <v>5.85714285714286</v>
      </c>
      <c r="K1096" s="16" t="n">
        <f aca="false">IF(F1096&gt;=$N$1,1,0)</f>
        <v>1</v>
      </c>
      <c r="L1096" s="27" t="n">
        <f aca="false">IF(K1096=1,COUNTIFS($K$5:$K$1252,1,$J$5:$J$1252,"&lt;"&amp;J1096)/($N$3-1),"")</f>
        <v>0.126760563380282</v>
      </c>
      <c r="M1096" s="27" t="n">
        <f aca="false">IF(K1096=1,COUNTIFS($K$5:$K$1252,1,$E$5:$E$1252,"&lt;"&amp;E1096)/($N$3-1),"")</f>
        <v>0.367025683512842</v>
      </c>
      <c r="N1096" s="28" t="n">
        <f aca="false">IF(K1096=1,L1096-M1096,"")</f>
        <v>-0.24026512013256</v>
      </c>
      <c r="O1096" s="24" t="n">
        <f aca="false">IF(K1096=1,E1096,"")</f>
        <v>6.789709</v>
      </c>
      <c r="P1096" s="26" t="n">
        <f aca="false">IF(K1096=1,J1096,"")</f>
        <v>5.85714285714286</v>
      </c>
    </row>
    <row r="1097" customFormat="false" ht="15" hidden="false" customHeight="false" outlineLevel="0" collapsed="false">
      <c r="A1097" s="16" t="s">
        <v>1389</v>
      </c>
      <c r="B1097" s="16" t="s">
        <v>222</v>
      </c>
      <c r="C1097" s="16" t="s">
        <v>300</v>
      </c>
      <c r="D1097" s="16" t="n">
        <v>24</v>
      </c>
      <c r="E1097" s="24" t="n">
        <v>48.500492</v>
      </c>
      <c r="F1097" s="25" t="n">
        <v>1283</v>
      </c>
      <c r="G1097" s="16" t="n">
        <v>21</v>
      </c>
      <c r="H1097" s="16" t="n">
        <v>2</v>
      </c>
      <c r="I1097" s="16" t="n">
        <v>5</v>
      </c>
      <c r="J1097" s="26" t="n">
        <v>6.35238095238095</v>
      </c>
      <c r="K1097" s="16" t="n">
        <f aca="false">IF(F1097&gt;=$N$1,1,0)</f>
        <v>1</v>
      </c>
      <c r="L1097" s="27" t="n">
        <f aca="false">IF(K1097=1,COUNTIFS($K$5:$K$1252,1,$J$5:$J$1252,"&lt;"&amp;J1097)/($N$3-1),"")</f>
        <v>0.651201325600663</v>
      </c>
      <c r="M1097" s="27" t="n">
        <f aca="false">IF(K1097=1,COUNTIFS($K$5:$K$1252,1,$E$5:$E$1252,"&lt;"&amp;E1097)/($N$3-1),"")</f>
        <v>0.893123446561723</v>
      </c>
      <c r="N1097" s="28" t="n">
        <f aca="false">IF(K1097=1,L1097-M1097,"")</f>
        <v>-0.24192212096106</v>
      </c>
      <c r="O1097" s="24" t="n">
        <f aca="false">IF(K1097=1,E1097,"")</f>
        <v>48.500492</v>
      </c>
      <c r="P1097" s="26" t="n">
        <f aca="false">IF(K1097=1,J1097,"")</f>
        <v>6.35238095238095</v>
      </c>
    </row>
    <row r="1098" customFormat="false" ht="15" hidden="false" customHeight="false" outlineLevel="0" collapsed="false">
      <c r="A1098" s="16" t="s">
        <v>1390</v>
      </c>
      <c r="B1098" s="16" t="s">
        <v>245</v>
      </c>
      <c r="C1098" s="16" t="s">
        <v>300</v>
      </c>
      <c r="D1098" s="16" t="n">
        <v>29</v>
      </c>
      <c r="E1098" s="24" t="n">
        <v>5.363327</v>
      </c>
      <c r="F1098" s="25" t="n">
        <v>1781</v>
      </c>
      <c r="G1098" s="16" t="n">
        <v>29</v>
      </c>
      <c r="H1098" s="16" t="n">
        <v>2</v>
      </c>
      <c r="I1098" s="16" t="n">
        <v>2</v>
      </c>
      <c r="J1098" s="26" t="n">
        <v>5.77586206896552</v>
      </c>
      <c r="K1098" s="16" t="n">
        <f aca="false">IF(F1098&gt;=$N$1,1,0)</f>
        <v>1</v>
      </c>
      <c r="L1098" s="27" t="n">
        <f aca="false">IF(K1098=1,COUNTIFS($K$5:$K$1252,1,$J$5:$J$1252,"&lt;"&amp;J1098)/($N$3-1),"")</f>
        <v>0.0505385252692626</v>
      </c>
      <c r="M1098" s="27" t="n">
        <f aca="false">IF(K1098=1,COUNTIFS($K$5:$K$1252,1,$E$5:$E$1252,"&lt;"&amp;E1098)/($N$3-1),"")</f>
        <v>0.294946147473074</v>
      </c>
      <c r="N1098" s="28" t="n">
        <f aca="false">IF(K1098=1,L1098-M1098,"")</f>
        <v>-0.244407622203811</v>
      </c>
      <c r="O1098" s="24" t="n">
        <f aca="false">IF(K1098=1,E1098,"")</f>
        <v>5.363327</v>
      </c>
      <c r="P1098" s="26" t="n">
        <f aca="false">IF(K1098=1,J1098,"")</f>
        <v>5.77586206896552</v>
      </c>
    </row>
    <row r="1099" customFormat="false" ht="15" hidden="false" customHeight="false" outlineLevel="0" collapsed="false">
      <c r="A1099" s="16" t="s">
        <v>1391</v>
      </c>
      <c r="B1099" s="16" t="s">
        <v>243</v>
      </c>
      <c r="C1099" s="16" t="s">
        <v>296</v>
      </c>
      <c r="D1099" s="16" t="n">
        <v>26</v>
      </c>
      <c r="E1099" s="24" t="n">
        <v>25.442767</v>
      </c>
      <c r="F1099" s="25" t="n">
        <v>1636</v>
      </c>
      <c r="G1099" s="16" t="n">
        <v>26</v>
      </c>
      <c r="H1099" s="16" t="n">
        <v>7</v>
      </c>
      <c r="I1099" s="16" t="n">
        <v>1</v>
      </c>
      <c r="J1099" s="26" t="n">
        <v>6.23846153846154</v>
      </c>
      <c r="K1099" s="16" t="n">
        <f aca="false">IF(F1099&gt;=$N$1,1,0)</f>
        <v>1</v>
      </c>
      <c r="L1099" s="27" t="n">
        <f aca="false">IF(K1099=1,COUNTIFS($K$5:$K$1252,1,$J$5:$J$1252,"&lt;"&amp;J1099)/($N$3-1),"")</f>
        <v>0.530240265120133</v>
      </c>
      <c r="M1099" s="27" t="n">
        <f aca="false">IF(K1099=1,COUNTIFS($K$5:$K$1252,1,$E$5:$E$1252,"&lt;"&amp;E1099)/($N$3-1),"")</f>
        <v>0.775476387738194</v>
      </c>
      <c r="N1099" s="28" t="n">
        <f aca="false">IF(K1099=1,L1099-M1099,"")</f>
        <v>-0.245236122618061</v>
      </c>
      <c r="O1099" s="24" t="n">
        <f aca="false">IF(K1099=1,E1099,"")</f>
        <v>25.442767</v>
      </c>
      <c r="P1099" s="26" t="n">
        <f aca="false">IF(K1099=1,J1099,"")</f>
        <v>6.23846153846154</v>
      </c>
    </row>
    <row r="1100" customFormat="false" ht="15" hidden="false" customHeight="false" outlineLevel="0" collapsed="false">
      <c r="A1100" s="16" t="s">
        <v>1392</v>
      </c>
      <c r="B1100" s="16" t="s">
        <v>247</v>
      </c>
      <c r="C1100" s="16" t="s">
        <v>294</v>
      </c>
      <c r="D1100" s="16" t="n">
        <v>28</v>
      </c>
      <c r="E1100" s="24" t="n">
        <v>5.984115</v>
      </c>
      <c r="F1100" s="25" t="n">
        <v>2589</v>
      </c>
      <c r="G1100" s="16" t="n">
        <v>42</v>
      </c>
      <c r="H1100" s="16" t="n">
        <v>4</v>
      </c>
      <c r="I1100" s="16" t="n">
        <v>1</v>
      </c>
      <c r="J1100" s="26" t="n">
        <v>5.82619047619048</v>
      </c>
      <c r="K1100" s="16" t="n">
        <f aca="false">IF(F1100&gt;=$N$1,1,0)</f>
        <v>1</v>
      </c>
      <c r="L1100" s="27" t="n">
        <f aca="false">IF(K1100=1,COUNTIFS($K$5:$K$1252,1,$J$5:$J$1252,"&lt;"&amp;J1100)/($N$3-1),"")</f>
        <v>0.0869925434962718</v>
      </c>
      <c r="M1100" s="27" t="n">
        <f aca="false">IF(K1100=1,COUNTIFS($K$5:$K$1252,1,$E$5:$E$1252,"&lt;"&amp;E1100)/($N$3-1),"")</f>
        <v>0.333057166528583</v>
      </c>
      <c r="N1100" s="28" t="n">
        <f aca="false">IF(K1100=1,L1100-M1100,"")</f>
        <v>-0.246064623032312</v>
      </c>
      <c r="O1100" s="24" t="n">
        <f aca="false">IF(K1100=1,E1100,"")</f>
        <v>5.984115</v>
      </c>
      <c r="P1100" s="26" t="n">
        <f aca="false">IF(K1100=1,J1100,"")</f>
        <v>5.82619047619048</v>
      </c>
    </row>
    <row r="1101" customFormat="false" ht="15" hidden="false" customHeight="false" outlineLevel="0" collapsed="false">
      <c r="A1101" s="16" t="s">
        <v>1393</v>
      </c>
      <c r="B1101" s="16" t="s">
        <v>229</v>
      </c>
      <c r="C1101" s="16" t="s">
        <v>296</v>
      </c>
      <c r="D1101" s="16" t="n">
        <v>21</v>
      </c>
      <c r="E1101" s="24" t="n">
        <v>7.28962</v>
      </c>
      <c r="F1101" s="25" t="n">
        <v>1220</v>
      </c>
      <c r="G1101" s="16" t="n">
        <v>19</v>
      </c>
      <c r="H1101" s="16" t="n">
        <v>4</v>
      </c>
      <c r="I1101" s="16" t="n">
        <v>1</v>
      </c>
      <c r="J1101" s="26" t="n">
        <v>5.87368421052632</v>
      </c>
      <c r="K1101" s="16" t="n">
        <f aca="false">IF(F1101&gt;=$N$1,1,0)</f>
        <v>1</v>
      </c>
      <c r="L1101" s="27" t="n">
        <f aca="false">IF(K1101=1,COUNTIFS($K$5:$K$1252,1,$J$5:$J$1252,"&lt;"&amp;J1101)/($N$3-1),"")</f>
        <v>0.141673570836785</v>
      </c>
      <c r="M1101" s="27" t="n">
        <f aca="false">IF(K1101=1,COUNTIFS($K$5:$K$1252,1,$E$5:$E$1252,"&lt;"&amp;E1101)/($N$3-1),"")</f>
        <v>0.390223695111848</v>
      </c>
      <c r="N1101" s="28" t="n">
        <f aca="false">IF(K1101=1,L1101-M1101,"")</f>
        <v>-0.248550124275062</v>
      </c>
      <c r="O1101" s="24" t="n">
        <f aca="false">IF(K1101=1,E1101,"")</f>
        <v>7.28962</v>
      </c>
      <c r="P1101" s="26" t="n">
        <f aca="false">IF(K1101=1,J1101,"")</f>
        <v>5.87368421052632</v>
      </c>
    </row>
    <row r="1102" customFormat="false" ht="15" hidden="false" customHeight="false" outlineLevel="0" collapsed="false">
      <c r="A1102" s="16" t="s">
        <v>1394</v>
      </c>
      <c r="B1102" s="16" t="s">
        <v>225</v>
      </c>
      <c r="C1102" s="16" t="s">
        <v>294</v>
      </c>
      <c r="D1102" s="16" t="n">
        <v>20</v>
      </c>
      <c r="E1102" s="24" t="n">
        <v>16.417911</v>
      </c>
      <c r="F1102" s="25" t="n">
        <v>1199</v>
      </c>
      <c r="G1102" s="16" t="n">
        <v>21</v>
      </c>
      <c r="H1102" s="16" t="n">
        <v>2</v>
      </c>
      <c r="I1102" s="16" t="n">
        <v>4</v>
      </c>
      <c r="J1102" s="26" t="n">
        <v>6.1</v>
      </c>
      <c r="K1102" s="16" t="n">
        <f aca="false">IF(F1102&gt;=$N$1,1,0)</f>
        <v>1</v>
      </c>
      <c r="L1102" s="27" t="n">
        <f aca="false">IF(K1102=1,COUNTIFS($K$5:$K$1252,1,$J$5:$J$1252,"&lt;"&amp;J1102)/($N$3-1),"")</f>
        <v>0.412593206296603</v>
      </c>
      <c r="M1102" s="27" t="n">
        <f aca="false">IF(K1102=1,COUNTIFS($K$5:$K$1252,1,$E$5:$E$1252,"&lt;"&amp;E1102)/($N$3-1),"")</f>
        <v>0.661971830985916</v>
      </c>
      <c r="N1102" s="28" t="n">
        <f aca="false">IF(K1102=1,L1102-M1102,"")</f>
        <v>-0.249378624689312</v>
      </c>
      <c r="O1102" s="24" t="n">
        <f aca="false">IF(K1102=1,E1102,"")</f>
        <v>16.417911</v>
      </c>
      <c r="P1102" s="26" t="n">
        <f aca="false">IF(K1102=1,J1102,"")</f>
        <v>6.1</v>
      </c>
    </row>
    <row r="1103" customFormat="false" ht="15" hidden="false" customHeight="false" outlineLevel="0" collapsed="false">
      <c r="A1103" s="16" t="s">
        <v>1395</v>
      </c>
      <c r="B1103" s="16" t="s">
        <v>248</v>
      </c>
      <c r="C1103" s="16" t="s">
        <v>300</v>
      </c>
      <c r="D1103" s="16" t="n">
        <v>27</v>
      </c>
      <c r="E1103" s="24" t="n">
        <v>5.49922</v>
      </c>
      <c r="F1103" s="25" t="n">
        <v>1100</v>
      </c>
      <c r="G1103" s="16" t="n">
        <v>18</v>
      </c>
      <c r="H1103" s="16" t="n">
        <v>2</v>
      </c>
      <c r="I1103" s="16" t="n">
        <v>4</v>
      </c>
      <c r="J1103" s="26" t="n">
        <v>5.77777777777778</v>
      </c>
      <c r="K1103" s="16" t="n">
        <f aca="false">IF(F1103&gt;=$N$1,1,0)</f>
        <v>1</v>
      </c>
      <c r="L1103" s="27" t="n">
        <f aca="false">IF(K1103=1,COUNTIFS($K$5:$K$1252,1,$J$5:$J$1252,"&lt;"&amp;J1103)/($N$3-1),"")</f>
        <v>0.0530240265120133</v>
      </c>
      <c r="M1103" s="27" t="n">
        <f aca="false">IF(K1103=1,COUNTIFS($K$5:$K$1252,1,$E$5:$E$1252,"&lt;"&amp;E1103)/($N$3-1),"")</f>
        <v>0.304888152444076</v>
      </c>
      <c r="N1103" s="28" t="n">
        <f aca="false">IF(K1103=1,L1103-M1103,"")</f>
        <v>-0.251864125932063</v>
      </c>
      <c r="O1103" s="24" t="n">
        <f aca="false">IF(K1103=1,E1103,"")</f>
        <v>5.49922</v>
      </c>
      <c r="P1103" s="26" t="n">
        <f aca="false">IF(K1103=1,J1103,"")</f>
        <v>5.77777777777778</v>
      </c>
    </row>
    <row r="1104" customFormat="false" ht="15" hidden="false" customHeight="false" outlineLevel="0" collapsed="false">
      <c r="A1104" s="16" t="s">
        <v>1396</v>
      </c>
      <c r="B1104" s="16" t="s">
        <v>232</v>
      </c>
      <c r="C1104" s="16" t="s">
        <v>300</v>
      </c>
      <c r="D1104" s="16" t="n">
        <v>28</v>
      </c>
      <c r="E1104" s="24" t="n">
        <v>10.952936</v>
      </c>
      <c r="F1104" s="25" t="n">
        <v>1859</v>
      </c>
      <c r="G1104" s="16" t="n">
        <v>28</v>
      </c>
      <c r="H1104" s="16" t="n">
        <v>2</v>
      </c>
      <c r="I1104" s="16" t="n">
        <v>0</v>
      </c>
      <c r="J1104" s="26" t="n">
        <v>5.98214285714286</v>
      </c>
      <c r="K1104" s="16" t="n">
        <f aca="false">IF(F1104&gt;=$N$1,1,0)</f>
        <v>1</v>
      </c>
      <c r="L1104" s="27" t="n">
        <f aca="false">IF(K1104=1,COUNTIFS($K$5:$K$1252,1,$J$5:$J$1252,"&lt;"&amp;J1104)/($N$3-1),"")</f>
        <v>0.265120132560066</v>
      </c>
      <c r="M1104" s="27" t="n">
        <f aca="false">IF(K1104=1,COUNTIFS($K$5:$K$1252,1,$E$5:$E$1252,"&lt;"&amp;E1104)/($N$3-1),"")</f>
        <v>0.516984258492129</v>
      </c>
      <c r="N1104" s="28" t="n">
        <f aca="false">IF(K1104=1,L1104-M1104,"")</f>
        <v>-0.251864125932063</v>
      </c>
      <c r="O1104" s="24" t="n">
        <f aca="false">IF(K1104=1,E1104,"")</f>
        <v>10.952936</v>
      </c>
      <c r="P1104" s="26" t="n">
        <f aca="false">IF(K1104=1,J1104,"")</f>
        <v>5.98214285714286</v>
      </c>
    </row>
    <row r="1105" customFormat="false" ht="15" hidden="false" customHeight="false" outlineLevel="0" collapsed="false">
      <c r="A1105" s="16" t="s">
        <v>1397</v>
      </c>
      <c r="B1105" s="16" t="s">
        <v>264</v>
      </c>
      <c r="C1105" s="16" t="s">
        <v>300</v>
      </c>
      <c r="D1105" s="16" t="n">
        <v>29</v>
      </c>
      <c r="E1105" s="24" t="n">
        <v>6.461488</v>
      </c>
      <c r="F1105" s="25" t="n">
        <v>1898</v>
      </c>
      <c r="G1105" s="16" t="n">
        <v>29</v>
      </c>
      <c r="H1105" s="16" t="n">
        <v>1</v>
      </c>
      <c r="I1105" s="16" t="n">
        <v>1</v>
      </c>
      <c r="J1105" s="26" t="n">
        <v>5.83448275862069</v>
      </c>
      <c r="K1105" s="16" t="n">
        <f aca="false">IF(F1105&gt;=$N$1,1,0)</f>
        <v>1</v>
      </c>
      <c r="L1105" s="27" t="n">
        <f aca="false">IF(K1105=1,COUNTIFS($K$5:$K$1252,1,$J$5:$J$1252,"&lt;"&amp;J1105)/($N$3-1),"")</f>
        <v>0.0969345484672742</v>
      </c>
      <c r="M1105" s="27" t="n">
        <f aca="false">IF(K1105=1,COUNTIFS($K$5:$K$1252,1,$E$5:$E$1252,"&lt;"&amp;E1105)/($N$3-1),"")</f>
        <v>0.349627174813587</v>
      </c>
      <c r="N1105" s="28" t="n">
        <f aca="false">IF(K1105=1,L1105-M1105,"")</f>
        <v>-0.252692626346313</v>
      </c>
      <c r="O1105" s="24" t="n">
        <f aca="false">IF(K1105=1,E1105,"")</f>
        <v>6.461488</v>
      </c>
      <c r="P1105" s="26" t="n">
        <f aca="false">IF(K1105=1,J1105,"")</f>
        <v>5.83448275862069</v>
      </c>
    </row>
    <row r="1106" customFormat="false" ht="15" hidden="false" customHeight="false" outlineLevel="0" collapsed="false">
      <c r="A1106" s="16" t="s">
        <v>1398</v>
      </c>
      <c r="B1106" s="16" t="s">
        <v>244</v>
      </c>
      <c r="C1106" s="16" t="s">
        <v>300</v>
      </c>
      <c r="D1106" s="16" t="n">
        <v>21</v>
      </c>
      <c r="E1106" s="24" t="n">
        <v>6.689149</v>
      </c>
      <c r="F1106" s="25" t="n">
        <v>1685</v>
      </c>
      <c r="G1106" s="16" t="n">
        <v>25</v>
      </c>
      <c r="H1106" s="16" t="n">
        <v>4</v>
      </c>
      <c r="I1106" s="16" t="n">
        <v>3</v>
      </c>
      <c r="J1106" s="26" t="n">
        <v>5.84</v>
      </c>
      <c r="K1106" s="16" t="n">
        <f aca="false">IF(F1106&gt;=$N$1,1,0)</f>
        <v>1</v>
      </c>
      <c r="L1106" s="27" t="n">
        <f aca="false">IF(K1106=1,COUNTIFS($K$5:$K$1252,1,$J$5:$J$1252,"&lt;"&amp;J1106)/($N$3-1),"")</f>
        <v>0.105219552609776</v>
      </c>
      <c r="M1106" s="27" t="n">
        <f aca="false">IF(K1106=1,COUNTIFS($K$5:$K$1252,1,$E$5:$E$1252,"&lt;"&amp;E1106)/($N$3-1),"")</f>
        <v>0.35874067937034</v>
      </c>
      <c r="N1106" s="28" t="n">
        <f aca="false">IF(K1106=1,L1106-M1106,"")</f>
        <v>-0.253521126760563</v>
      </c>
      <c r="O1106" s="24" t="n">
        <f aca="false">IF(K1106=1,E1106,"")</f>
        <v>6.689149</v>
      </c>
      <c r="P1106" s="26" t="n">
        <f aca="false">IF(K1106=1,J1106,"")</f>
        <v>5.84</v>
      </c>
    </row>
    <row r="1107" customFormat="false" ht="15" hidden="false" customHeight="false" outlineLevel="0" collapsed="false">
      <c r="A1107" s="16" t="s">
        <v>1399</v>
      </c>
      <c r="B1107" s="16" t="s">
        <v>261</v>
      </c>
      <c r="C1107" s="16" t="s">
        <v>296</v>
      </c>
      <c r="D1107" s="16" t="n">
        <v>20</v>
      </c>
      <c r="E1107" s="24" t="n">
        <v>17.24079</v>
      </c>
      <c r="F1107" s="25" t="n">
        <v>1761</v>
      </c>
      <c r="G1107" s="16" t="n">
        <v>29</v>
      </c>
      <c r="H1107" s="16" t="n">
        <v>9</v>
      </c>
      <c r="I1107" s="16" t="n">
        <v>7</v>
      </c>
      <c r="J1107" s="26" t="n">
        <v>6.11724137931035</v>
      </c>
      <c r="K1107" s="16" t="n">
        <f aca="false">IF(F1107&gt;=$N$1,1,0)</f>
        <v>1</v>
      </c>
      <c r="L1107" s="27" t="n">
        <f aca="false">IF(K1107=1,COUNTIFS($K$5:$K$1252,1,$J$5:$J$1252,"&lt;"&amp;J1107)/($N$3-1),"")</f>
        <v>0.425849212924607</v>
      </c>
      <c r="M1107" s="27" t="n">
        <f aca="false">IF(K1107=1,COUNTIFS($K$5:$K$1252,1,$E$5:$E$1252,"&lt;"&amp;E1107)/($N$3-1),"")</f>
        <v>0.67937033968517</v>
      </c>
      <c r="N1107" s="28" t="n">
        <f aca="false">IF(K1107=1,L1107-M1107,"")</f>
        <v>-0.253521126760563</v>
      </c>
      <c r="O1107" s="24" t="n">
        <f aca="false">IF(K1107=1,E1107,"")</f>
        <v>17.24079</v>
      </c>
      <c r="P1107" s="26" t="n">
        <f aca="false">IF(K1107=1,J1107,"")</f>
        <v>6.11724137931035</v>
      </c>
    </row>
    <row r="1108" customFormat="false" ht="15" hidden="false" customHeight="false" outlineLevel="0" collapsed="false">
      <c r="A1108" s="16" t="s">
        <v>1400</v>
      </c>
      <c r="B1108" s="16" t="s">
        <v>244</v>
      </c>
      <c r="C1108" s="16" t="s">
        <v>300</v>
      </c>
      <c r="D1108" s="16" t="n">
        <v>30</v>
      </c>
      <c r="E1108" s="24" t="n">
        <v>9.21135</v>
      </c>
      <c r="F1108" s="25" t="n">
        <v>1271</v>
      </c>
      <c r="G1108" s="16" t="n">
        <v>24</v>
      </c>
      <c r="H1108" s="16" t="n">
        <v>0</v>
      </c>
      <c r="I1108" s="16" t="n">
        <v>1</v>
      </c>
      <c r="J1108" s="26" t="n">
        <v>5.93333333333333</v>
      </c>
      <c r="K1108" s="16" t="n">
        <f aca="false">IF(F1108&gt;=$N$1,1,0)</f>
        <v>1</v>
      </c>
      <c r="L1108" s="27" t="n">
        <f aca="false">IF(K1108=1,COUNTIFS($K$5:$K$1252,1,$J$5:$J$1252,"&lt;"&amp;J1108)/($N$3-1),"")</f>
        <v>0.211267605633803</v>
      </c>
      <c r="M1108" s="27" t="n">
        <f aca="false">IF(K1108=1,COUNTIFS($K$5:$K$1252,1,$E$5:$E$1252,"&lt;"&amp;E1108)/($N$3-1),"")</f>
        <v>0.466445733222867</v>
      </c>
      <c r="N1108" s="28" t="n">
        <f aca="false">IF(K1108=1,L1108-M1108,"")</f>
        <v>-0.255178127589064</v>
      </c>
      <c r="O1108" s="24" t="n">
        <f aca="false">IF(K1108=1,E1108,"")</f>
        <v>9.21135</v>
      </c>
      <c r="P1108" s="26" t="n">
        <f aca="false">IF(K1108=1,J1108,"")</f>
        <v>5.93333333333333</v>
      </c>
    </row>
    <row r="1109" customFormat="false" ht="15" hidden="false" customHeight="false" outlineLevel="0" collapsed="false">
      <c r="A1109" s="16" t="s">
        <v>1401</v>
      </c>
      <c r="B1109" s="16" t="s">
        <v>264</v>
      </c>
      <c r="C1109" s="16" t="s">
        <v>294</v>
      </c>
      <c r="D1109" s="16" t="n">
        <v>18</v>
      </c>
      <c r="E1109" s="24" t="n">
        <v>16.864918</v>
      </c>
      <c r="F1109" s="25" t="n">
        <v>1828</v>
      </c>
      <c r="G1109" s="16" t="n">
        <v>32</v>
      </c>
      <c r="H1109" s="16" t="n">
        <v>0</v>
      </c>
      <c r="I1109" s="16" t="n">
        <v>2</v>
      </c>
      <c r="J1109" s="26" t="n">
        <v>6.103125</v>
      </c>
      <c r="K1109" s="16" t="n">
        <f aca="false">IF(F1109&gt;=$N$1,1,0)</f>
        <v>1</v>
      </c>
      <c r="L1109" s="27" t="n">
        <f aca="false">IF(K1109=1,COUNTIFS($K$5:$K$1252,1,$J$5:$J$1252,"&lt;"&amp;J1109)/($N$3-1),"")</f>
        <v>0.416735708367854</v>
      </c>
      <c r="M1109" s="27" t="n">
        <f aca="false">IF(K1109=1,COUNTIFS($K$5:$K$1252,1,$E$5:$E$1252,"&lt;"&amp;E1109)/($N$3-1),"")</f>
        <v>0.672742336371168</v>
      </c>
      <c r="N1109" s="28" t="n">
        <f aca="false">IF(K1109=1,L1109-M1109,"")</f>
        <v>-0.256006628003314</v>
      </c>
      <c r="O1109" s="24" t="n">
        <f aca="false">IF(K1109=1,E1109,"")</f>
        <v>16.864918</v>
      </c>
      <c r="P1109" s="26" t="n">
        <f aca="false">IF(K1109=1,J1109,"")</f>
        <v>6.103125</v>
      </c>
    </row>
    <row r="1110" customFormat="false" ht="15" hidden="false" customHeight="false" outlineLevel="0" collapsed="false">
      <c r="A1110" s="16" t="s">
        <v>1402</v>
      </c>
      <c r="B1110" s="16" t="s">
        <v>256</v>
      </c>
      <c r="C1110" s="16" t="s">
        <v>300</v>
      </c>
      <c r="D1110" s="16" t="n">
        <v>27</v>
      </c>
      <c r="E1110" s="24" t="n">
        <v>6.746412</v>
      </c>
      <c r="F1110" s="25" t="n">
        <v>1763</v>
      </c>
      <c r="G1110" s="16" t="n">
        <v>31</v>
      </c>
      <c r="H1110" s="16" t="n">
        <v>2</v>
      </c>
      <c r="I1110" s="16" t="n">
        <v>3</v>
      </c>
      <c r="J1110" s="26" t="n">
        <v>5.84193548387097</v>
      </c>
      <c r="K1110" s="16" t="n">
        <f aca="false">IF(F1110&gt;=$N$1,1,0)</f>
        <v>1</v>
      </c>
      <c r="L1110" s="27" t="n">
        <f aca="false">IF(K1110=1,COUNTIFS($K$5:$K$1252,1,$J$5:$J$1252,"&lt;"&amp;J1110)/($N$3-1),"")</f>
        <v>0.108533554266777</v>
      </c>
      <c r="M1110" s="27" t="n">
        <f aca="false">IF(K1110=1,COUNTIFS($K$5:$K$1252,1,$E$5:$E$1252,"&lt;"&amp;E1110)/($N$3-1),"")</f>
        <v>0.364540182270091</v>
      </c>
      <c r="N1110" s="28" t="n">
        <f aca="false">IF(K1110=1,L1110-M1110,"")</f>
        <v>-0.256006628003314</v>
      </c>
      <c r="O1110" s="24" t="n">
        <f aca="false">IF(K1110=1,E1110,"")</f>
        <v>6.746412</v>
      </c>
      <c r="P1110" s="26" t="n">
        <f aca="false">IF(K1110=1,J1110,"")</f>
        <v>5.84193548387097</v>
      </c>
    </row>
    <row r="1111" customFormat="false" ht="15" hidden="false" customHeight="false" outlineLevel="0" collapsed="false">
      <c r="A1111" s="16" t="s">
        <v>1403</v>
      </c>
      <c r="B1111" s="16" t="s">
        <v>241</v>
      </c>
      <c r="C1111" s="16" t="s">
        <v>296</v>
      </c>
      <c r="D1111" s="16" t="n">
        <v>24</v>
      </c>
      <c r="E1111" s="24" t="n">
        <v>29.501447</v>
      </c>
      <c r="F1111" s="25" t="n">
        <v>1546</v>
      </c>
      <c r="G1111" s="16" t="n">
        <v>25</v>
      </c>
      <c r="H1111" s="16" t="n">
        <v>6</v>
      </c>
      <c r="I1111" s="16" t="n">
        <v>0</v>
      </c>
      <c r="J1111" s="26" t="n">
        <v>6.256</v>
      </c>
      <c r="K1111" s="16" t="n">
        <f aca="false">IF(F1111&gt;=$N$1,1,0)</f>
        <v>1</v>
      </c>
      <c r="L1111" s="27" t="n">
        <f aca="false">IF(K1111=1,COUNTIFS($K$5:$K$1252,1,$J$5:$J$1252,"&lt;"&amp;J1111)/($N$3-1),"")</f>
        <v>0.553438276719138</v>
      </c>
      <c r="M1111" s="27" t="n">
        <f aca="false">IF(K1111=1,COUNTIFS($K$5:$K$1252,1,$E$5:$E$1252,"&lt;"&amp;E1111)/($N$3-1),"")</f>
        <v>0.809444904722452</v>
      </c>
      <c r="N1111" s="28" t="n">
        <f aca="false">IF(K1111=1,L1111-M1111,"")</f>
        <v>-0.256006628003314</v>
      </c>
      <c r="O1111" s="24" t="n">
        <f aca="false">IF(K1111=1,E1111,"")</f>
        <v>29.501447</v>
      </c>
      <c r="P1111" s="26" t="n">
        <f aca="false">IF(K1111=1,J1111,"")</f>
        <v>6.256</v>
      </c>
    </row>
    <row r="1112" customFormat="false" ht="15" hidden="false" customHeight="false" outlineLevel="0" collapsed="false">
      <c r="A1112" s="16" t="s">
        <v>1404</v>
      </c>
      <c r="B1112" s="16" t="s">
        <v>241</v>
      </c>
      <c r="C1112" s="16" t="s">
        <v>307</v>
      </c>
      <c r="D1112" s="16" t="n">
        <v>25</v>
      </c>
      <c r="E1112" s="24" t="n">
        <v>14.754841</v>
      </c>
      <c r="F1112" s="25" t="n">
        <v>1291</v>
      </c>
      <c r="G1112" s="16" t="n">
        <v>17</v>
      </c>
      <c r="H1112" s="16" t="n">
        <v>0</v>
      </c>
      <c r="I1112" s="16" t="n">
        <v>1</v>
      </c>
      <c r="J1112" s="26" t="n">
        <v>6.05882352941176</v>
      </c>
      <c r="K1112" s="16" t="n">
        <f aca="false">IF(F1112&gt;=$N$1,1,0)</f>
        <v>1</v>
      </c>
      <c r="L1112" s="27" t="n">
        <f aca="false">IF(K1112=1,COUNTIFS($K$5:$K$1252,1,$J$5:$J$1252,"&lt;"&amp;J1112)/($N$3-1),"")</f>
        <v>0.367854183927092</v>
      </c>
      <c r="M1112" s="27" t="n">
        <f aca="false">IF(K1112=1,COUNTIFS($K$5:$K$1252,1,$E$5:$E$1252,"&lt;"&amp;E1112)/($N$3-1),"")</f>
        <v>0.625517812758906</v>
      </c>
      <c r="N1112" s="28" t="n">
        <f aca="false">IF(K1112=1,L1112-M1112,"")</f>
        <v>-0.257663628831814</v>
      </c>
      <c r="O1112" s="24" t="n">
        <f aca="false">IF(K1112=1,E1112,"")</f>
        <v>14.754841</v>
      </c>
      <c r="P1112" s="26" t="n">
        <f aca="false">IF(K1112=1,J1112,"")</f>
        <v>6.05882352941176</v>
      </c>
    </row>
    <row r="1113" customFormat="false" ht="15" hidden="false" customHeight="false" outlineLevel="0" collapsed="false">
      <c r="A1113" s="16" t="s">
        <v>1405</v>
      </c>
      <c r="B1113" s="16" t="s">
        <v>247</v>
      </c>
      <c r="C1113" s="16" t="s">
        <v>294</v>
      </c>
      <c r="D1113" s="16" t="n">
        <v>22</v>
      </c>
      <c r="E1113" s="24" t="n">
        <v>34.261332</v>
      </c>
      <c r="F1113" s="25" t="n">
        <v>2176</v>
      </c>
      <c r="G1113" s="16" t="n">
        <v>36</v>
      </c>
      <c r="H1113" s="16" t="n">
        <v>1</v>
      </c>
      <c r="I1113" s="16" t="n">
        <v>1</v>
      </c>
      <c r="J1113" s="26" t="n">
        <v>6.27777777777778</v>
      </c>
      <c r="K1113" s="16" t="n">
        <f aca="false">IF(F1113&gt;=$N$1,1,0)</f>
        <v>1</v>
      </c>
      <c r="L1113" s="27" t="n">
        <f aca="false">IF(K1113=1,COUNTIFS($K$5:$K$1252,1,$J$5:$J$1252,"&lt;"&amp;J1113)/($N$3-1),"")</f>
        <v>0.575807787903894</v>
      </c>
      <c r="M1113" s="27" t="n">
        <f aca="false">IF(K1113=1,COUNTIFS($K$5:$K$1252,1,$E$5:$E$1252,"&lt;"&amp;E1113)/($N$3-1),"")</f>
        <v>0.833471416735708</v>
      </c>
      <c r="N1113" s="28" t="n">
        <f aca="false">IF(K1113=1,L1113-M1113,"")</f>
        <v>-0.257663628831814</v>
      </c>
      <c r="O1113" s="24" t="n">
        <f aca="false">IF(K1113=1,E1113,"")</f>
        <v>34.261332</v>
      </c>
      <c r="P1113" s="26" t="n">
        <f aca="false">IF(K1113=1,J1113,"")</f>
        <v>6.27777777777778</v>
      </c>
    </row>
    <row r="1114" customFormat="false" ht="15" hidden="false" customHeight="false" outlineLevel="0" collapsed="false">
      <c r="A1114" s="16" t="s">
        <v>1406</v>
      </c>
      <c r="B1114" s="16" t="s">
        <v>228</v>
      </c>
      <c r="C1114" s="16" t="s">
        <v>294</v>
      </c>
      <c r="D1114" s="16" t="n">
        <v>20</v>
      </c>
      <c r="E1114" s="24" t="n">
        <v>5.32064</v>
      </c>
      <c r="F1114" s="25" t="n">
        <v>1763</v>
      </c>
      <c r="G1114" s="16" t="n">
        <v>28</v>
      </c>
      <c r="H1114" s="16" t="n">
        <v>1</v>
      </c>
      <c r="I1114" s="16" t="n">
        <v>3</v>
      </c>
      <c r="J1114" s="26" t="n">
        <v>5.75357142857143</v>
      </c>
      <c r="K1114" s="16" t="n">
        <f aca="false">IF(F1114&gt;=$N$1,1,0)</f>
        <v>1</v>
      </c>
      <c r="L1114" s="27" t="n">
        <f aca="false">IF(K1114=1,COUNTIFS($K$5:$K$1252,1,$J$5:$J$1252,"&lt;"&amp;J1114)/($N$3-1),"")</f>
        <v>0.0356255178127589</v>
      </c>
      <c r="M1114" s="27" t="n">
        <f aca="false">IF(K1114=1,COUNTIFS($K$5:$K$1252,1,$E$5:$E$1252,"&lt;"&amp;E1114)/($N$3-1),"")</f>
        <v>0.294117647058824</v>
      </c>
      <c r="N1114" s="28" t="n">
        <f aca="false">IF(K1114=1,L1114-M1114,"")</f>
        <v>-0.258492129246065</v>
      </c>
      <c r="O1114" s="24" t="n">
        <f aca="false">IF(K1114=1,E1114,"")</f>
        <v>5.32064</v>
      </c>
      <c r="P1114" s="26" t="n">
        <f aca="false">IF(K1114=1,J1114,"")</f>
        <v>5.75357142857143</v>
      </c>
    </row>
    <row r="1115" customFormat="false" ht="15" hidden="false" customHeight="false" outlineLevel="0" collapsed="false">
      <c r="A1115" s="16" t="s">
        <v>1407</v>
      </c>
      <c r="B1115" s="16" t="s">
        <v>248</v>
      </c>
      <c r="C1115" s="16" t="s">
        <v>307</v>
      </c>
      <c r="D1115" s="16" t="n">
        <v>24</v>
      </c>
      <c r="E1115" s="24" t="n">
        <v>16.574124</v>
      </c>
      <c r="F1115" s="25" t="n">
        <v>953</v>
      </c>
      <c r="G1115" s="16" t="n">
        <v>13</v>
      </c>
      <c r="H1115" s="16" t="n">
        <v>0</v>
      </c>
      <c r="I1115" s="16" t="n">
        <v>0</v>
      </c>
      <c r="J1115" s="26" t="n">
        <v>6.09230769230769</v>
      </c>
      <c r="K1115" s="16" t="n">
        <f aca="false">IF(F1115&gt;=$N$1,1,0)</f>
        <v>1</v>
      </c>
      <c r="L1115" s="27" t="n">
        <f aca="false">IF(K1115=1,COUNTIFS($K$5:$K$1252,1,$J$5:$J$1252,"&lt;"&amp;J1115)/($N$3-1),"")</f>
        <v>0.405136702568351</v>
      </c>
      <c r="M1115" s="27" t="n">
        <f aca="false">IF(K1115=1,COUNTIFS($K$5:$K$1252,1,$E$5:$E$1252,"&lt;"&amp;E1115)/($N$3-1),"")</f>
        <v>0.665285832642916</v>
      </c>
      <c r="N1115" s="28" t="n">
        <f aca="false">IF(K1115=1,L1115-M1115,"")</f>
        <v>-0.260149130074565</v>
      </c>
      <c r="O1115" s="24" t="n">
        <f aca="false">IF(K1115=1,E1115,"")</f>
        <v>16.574124</v>
      </c>
      <c r="P1115" s="26" t="n">
        <f aca="false">IF(K1115=1,J1115,"")</f>
        <v>6.09230769230769</v>
      </c>
    </row>
    <row r="1116" customFormat="false" ht="15" hidden="false" customHeight="false" outlineLevel="0" collapsed="false">
      <c r="A1116" s="16" t="s">
        <v>1408</v>
      </c>
      <c r="B1116" s="16" t="s">
        <v>234</v>
      </c>
      <c r="C1116" s="16" t="s">
        <v>300</v>
      </c>
      <c r="D1116" s="16" t="n">
        <v>27</v>
      </c>
      <c r="E1116" s="24" t="n">
        <v>7.629458</v>
      </c>
      <c r="F1116" s="25" t="n">
        <v>1340</v>
      </c>
      <c r="G1116" s="16" t="n">
        <v>24</v>
      </c>
      <c r="H1116" s="16" t="n">
        <v>0</v>
      </c>
      <c r="I1116" s="16" t="n">
        <v>2</v>
      </c>
      <c r="J1116" s="26" t="n">
        <v>5.875</v>
      </c>
      <c r="K1116" s="16" t="n">
        <f aca="false">IF(F1116&gt;=$N$1,1,0)</f>
        <v>1</v>
      </c>
      <c r="L1116" s="27" t="n">
        <f aca="false">IF(K1116=1,COUNTIFS($K$5:$K$1252,1,$J$5:$J$1252,"&lt;"&amp;J1116)/($N$3-1),"")</f>
        <v>0.143330571665286</v>
      </c>
      <c r="M1116" s="27" t="n">
        <f aca="false">IF(K1116=1,COUNTIFS($K$5:$K$1252,1,$E$5:$E$1252,"&lt;"&amp;E1116)/($N$3-1),"")</f>
        <v>0.404308202154101</v>
      </c>
      <c r="N1116" s="28" t="n">
        <f aca="false">IF(K1116=1,L1116-M1116,"")</f>
        <v>-0.260977630488815</v>
      </c>
      <c r="O1116" s="24" t="n">
        <f aca="false">IF(K1116=1,E1116,"")</f>
        <v>7.629458</v>
      </c>
      <c r="P1116" s="26" t="n">
        <f aca="false">IF(K1116=1,J1116,"")</f>
        <v>5.875</v>
      </c>
    </row>
    <row r="1117" customFormat="false" ht="15" hidden="false" customHeight="false" outlineLevel="0" collapsed="false">
      <c r="A1117" s="16" t="s">
        <v>1409</v>
      </c>
      <c r="B1117" s="16" t="s">
        <v>269</v>
      </c>
      <c r="C1117" s="16" t="s">
        <v>294</v>
      </c>
      <c r="D1117" s="16" t="n">
        <v>27</v>
      </c>
      <c r="E1117" s="24" t="n">
        <v>6.835064</v>
      </c>
      <c r="F1117" s="25" t="n">
        <v>1558</v>
      </c>
      <c r="G1117" s="16" t="n">
        <v>23</v>
      </c>
      <c r="H1117" s="16" t="n">
        <v>0</v>
      </c>
      <c r="I1117" s="16" t="n">
        <v>1</v>
      </c>
      <c r="J1117" s="26" t="n">
        <v>5.84347826086957</v>
      </c>
      <c r="K1117" s="16" t="n">
        <f aca="false">IF(F1117&gt;=$N$1,1,0)</f>
        <v>1</v>
      </c>
      <c r="L1117" s="27" t="n">
        <f aca="false">IF(K1117=1,COUNTIFS($K$5:$K$1252,1,$J$5:$J$1252,"&lt;"&amp;J1117)/($N$3-1),"")</f>
        <v>0.111019055509528</v>
      </c>
      <c r="M1117" s="27" t="n">
        <f aca="false">IF(K1117=1,COUNTIFS($K$5:$K$1252,1,$E$5:$E$1252,"&lt;"&amp;E1117)/($N$3-1),"")</f>
        <v>0.372825186412593</v>
      </c>
      <c r="N1117" s="28" t="n">
        <f aca="false">IF(K1117=1,L1117-M1117,"")</f>
        <v>-0.261806130903066</v>
      </c>
      <c r="O1117" s="24" t="n">
        <f aca="false">IF(K1117=1,E1117,"")</f>
        <v>6.835064</v>
      </c>
      <c r="P1117" s="26" t="n">
        <f aca="false">IF(K1117=1,J1117,"")</f>
        <v>5.84347826086957</v>
      </c>
    </row>
    <row r="1118" customFormat="false" ht="15" hidden="false" customHeight="false" outlineLevel="0" collapsed="false">
      <c r="A1118" s="16" t="s">
        <v>1410</v>
      </c>
      <c r="B1118" s="16" t="s">
        <v>266</v>
      </c>
      <c r="C1118" s="16" t="s">
        <v>296</v>
      </c>
      <c r="D1118" s="16" t="n">
        <v>24</v>
      </c>
      <c r="E1118" s="24" t="n">
        <v>10.066009</v>
      </c>
      <c r="F1118" s="25" t="n">
        <v>1052</v>
      </c>
      <c r="G1118" s="16" t="n">
        <v>18</v>
      </c>
      <c r="H1118" s="16" t="n">
        <v>4</v>
      </c>
      <c r="I1118" s="16" t="n">
        <v>1</v>
      </c>
      <c r="J1118" s="26" t="n">
        <v>5.95</v>
      </c>
      <c r="K1118" s="16" t="n">
        <f aca="false">IF(F1118&gt;=$N$1,1,0)</f>
        <v>1</v>
      </c>
      <c r="L1118" s="27" t="n">
        <f aca="false">IF(K1118=1,COUNTIFS($K$5:$K$1252,1,$J$5:$J$1252,"&lt;"&amp;J1118)/($N$3-1),"")</f>
        <v>0.228666114333057</v>
      </c>
      <c r="M1118" s="27" t="n">
        <f aca="false">IF(K1118=1,COUNTIFS($K$5:$K$1252,1,$E$5:$E$1252,"&lt;"&amp;E1118)/($N$3-1),"")</f>
        <v>0.492129246064623</v>
      </c>
      <c r="N1118" s="28" t="n">
        <f aca="false">IF(K1118=1,L1118-M1118,"")</f>
        <v>-0.263463131731566</v>
      </c>
      <c r="O1118" s="24" t="n">
        <f aca="false">IF(K1118=1,E1118,"")</f>
        <v>10.066009</v>
      </c>
      <c r="P1118" s="26" t="n">
        <f aca="false">IF(K1118=1,J1118,"")</f>
        <v>5.95</v>
      </c>
    </row>
    <row r="1119" customFormat="false" ht="15" hidden="false" customHeight="false" outlineLevel="0" collapsed="false">
      <c r="A1119" s="16" t="s">
        <v>1411</v>
      </c>
      <c r="B1119" s="16" t="s">
        <v>226</v>
      </c>
      <c r="C1119" s="16" t="s">
        <v>300</v>
      </c>
      <c r="D1119" s="16" t="n">
        <v>23</v>
      </c>
      <c r="E1119" s="24" t="n">
        <v>41.343699</v>
      </c>
      <c r="F1119" s="25" t="n">
        <v>2043</v>
      </c>
      <c r="G1119" s="16" t="n">
        <v>34</v>
      </c>
      <c r="H1119" s="16" t="n">
        <v>4</v>
      </c>
      <c r="I1119" s="16" t="n">
        <v>6</v>
      </c>
      <c r="J1119" s="26" t="n">
        <v>6.30588235294118</v>
      </c>
      <c r="K1119" s="16" t="n">
        <f aca="false">IF(F1119&gt;=$N$1,1,0)</f>
        <v>1</v>
      </c>
      <c r="L1119" s="27" t="n">
        <f aca="false">IF(K1119=1,COUNTIFS($K$5:$K$1252,1,$J$5:$J$1252,"&lt;"&amp;J1119)/($N$3-1),"")</f>
        <v>0.5990057995029</v>
      </c>
      <c r="M1119" s="27" t="n">
        <f aca="false">IF(K1119=1,COUNTIFS($K$5:$K$1252,1,$E$5:$E$1252,"&lt;"&amp;E1119)/($N$3-1),"")</f>
        <v>0.864954432477216</v>
      </c>
      <c r="N1119" s="28" t="n">
        <f aca="false">IF(K1119=1,L1119-M1119,"")</f>
        <v>-0.265948632974317</v>
      </c>
      <c r="O1119" s="24" t="n">
        <f aca="false">IF(K1119=1,E1119,"")</f>
        <v>41.343699</v>
      </c>
      <c r="P1119" s="26" t="n">
        <f aca="false">IF(K1119=1,J1119,"")</f>
        <v>6.30588235294118</v>
      </c>
    </row>
    <row r="1120" customFormat="false" ht="15" hidden="false" customHeight="false" outlineLevel="0" collapsed="false">
      <c r="A1120" s="16" t="s">
        <v>1412</v>
      </c>
      <c r="B1120" s="16" t="s">
        <v>224</v>
      </c>
      <c r="C1120" s="16" t="s">
        <v>294</v>
      </c>
      <c r="D1120" s="16" t="n">
        <v>28</v>
      </c>
      <c r="E1120" s="24" t="n">
        <v>7.987412</v>
      </c>
      <c r="F1120" s="25" t="n">
        <v>1936</v>
      </c>
      <c r="G1120" s="16" t="n">
        <v>32</v>
      </c>
      <c r="H1120" s="16" t="n">
        <v>3</v>
      </c>
      <c r="I1120" s="16" t="n">
        <v>2</v>
      </c>
      <c r="J1120" s="26" t="n">
        <v>5.88125</v>
      </c>
      <c r="K1120" s="16" t="n">
        <f aca="false">IF(F1120&gt;=$N$1,1,0)</f>
        <v>1</v>
      </c>
      <c r="L1120" s="27" t="n">
        <f aca="false">IF(K1120=1,COUNTIFS($K$5:$K$1252,1,$J$5:$J$1252,"&lt;"&amp;J1120)/($N$3-1),"")</f>
        <v>0.151615575807788</v>
      </c>
      <c r="M1120" s="27" t="n">
        <f aca="false">IF(K1120=1,COUNTIFS($K$5:$K$1252,1,$E$5:$E$1252,"&lt;"&amp;E1120)/($N$3-1),"")</f>
        <v>0.417564208782104</v>
      </c>
      <c r="N1120" s="28" t="n">
        <f aca="false">IF(K1120=1,L1120-M1120,"")</f>
        <v>-0.265948632974317</v>
      </c>
      <c r="O1120" s="24" t="n">
        <f aca="false">IF(K1120=1,E1120,"")</f>
        <v>7.987412</v>
      </c>
      <c r="P1120" s="26" t="n">
        <f aca="false">IF(K1120=1,J1120,"")</f>
        <v>5.88125</v>
      </c>
    </row>
    <row r="1121" customFormat="false" ht="15" hidden="false" customHeight="false" outlineLevel="0" collapsed="false">
      <c r="A1121" s="16" t="s">
        <v>1413</v>
      </c>
      <c r="B1121" s="16" t="s">
        <v>268</v>
      </c>
      <c r="C1121" s="16" t="s">
        <v>296</v>
      </c>
      <c r="D1121" s="16" t="n">
        <v>34</v>
      </c>
      <c r="E1121" s="24" t="n">
        <v>51.53379</v>
      </c>
      <c r="F1121" s="25" t="n">
        <v>1420</v>
      </c>
      <c r="G1121" s="16" t="n">
        <v>21</v>
      </c>
      <c r="H1121" s="16" t="n">
        <v>4</v>
      </c>
      <c r="I1121" s="16" t="n">
        <v>3</v>
      </c>
      <c r="J1121" s="26" t="n">
        <v>6.33333333333333</v>
      </c>
      <c r="K1121" s="16" t="n">
        <f aca="false">IF(F1121&gt;=$N$1,1,0)</f>
        <v>1</v>
      </c>
      <c r="L1121" s="27" t="n">
        <f aca="false">IF(K1121=1,COUNTIFS($K$5:$K$1252,1,$J$5:$J$1252,"&lt;"&amp;J1121)/($N$3-1),"")</f>
        <v>0.632145816072908</v>
      </c>
      <c r="M1121" s="27" t="n">
        <f aca="false">IF(K1121=1,COUNTIFS($K$5:$K$1252,1,$E$5:$E$1252,"&lt;"&amp;E1121)/($N$3-1),"")</f>
        <v>0.901408450704225</v>
      </c>
      <c r="N1121" s="28" t="n">
        <f aca="false">IF(K1121=1,L1121-M1121,"")</f>
        <v>-0.269262634631317</v>
      </c>
      <c r="O1121" s="24" t="n">
        <f aca="false">IF(K1121=1,E1121,"")</f>
        <v>51.53379</v>
      </c>
      <c r="P1121" s="26" t="n">
        <f aca="false">IF(K1121=1,J1121,"")</f>
        <v>6.33333333333333</v>
      </c>
    </row>
    <row r="1122" customFormat="false" ht="15" hidden="false" customHeight="false" outlineLevel="0" collapsed="false">
      <c r="A1122" s="16" t="s">
        <v>1414</v>
      </c>
      <c r="B1122" s="16" t="s">
        <v>229</v>
      </c>
      <c r="C1122" s="16" t="s">
        <v>296</v>
      </c>
      <c r="D1122" s="16" t="n">
        <v>28</v>
      </c>
      <c r="E1122" s="24" t="n">
        <v>30.599047</v>
      </c>
      <c r="F1122" s="25" t="n">
        <v>1248</v>
      </c>
      <c r="G1122" s="16" t="n">
        <v>18</v>
      </c>
      <c r="H1122" s="16" t="n">
        <v>7</v>
      </c>
      <c r="I1122" s="16" t="n">
        <v>4</v>
      </c>
      <c r="J1122" s="26" t="n">
        <v>6.25</v>
      </c>
      <c r="K1122" s="16" t="n">
        <f aca="false">IF(F1122&gt;=$N$1,1,0)</f>
        <v>1</v>
      </c>
      <c r="L1122" s="27" t="n">
        <f aca="false">IF(K1122=1,COUNTIFS($K$5:$K$1252,1,$J$5:$J$1252,"&lt;"&amp;J1122)/($N$3-1),"")</f>
        <v>0.545981772990887</v>
      </c>
      <c r="M1122" s="27" t="n">
        <f aca="false">IF(K1122=1,COUNTIFS($K$5:$K$1252,1,$E$5:$E$1252,"&lt;"&amp;E1122)/($N$3-1),"")</f>
        <v>0.816072908036454</v>
      </c>
      <c r="N1122" s="28" t="n">
        <f aca="false">IF(K1122=1,L1122-M1122,"")</f>
        <v>-0.270091135045568</v>
      </c>
      <c r="O1122" s="24" t="n">
        <f aca="false">IF(K1122=1,E1122,"")</f>
        <v>30.599047</v>
      </c>
      <c r="P1122" s="26" t="n">
        <f aca="false">IF(K1122=1,J1122,"")</f>
        <v>6.25</v>
      </c>
    </row>
    <row r="1123" customFormat="false" ht="15" hidden="false" customHeight="false" outlineLevel="0" collapsed="false">
      <c r="A1123" s="16" t="s">
        <v>1415</v>
      </c>
      <c r="B1123" s="16" t="s">
        <v>238</v>
      </c>
      <c r="C1123" s="16" t="s">
        <v>294</v>
      </c>
      <c r="D1123" s="16" t="n">
        <v>25</v>
      </c>
      <c r="E1123" s="24" t="n">
        <v>5.50516</v>
      </c>
      <c r="F1123" s="25" t="n">
        <v>1422</v>
      </c>
      <c r="G1123" s="16" t="n">
        <v>23</v>
      </c>
      <c r="H1123" s="16" t="n">
        <v>2</v>
      </c>
      <c r="I1123" s="16" t="n">
        <v>1</v>
      </c>
      <c r="J1123" s="26" t="n">
        <v>5.74782608695652</v>
      </c>
      <c r="K1123" s="16" t="n">
        <f aca="false">IF(F1123&gt;=$N$1,1,0)</f>
        <v>1</v>
      </c>
      <c r="L1123" s="27" t="n">
        <f aca="false">IF(K1123=1,COUNTIFS($K$5:$K$1252,1,$J$5:$J$1252,"&lt;"&amp;J1123)/($N$3-1),"")</f>
        <v>0.0331400165700083</v>
      </c>
      <c r="M1123" s="27" t="n">
        <f aca="false">IF(K1123=1,COUNTIFS($K$5:$K$1252,1,$E$5:$E$1252,"&lt;"&amp;E1123)/($N$3-1),"")</f>
        <v>0.305716652858326</v>
      </c>
      <c r="N1123" s="28" t="n">
        <f aca="false">IF(K1123=1,L1123-M1123,"")</f>
        <v>-0.272576636288318</v>
      </c>
      <c r="O1123" s="24" t="n">
        <f aca="false">IF(K1123=1,E1123,"")</f>
        <v>5.50516</v>
      </c>
      <c r="P1123" s="26" t="n">
        <f aca="false">IF(K1123=1,J1123,"")</f>
        <v>5.74782608695652</v>
      </c>
    </row>
    <row r="1124" customFormat="false" ht="15" hidden="false" customHeight="false" outlineLevel="0" collapsed="false">
      <c r="A1124" s="16" t="s">
        <v>1416</v>
      </c>
      <c r="B1124" s="16" t="s">
        <v>265</v>
      </c>
      <c r="C1124" s="16" t="s">
        <v>296</v>
      </c>
      <c r="D1124" s="16" t="n">
        <v>34</v>
      </c>
      <c r="E1124" s="24" t="n">
        <v>8.684872</v>
      </c>
      <c r="F1124" s="25" t="n">
        <v>1285</v>
      </c>
      <c r="G1124" s="16" t="n">
        <v>23</v>
      </c>
      <c r="H1124" s="16" t="n">
        <v>3</v>
      </c>
      <c r="I1124" s="16" t="n">
        <v>2</v>
      </c>
      <c r="J1124" s="26" t="n">
        <v>5.90434782608696</v>
      </c>
      <c r="K1124" s="16" t="n">
        <f aca="false">IF(F1124&gt;=$N$1,1,0)</f>
        <v>1</v>
      </c>
      <c r="L1124" s="27" t="n">
        <f aca="false">IF(K1124=1,COUNTIFS($K$5:$K$1252,1,$J$5:$J$1252,"&lt;"&amp;J1124)/($N$3-1),"")</f>
        <v>0.174813587406794</v>
      </c>
      <c r="M1124" s="27" t="n">
        <f aca="false">IF(K1124=1,COUNTIFS($K$5:$K$1252,1,$E$5:$E$1252,"&lt;"&amp;E1124)/($N$3-1),"")</f>
        <v>0.447390223695112</v>
      </c>
      <c r="N1124" s="28" t="n">
        <f aca="false">IF(K1124=1,L1124-M1124,"")</f>
        <v>-0.272576636288318</v>
      </c>
      <c r="O1124" s="24" t="n">
        <f aca="false">IF(K1124=1,E1124,"")</f>
        <v>8.684872</v>
      </c>
      <c r="P1124" s="26" t="n">
        <f aca="false">IF(K1124=1,J1124,"")</f>
        <v>5.90434782608696</v>
      </c>
    </row>
    <row r="1125" customFormat="false" ht="15" hidden="false" customHeight="false" outlineLevel="0" collapsed="false">
      <c r="A1125" s="16" t="s">
        <v>1417</v>
      </c>
      <c r="B1125" s="16" t="s">
        <v>226</v>
      </c>
      <c r="C1125" s="16" t="s">
        <v>294</v>
      </c>
      <c r="D1125" s="16" t="n">
        <v>26</v>
      </c>
      <c r="E1125" s="24" t="n">
        <v>26.129379</v>
      </c>
      <c r="F1125" s="25" t="n">
        <v>2082</v>
      </c>
      <c r="G1125" s="16" t="n">
        <v>37</v>
      </c>
      <c r="H1125" s="16" t="n">
        <v>3</v>
      </c>
      <c r="I1125" s="16" t="n">
        <v>0</v>
      </c>
      <c r="J1125" s="26" t="n">
        <v>6.21081081081081</v>
      </c>
      <c r="K1125" s="16" t="n">
        <f aca="false">IF(F1125&gt;=$N$1,1,0)</f>
        <v>1</v>
      </c>
      <c r="L1125" s="27" t="n">
        <f aca="false">IF(K1125=1,COUNTIFS($K$5:$K$1252,1,$J$5:$J$1252,"&lt;"&amp;J1125)/($N$3-1),"")</f>
        <v>0.510356255178128</v>
      </c>
      <c r="M1125" s="27" t="n">
        <f aca="false">IF(K1125=1,COUNTIFS($K$5:$K$1252,1,$E$5:$E$1252,"&lt;"&amp;E1125)/($N$3-1),"")</f>
        <v>0.782932891466446</v>
      </c>
      <c r="N1125" s="28" t="n">
        <f aca="false">IF(K1125=1,L1125-M1125,"")</f>
        <v>-0.272576636288318</v>
      </c>
      <c r="O1125" s="24" t="n">
        <f aca="false">IF(K1125=1,E1125,"")</f>
        <v>26.129379</v>
      </c>
      <c r="P1125" s="26" t="n">
        <f aca="false">IF(K1125=1,J1125,"")</f>
        <v>6.21081081081081</v>
      </c>
    </row>
    <row r="1126" customFormat="false" ht="15" hidden="false" customHeight="false" outlineLevel="0" collapsed="false">
      <c r="A1126" s="16" t="s">
        <v>1418</v>
      </c>
      <c r="B1126" s="16" t="s">
        <v>269</v>
      </c>
      <c r="C1126" s="16" t="s">
        <v>300</v>
      </c>
      <c r="D1126" s="16" t="n">
        <v>26</v>
      </c>
      <c r="E1126" s="24" t="n">
        <v>33.93603</v>
      </c>
      <c r="F1126" s="25" t="n">
        <v>1357</v>
      </c>
      <c r="G1126" s="16" t="n">
        <v>21</v>
      </c>
      <c r="H1126" s="16" t="n">
        <v>1</v>
      </c>
      <c r="I1126" s="16" t="n">
        <v>2</v>
      </c>
      <c r="J1126" s="26" t="n">
        <v>6.26190476190476</v>
      </c>
      <c r="K1126" s="16" t="n">
        <f aca="false">IF(F1126&gt;=$N$1,1,0)</f>
        <v>1</v>
      </c>
      <c r="L1126" s="27" t="n">
        <f aca="false">IF(K1126=1,COUNTIFS($K$5:$K$1252,1,$J$5:$J$1252,"&lt;"&amp;J1126)/($N$3-1),"")</f>
        <v>0.55840927920464</v>
      </c>
      <c r="M1126" s="27" t="n">
        <f aca="false">IF(K1126=1,COUNTIFS($K$5:$K$1252,1,$E$5:$E$1252,"&lt;"&amp;E1126)/($N$3-1),"")</f>
        <v>0.831814415907208</v>
      </c>
      <c r="N1126" s="28" t="n">
        <f aca="false">IF(K1126=1,L1126-M1126,"")</f>
        <v>-0.273405136702568</v>
      </c>
      <c r="O1126" s="24" t="n">
        <f aca="false">IF(K1126=1,E1126,"")</f>
        <v>33.93603</v>
      </c>
      <c r="P1126" s="26" t="n">
        <f aca="false">IF(K1126=1,J1126,"")</f>
        <v>6.26190476190476</v>
      </c>
    </row>
    <row r="1127" customFormat="false" ht="15" hidden="false" customHeight="false" outlineLevel="0" collapsed="false">
      <c r="A1127" s="16" t="s">
        <v>1419</v>
      </c>
      <c r="B1127" s="16" t="s">
        <v>252</v>
      </c>
      <c r="C1127" s="16" t="s">
        <v>296</v>
      </c>
      <c r="D1127" s="16" t="n">
        <v>24</v>
      </c>
      <c r="E1127" s="24" t="n">
        <v>16.600369</v>
      </c>
      <c r="F1127" s="25" t="n">
        <v>1403</v>
      </c>
      <c r="G1127" s="16" t="n">
        <v>25</v>
      </c>
      <c r="H1127" s="16" t="n">
        <v>1</v>
      </c>
      <c r="I1127" s="16" t="n">
        <v>0</v>
      </c>
      <c r="J1127" s="26" t="n">
        <v>6.08</v>
      </c>
      <c r="K1127" s="16" t="n">
        <f aca="false">IF(F1127&gt;=$N$1,1,0)</f>
        <v>1</v>
      </c>
      <c r="L1127" s="27" t="n">
        <f aca="false">IF(K1127=1,COUNTIFS($K$5:$K$1252,1,$J$5:$J$1252,"&lt;"&amp;J1127)/($N$3-1),"")</f>
        <v>0.393537696768848</v>
      </c>
      <c r="M1127" s="27" t="n">
        <f aca="false">IF(K1127=1,COUNTIFS($K$5:$K$1252,1,$E$5:$E$1252,"&lt;"&amp;E1127)/($N$3-1),"")</f>
        <v>0.666942833471417</v>
      </c>
      <c r="N1127" s="28" t="n">
        <f aca="false">IF(K1127=1,L1127-M1127,"")</f>
        <v>-0.273405136702568</v>
      </c>
      <c r="O1127" s="24" t="n">
        <f aca="false">IF(K1127=1,E1127,"")</f>
        <v>16.600369</v>
      </c>
      <c r="P1127" s="26" t="n">
        <f aca="false">IF(K1127=1,J1127,"")</f>
        <v>6.08</v>
      </c>
    </row>
    <row r="1128" customFormat="false" ht="15" hidden="false" customHeight="false" outlineLevel="0" collapsed="false">
      <c r="A1128" s="16" t="s">
        <v>1420</v>
      </c>
      <c r="B1128" s="16" t="s">
        <v>258</v>
      </c>
      <c r="C1128" s="16" t="s">
        <v>294</v>
      </c>
      <c r="D1128" s="16" t="n">
        <v>21</v>
      </c>
      <c r="E1128" s="24" t="n">
        <v>10.039095</v>
      </c>
      <c r="F1128" s="25" t="n">
        <v>1588</v>
      </c>
      <c r="G1128" s="16" t="n">
        <v>29</v>
      </c>
      <c r="H1128" s="16" t="n">
        <v>1</v>
      </c>
      <c r="I1128" s="16" t="n">
        <v>1</v>
      </c>
      <c r="J1128" s="26" t="n">
        <v>5.93448275862069</v>
      </c>
      <c r="K1128" s="16" t="n">
        <f aca="false">IF(F1128&gt;=$N$1,1,0)</f>
        <v>1</v>
      </c>
      <c r="L1128" s="27" t="n">
        <f aca="false">IF(K1128=1,COUNTIFS($K$5:$K$1252,1,$J$5:$J$1252,"&lt;"&amp;J1128)/($N$3-1),"")</f>
        <v>0.215410107705054</v>
      </c>
      <c r="M1128" s="27" t="n">
        <f aca="false">IF(K1128=1,COUNTIFS($K$5:$K$1252,1,$E$5:$E$1252,"&lt;"&amp;E1128)/($N$3-1),"")</f>
        <v>0.491300745650373</v>
      </c>
      <c r="N1128" s="28" t="n">
        <f aca="false">IF(K1128=1,L1128-M1128,"")</f>
        <v>-0.275890637945319</v>
      </c>
      <c r="O1128" s="24" t="n">
        <f aca="false">IF(K1128=1,E1128,"")</f>
        <v>10.039095</v>
      </c>
      <c r="P1128" s="26" t="n">
        <f aca="false">IF(K1128=1,J1128,"")</f>
        <v>5.93448275862069</v>
      </c>
    </row>
    <row r="1129" customFormat="false" ht="15" hidden="false" customHeight="false" outlineLevel="0" collapsed="false">
      <c r="A1129" s="16" t="s">
        <v>1421</v>
      </c>
      <c r="B1129" s="16" t="s">
        <v>217</v>
      </c>
      <c r="C1129" s="16" t="s">
        <v>294</v>
      </c>
      <c r="D1129" s="16" t="n">
        <v>29</v>
      </c>
      <c r="E1129" s="24" t="n">
        <v>7.541969</v>
      </c>
      <c r="F1129" s="25" t="n">
        <v>1293</v>
      </c>
      <c r="G1129" s="16" t="n">
        <v>22</v>
      </c>
      <c r="H1129" s="16" t="n">
        <v>0</v>
      </c>
      <c r="I1129" s="16" t="n">
        <v>1</v>
      </c>
      <c r="J1129" s="26" t="n">
        <v>5.85454545454546</v>
      </c>
      <c r="K1129" s="16" t="n">
        <f aca="false">IF(F1129&gt;=$N$1,1,0)</f>
        <v>1</v>
      </c>
      <c r="L1129" s="27" t="n">
        <f aca="false">IF(K1129=1,COUNTIFS($K$5:$K$1252,1,$J$5:$J$1252,"&lt;"&amp;J1129)/($N$3-1),"")</f>
        <v>0.122618061309031</v>
      </c>
      <c r="M1129" s="27" t="n">
        <f aca="false">IF(K1129=1,COUNTIFS($K$5:$K$1252,1,$E$5:$E$1252,"&lt;"&amp;E1129)/($N$3-1),"")</f>
        <v>0.3993371996686</v>
      </c>
      <c r="N1129" s="28" t="n">
        <f aca="false">IF(K1129=1,L1129-M1129,"")</f>
        <v>-0.276719138359569</v>
      </c>
      <c r="O1129" s="24" t="n">
        <f aca="false">IF(K1129=1,E1129,"")</f>
        <v>7.541969</v>
      </c>
      <c r="P1129" s="26" t="n">
        <f aca="false">IF(K1129=1,J1129,"")</f>
        <v>5.85454545454546</v>
      </c>
    </row>
    <row r="1130" customFormat="false" ht="15" hidden="false" customHeight="false" outlineLevel="0" collapsed="false">
      <c r="A1130" s="16" t="s">
        <v>1422</v>
      </c>
      <c r="B1130" s="16" t="s">
        <v>225</v>
      </c>
      <c r="C1130" s="16" t="s">
        <v>307</v>
      </c>
      <c r="D1130" s="16" t="n">
        <v>34</v>
      </c>
      <c r="E1130" s="24" t="n">
        <v>14.48512</v>
      </c>
      <c r="F1130" s="25" t="n">
        <v>1215</v>
      </c>
      <c r="G1130" s="16" t="n">
        <v>16</v>
      </c>
      <c r="H1130" s="16" t="n">
        <v>0</v>
      </c>
      <c r="I1130" s="16" t="n">
        <v>1</v>
      </c>
      <c r="J1130" s="26" t="n">
        <v>6.0375</v>
      </c>
      <c r="K1130" s="16" t="n">
        <f aca="false">IF(F1130&gt;=$N$1,1,0)</f>
        <v>1</v>
      </c>
      <c r="L1130" s="27" t="n">
        <f aca="false">IF(K1130=1,COUNTIFS($K$5:$K$1252,1,$J$5:$J$1252,"&lt;"&amp;J1130)/($N$3-1),"")</f>
        <v>0.342170671085336</v>
      </c>
      <c r="M1130" s="27" t="n">
        <f aca="false">IF(K1130=1,COUNTIFS($K$5:$K$1252,1,$E$5:$E$1252,"&lt;"&amp;E1130)/($N$3-1),"")</f>
        <v>0.622203811101906</v>
      </c>
      <c r="N1130" s="28" t="n">
        <f aca="false">IF(K1130=1,L1130-M1130,"")</f>
        <v>-0.28003314001657</v>
      </c>
      <c r="O1130" s="24" t="n">
        <f aca="false">IF(K1130=1,E1130,"")</f>
        <v>14.48512</v>
      </c>
      <c r="P1130" s="26" t="n">
        <f aca="false">IF(K1130=1,J1130,"")</f>
        <v>6.0375</v>
      </c>
    </row>
    <row r="1131" customFormat="false" ht="15" hidden="false" customHeight="false" outlineLevel="0" collapsed="false">
      <c r="A1131" s="16" t="s">
        <v>1423</v>
      </c>
      <c r="B1131" s="16" t="s">
        <v>256</v>
      </c>
      <c r="C1131" s="16" t="s">
        <v>296</v>
      </c>
      <c r="D1131" s="16" t="n">
        <v>23</v>
      </c>
      <c r="E1131" s="24" t="n">
        <v>25.493014</v>
      </c>
      <c r="F1131" s="25" t="n">
        <v>1910</v>
      </c>
      <c r="G1131" s="16" t="n">
        <v>32</v>
      </c>
      <c r="H1131" s="16" t="n">
        <v>8</v>
      </c>
      <c r="I1131" s="16" t="n">
        <v>7</v>
      </c>
      <c r="J1131" s="26" t="n">
        <v>6.196875</v>
      </c>
      <c r="K1131" s="16" t="n">
        <f aca="false">IF(F1131&gt;=$N$1,1,0)</f>
        <v>1</v>
      </c>
      <c r="L1131" s="27" t="n">
        <f aca="false">IF(K1131=1,COUNTIFS($K$5:$K$1252,1,$J$5:$J$1252,"&lt;"&amp;J1131)/($N$3-1),"")</f>
        <v>0.496271748135874</v>
      </c>
      <c r="M1131" s="27" t="n">
        <f aca="false">IF(K1131=1,COUNTIFS($K$5:$K$1252,1,$E$5:$E$1252,"&lt;"&amp;E1131)/($N$3-1),"")</f>
        <v>0.777133388566694</v>
      </c>
      <c r="N1131" s="28" t="n">
        <f aca="false">IF(K1131=1,L1131-M1131,"")</f>
        <v>-0.28086164043082</v>
      </c>
      <c r="O1131" s="24" t="n">
        <f aca="false">IF(K1131=1,E1131,"")</f>
        <v>25.493014</v>
      </c>
      <c r="P1131" s="26" t="n">
        <f aca="false">IF(K1131=1,J1131,"")</f>
        <v>6.196875</v>
      </c>
    </row>
    <row r="1132" customFormat="false" ht="15" hidden="false" customHeight="false" outlineLevel="0" collapsed="false">
      <c r="A1132" s="16" t="s">
        <v>1424</v>
      </c>
      <c r="B1132" s="16" t="s">
        <v>263</v>
      </c>
      <c r="C1132" s="16" t="s">
        <v>300</v>
      </c>
      <c r="D1132" s="16" t="n">
        <v>19</v>
      </c>
      <c r="E1132" s="24" t="n">
        <v>5.825326</v>
      </c>
      <c r="F1132" s="25" t="n">
        <v>1887</v>
      </c>
      <c r="G1132" s="16" t="n">
        <v>31</v>
      </c>
      <c r="H1132" s="16" t="n">
        <v>4</v>
      </c>
      <c r="I1132" s="16" t="n">
        <v>1</v>
      </c>
      <c r="J1132" s="26" t="n">
        <v>5.76774193548387</v>
      </c>
      <c r="K1132" s="16" t="n">
        <f aca="false">IF(F1132&gt;=$N$1,1,0)</f>
        <v>1</v>
      </c>
      <c r="L1132" s="27" t="n">
        <f aca="false">IF(K1132=1,COUNTIFS($K$5:$K$1252,1,$J$5:$J$1252,"&lt;"&amp;J1132)/($N$3-1),"")</f>
        <v>0.0430820215410108</v>
      </c>
      <c r="M1132" s="27" t="n">
        <f aca="false">IF(K1132=1,COUNTIFS($K$5:$K$1252,1,$E$5:$E$1252,"&lt;"&amp;E1132)/($N$3-1),"")</f>
        <v>0.325600662800331</v>
      </c>
      <c r="N1132" s="28" t="n">
        <f aca="false">IF(K1132=1,L1132-M1132,"")</f>
        <v>-0.282518641259321</v>
      </c>
      <c r="O1132" s="24" t="n">
        <f aca="false">IF(K1132=1,E1132,"")</f>
        <v>5.825326</v>
      </c>
      <c r="P1132" s="26" t="n">
        <f aca="false">IF(K1132=1,J1132,"")</f>
        <v>5.76774193548387</v>
      </c>
    </row>
    <row r="1133" customFormat="false" ht="15" hidden="false" customHeight="false" outlineLevel="0" collapsed="false">
      <c r="A1133" s="16" t="s">
        <v>1425</v>
      </c>
      <c r="B1133" s="16" t="s">
        <v>232</v>
      </c>
      <c r="C1133" s="16" t="s">
        <v>296</v>
      </c>
      <c r="D1133" s="16" t="n">
        <v>22</v>
      </c>
      <c r="E1133" s="24" t="n">
        <v>15.448669</v>
      </c>
      <c r="F1133" s="25" t="n">
        <v>1204</v>
      </c>
      <c r="G1133" s="16" t="n">
        <v>18</v>
      </c>
      <c r="H1133" s="16" t="n">
        <v>5</v>
      </c>
      <c r="I1133" s="16" t="n">
        <v>2</v>
      </c>
      <c r="J1133" s="26" t="n">
        <v>6.05</v>
      </c>
      <c r="K1133" s="16" t="n">
        <f aca="false">IF(F1133&gt;=$N$1,1,0)</f>
        <v>1</v>
      </c>
      <c r="L1133" s="27" t="n">
        <f aca="false">IF(K1133=1,COUNTIFS($K$5:$K$1252,1,$J$5:$J$1252,"&lt;"&amp;J1133)/($N$3-1),"")</f>
        <v>0.35874067937034</v>
      </c>
      <c r="M1133" s="27" t="n">
        <f aca="false">IF(K1133=1,COUNTIFS($K$5:$K$1252,1,$E$5:$E$1252,"&lt;"&amp;E1133)/($N$3-1),"")</f>
        <v>0.64125932062966</v>
      </c>
      <c r="N1133" s="28" t="n">
        <f aca="false">IF(K1133=1,L1133-M1133,"")</f>
        <v>-0.282518641259321</v>
      </c>
      <c r="O1133" s="24" t="n">
        <f aca="false">IF(K1133=1,E1133,"")</f>
        <v>15.448669</v>
      </c>
      <c r="P1133" s="26" t="n">
        <f aca="false">IF(K1133=1,J1133,"")</f>
        <v>6.05</v>
      </c>
    </row>
    <row r="1134" customFormat="false" ht="15" hidden="false" customHeight="false" outlineLevel="0" collapsed="false">
      <c r="A1134" s="16" t="s">
        <v>1426</v>
      </c>
      <c r="B1134" s="16" t="s">
        <v>237</v>
      </c>
      <c r="C1134" s="16" t="s">
        <v>294</v>
      </c>
      <c r="D1134" s="16" t="n">
        <v>25</v>
      </c>
      <c r="E1134" s="24" t="n">
        <v>44.729214</v>
      </c>
      <c r="F1134" s="25" t="n">
        <v>1918</v>
      </c>
      <c r="G1134" s="16" t="n">
        <v>32</v>
      </c>
      <c r="H1134" s="16" t="n">
        <v>0</v>
      </c>
      <c r="I1134" s="16" t="n">
        <v>2</v>
      </c>
      <c r="J1134" s="26" t="n">
        <v>6.303125</v>
      </c>
      <c r="K1134" s="16" t="n">
        <f aca="false">IF(F1134&gt;=$N$1,1,0)</f>
        <v>1</v>
      </c>
      <c r="L1134" s="27" t="n">
        <f aca="false">IF(K1134=1,COUNTIFS($K$5:$K$1252,1,$J$5:$J$1252,"&lt;"&amp;J1134)/($N$3-1),"")</f>
        <v>0.594034797017399</v>
      </c>
      <c r="M1134" s="27" t="n">
        <f aca="false">IF(K1134=1,COUNTIFS($K$5:$K$1252,1,$E$5:$E$1252,"&lt;"&amp;E1134)/($N$3-1),"")</f>
        <v>0.877381938690969</v>
      </c>
      <c r="N1134" s="28" t="n">
        <f aca="false">IF(K1134=1,L1134-M1134,"")</f>
        <v>-0.283347141673571</v>
      </c>
      <c r="O1134" s="24" t="n">
        <f aca="false">IF(K1134=1,E1134,"")</f>
        <v>44.729214</v>
      </c>
      <c r="P1134" s="26" t="n">
        <f aca="false">IF(K1134=1,J1134,"")</f>
        <v>6.303125</v>
      </c>
    </row>
    <row r="1135" customFormat="false" ht="15" hidden="false" customHeight="false" outlineLevel="0" collapsed="false">
      <c r="A1135" s="16" t="s">
        <v>1427</v>
      </c>
      <c r="B1135" s="16" t="s">
        <v>229</v>
      </c>
      <c r="C1135" s="16" t="s">
        <v>296</v>
      </c>
      <c r="D1135" s="16" t="n">
        <v>28</v>
      </c>
      <c r="E1135" s="24" t="n">
        <v>25.035151</v>
      </c>
      <c r="F1135" s="25" t="n">
        <v>1140</v>
      </c>
      <c r="G1135" s="16" t="n">
        <v>23</v>
      </c>
      <c r="H1135" s="16" t="n">
        <v>3</v>
      </c>
      <c r="I1135" s="16" t="n">
        <v>4</v>
      </c>
      <c r="J1135" s="26" t="n">
        <v>6.18260869565218</v>
      </c>
      <c r="K1135" s="16" t="n">
        <f aca="false">IF(F1135&gt;=$N$1,1,0)</f>
        <v>1</v>
      </c>
      <c r="L1135" s="27" t="n">
        <f aca="false">IF(K1135=1,COUNTIFS($K$5:$K$1252,1,$J$5:$J$1252,"&lt;"&amp;J1135)/($N$3-1),"")</f>
        <v>0.475559237779619</v>
      </c>
      <c r="M1135" s="27" t="n">
        <f aca="false">IF(K1135=1,COUNTIFS($K$5:$K$1252,1,$E$5:$E$1252,"&lt;"&amp;E1135)/($N$3-1),"")</f>
        <v>0.767191383595692</v>
      </c>
      <c r="N1135" s="28" t="n">
        <f aca="false">IF(K1135=1,L1135-M1135,"")</f>
        <v>-0.291632145816073</v>
      </c>
      <c r="O1135" s="24" t="n">
        <f aca="false">IF(K1135=1,E1135,"")</f>
        <v>25.035151</v>
      </c>
      <c r="P1135" s="26" t="n">
        <f aca="false">IF(K1135=1,J1135,"")</f>
        <v>6.18260869565218</v>
      </c>
    </row>
    <row r="1136" customFormat="false" ht="15" hidden="false" customHeight="false" outlineLevel="0" collapsed="false">
      <c r="A1136" s="16" t="s">
        <v>1428</v>
      </c>
      <c r="B1136" s="16" t="s">
        <v>252</v>
      </c>
      <c r="C1136" s="16" t="s">
        <v>300</v>
      </c>
      <c r="D1136" s="16" t="n">
        <v>25</v>
      </c>
      <c r="E1136" s="24" t="n">
        <v>5.462876</v>
      </c>
      <c r="F1136" s="25" t="n">
        <v>1824</v>
      </c>
      <c r="G1136" s="16" t="n">
        <v>25</v>
      </c>
      <c r="H1136" s="16" t="n">
        <v>0</v>
      </c>
      <c r="I1136" s="16" t="n">
        <v>0</v>
      </c>
      <c r="J1136" s="26" t="n">
        <v>5.656</v>
      </c>
      <c r="K1136" s="16" t="n">
        <f aca="false">IF(F1136&gt;=$N$1,1,0)</f>
        <v>1</v>
      </c>
      <c r="L1136" s="27" t="n">
        <f aca="false">IF(K1136=1,COUNTIFS($K$5:$K$1252,1,$J$5:$J$1252,"&lt;"&amp;J1136)/($N$3-1),"")</f>
        <v>0.00745650372825186</v>
      </c>
      <c r="M1136" s="27" t="n">
        <f aca="false">IF(K1136=1,COUNTIFS($K$5:$K$1252,1,$E$5:$E$1252,"&lt;"&amp;E1136)/($N$3-1),"")</f>
        <v>0.300745650372825</v>
      </c>
      <c r="N1136" s="28" t="n">
        <f aca="false">IF(K1136=1,L1136-M1136,"")</f>
        <v>-0.293289146644573</v>
      </c>
      <c r="O1136" s="24" t="n">
        <f aca="false">IF(K1136=1,E1136,"")</f>
        <v>5.462876</v>
      </c>
      <c r="P1136" s="26" t="n">
        <f aca="false">IF(K1136=1,J1136,"")</f>
        <v>5.656</v>
      </c>
    </row>
    <row r="1137" customFormat="false" ht="15" hidden="false" customHeight="false" outlineLevel="0" collapsed="false">
      <c r="A1137" s="16" t="s">
        <v>1429</v>
      </c>
      <c r="B1137" s="16" t="s">
        <v>257</v>
      </c>
      <c r="C1137" s="16" t="s">
        <v>296</v>
      </c>
      <c r="D1137" s="16" t="n">
        <v>23</v>
      </c>
      <c r="E1137" s="24" t="n">
        <v>10.194346</v>
      </c>
      <c r="F1137" s="25" t="n">
        <v>1675</v>
      </c>
      <c r="G1137" s="16" t="n">
        <v>28</v>
      </c>
      <c r="H1137" s="16" t="n">
        <v>4</v>
      </c>
      <c r="I1137" s="16" t="n">
        <v>1</v>
      </c>
      <c r="J1137" s="26" t="n">
        <v>5.92857142857143</v>
      </c>
      <c r="K1137" s="16" t="n">
        <f aca="false">IF(F1137&gt;=$N$1,1,0)</f>
        <v>1</v>
      </c>
      <c r="L1137" s="27" t="n">
        <f aca="false">IF(K1137=1,COUNTIFS($K$5:$K$1252,1,$J$5:$J$1252,"&lt;"&amp;J1137)/($N$3-1),"")</f>
        <v>0.204639602319801</v>
      </c>
      <c r="M1137" s="27" t="n">
        <f aca="false">IF(K1137=1,COUNTIFS($K$5:$K$1252,1,$E$5:$E$1252,"&lt;"&amp;E1137)/($N$3-1),"")</f>
        <v>0.497928748964375</v>
      </c>
      <c r="N1137" s="28" t="n">
        <f aca="false">IF(K1137=1,L1137-M1137,"")</f>
        <v>-0.293289146644573</v>
      </c>
      <c r="O1137" s="24" t="n">
        <f aca="false">IF(K1137=1,E1137,"")</f>
        <v>10.194346</v>
      </c>
      <c r="P1137" s="26" t="n">
        <f aca="false">IF(K1137=1,J1137,"")</f>
        <v>5.92857142857143</v>
      </c>
    </row>
    <row r="1138" customFormat="false" ht="15" hidden="false" customHeight="false" outlineLevel="0" collapsed="false">
      <c r="A1138" s="16" t="s">
        <v>1430</v>
      </c>
      <c r="B1138" s="16" t="s">
        <v>233</v>
      </c>
      <c r="C1138" s="16" t="s">
        <v>296</v>
      </c>
      <c r="D1138" s="16" t="n">
        <v>26</v>
      </c>
      <c r="E1138" s="24" t="n">
        <v>13.292658</v>
      </c>
      <c r="F1138" s="25" t="n">
        <v>2111</v>
      </c>
      <c r="G1138" s="16" t="n">
        <v>35</v>
      </c>
      <c r="H1138" s="16" t="n">
        <v>5</v>
      </c>
      <c r="I1138" s="16" t="n">
        <v>3</v>
      </c>
      <c r="J1138" s="26" t="n">
        <v>6</v>
      </c>
      <c r="K1138" s="16" t="n">
        <f aca="false">IF(F1138&gt;=$N$1,1,0)</f>
        <v>1</v>
      </c>
      <c r="L1138" s="27" t="n">
        <f aca="false">IF(K1138=1,COUNTIFS($K$5:$K$1252,1,$J$5:$J$1252,"&lt;"&amp;J1138)/($N$3-1),"")</f>
        <v>0.289146644573322</v>
      </c>
      <c r="M1138" s="27" t="n">
        <f aca="false">IF(K1138=1,COUNTIFS($K$5:$K$1252,1,$E$5:$E$1252,"&lt;"&amp;E1138)/($N$3-1),"")</f>
        <v>0.585749792874897</v>
      </c>
      <c r="N1138" s="28" t="n">
        <f aca="false">IF(K1138=1,L1138-M1138,"")</f>
        <v>-0.296603148301574</v>
      </c>
      <c r="O1138" s="24" t="n">
        <f aca="false">IF(K1138=1,E1138,"")</f>
        <v>13.292658</v>
      </c>
      <c r="P1138" s="26" t="n">
        <f aca="false">IF(K1138=1,J1138,"")</f>
        <v>6</v>
      </c>
    </row>
    <row r="1139" customFormat="false" ht="15" hidden="false" customHeight="false" outlineLevel="0" collapsed="false">
      <c r="A1139" s="16" t="s">
        <v>1431</v>
      </c>
      <c r="B1139" s="16" t="s">
        <v>239</v>
      </c>
      <c r="C1139" s="16" t="s">
        <v>294</v>
      </c>
      <c r="D1139" s="16" t="n">
        <v>24</v>
      </c>
      <c r="E1139" s="24" t="n">
        <v>57.614882</v>
      </c>
      <c r="F1139" s="25" t="n">
        <v>1427</v>
      </c>
      <c r="G1139" s="16" t="n">
        <v>21</v>
      </c>
      <c r="H1139" s="16" t="n">
        <v>1</v>
      </c>
      <c r="I1139" s="16" t="n">
        <v>1</v>
      </c>
      <c r="J1139" s="26" t="n">
        <v>6.31904761904762</v>
      </c>
      <c r="K1139" s="16" t="n">
        <f aca="false">IF(F1139&gt;=$N$1,1,0)</f>
        <v>1</v>
      </c>
      <c r="L1139" s="27" t="n">
        <f aca="false">IF(K1139=1,COUNTIFS($K$5:$K$1252,1,$J$5:$J$1252,"&lt;"&amp;J1139)/($N$3-1),"")</f>
        <v>0.619718309859155</v>
      </c>
      <c r="M1139" s="27" t="n">
        <f aca="false">IF(K1139=1,COUNTIFS($K$5:$K$1252,1,$E$5:$E$1252,"&lt;"&amp;E1139)/($N$3-1),"")</f>
        <v>0.91797845898923</v>
      </c>
      <c r="N1139" s="28" t="n">
        <f aca="false">IF(K1139=1,L1139-M1139,"")</f>
        <v>-0.298260149130075</v>
      </c>
      <c r="O1139" s="24" t="n">
        <f aca="false">IF(K1139=1,E1139,"")</f>
        <v>57.614882</v>
      </c>
      <c r="P1139" s="26" t="n">
        <f aca="false">IF(K1139=1,J1139,"")</f>
        <v>6.31904761904762</v>
      </c>
    </row>
    <row r="1140" customFormat="false" ht="15" hidden="false" customHeight="false" outlineLevel="0" collapsed="false">
      <c r="A1140" s="16" t="s">
        <v>1432</v>
      </c>
      <c r="B1140" s="16" t="s">
        <v>255</v>
      </c>
      <c r="C1140" s="16" t="s">
        <v>307</v>
      </c>
      <c r="D1140" s="16" t="n">
        <v>29</v>
      </c>
      <c r="E1140" s="24" t="n">
        <v>11.689568</v>
      </c>
      <c r="F1140" s="25" t="n">
        <v>1222</v>
      </c>
      <c r="G1140" s="16" t="n">
        <v>16</v>
      </c>
      <c r="H1140" s="16" t="n">
        <v>0</v>
      </c>
      <c r="I1140" s="16" t="n">
        <v>0</v>
      </c>
      <c r="J1140" s="26" t="n">
        <v>5.9625</v>
      </c>
      <c r="K1140" s="16" t="n">
        <f aca="false">IF(F1140&gt;=$N$1,1,0)</f>
        <v>1</v>
      </c>
      <c r="L1140" s="27" t="n">
        <f aca="false">IF(K1140=1,COUNTIFS($K$5:$K$1252,1,$J$5:$J$1252,"&lt;"&amp;J1140)/($N$3-1),"")</f>
        <v>0.243579121789561</v>
      </c>
      <c r="M1140" s="27" t="n">
        <f aca="false">IF(K1140=1,COUNTIFS($K$5:$K$1252,1,$E$5:$E$1252,"&lt;"&amp;E1140)/($N$3-1),"")</f>
        <v>0.543496271748136</v>
      </c>
      <c r="N1140" s="28" t="n">
        <f aca="false">IF(K1140=1,L1140-M1140,"")</f>
        <v>-0.299917149958575</v>
      </c>
      <c r="O1140" s="24" t="n">
        <f aca="false">IF(K1140=1,E1140,"")</f>
        <v>11.689568</v>
      </c>
      <c r="P1140" s="26" t="n">
        <f aca="false">IF(K1140=1,J1140,"")</f>
        <v>5.9625</v>
      </c>
    </row>
    <row r="1141" customFormat="false" ht="15" hidden="false" customHeight="false" outlineLevel="0" collapsed="false">
      <c r="A1141" s="16" t="s">
        <v>1433</v>
      </c>
      <c r="B1141" s="16" t="s">
        <v>241</v>
      </c>
      <c r="C1141" s="16" t="s">
        <v>294</v>
      </c>
      <c r="D1141" s="16" t="n">
        <v>30</v>
      </c>
      <c r="E1141" s="24" t="n">
        <v>29.426078</v>
      </c>
      <c r="F1141" s="25" t="n">
        <v>1766</v>
      </c>
      <c r="G1141" s="16" t="n">
        <v>33</v>
      </c>
      <c r="H1141" s="16" t="n">
        <v>1</v>
      </c>
      <c r="I1141" s="16" t="n">
        <v>0</v>
      </c>
      <c r="J1141" s="26" t="n">
        <v>6.20909090909091</v>
      </c>
      <c r="K1141" s="16" t="n">
        <f aca="false">IF(F1141&gt;=$N$1,1,0)</f>
        <v>1</v>
      </c>
      <c r="L1141" s="27" t="n">
        <f aca="false">IF(K1141=1,COUNTIFS($K$5:$K$1252,1,$J$5:$J$1252,"&lt;"&amp;J1141)/($N$3-1),"")</f>
        <v>0.508699254349627</v>
      </c>
      <c r="M1141" s="27" t="n">
        <f aca="false">IF(K1141=1,COUNTIFS($K$5:$K$1252,1,$E$5:$E$1252,"&lt;"&amp;E1141)/($N$3-1),"")</f>
        <v>0.808616404308202</v>
      </c>
      <c r="N1141" s="28" t="n">
        <f aca="false">IF(K1141=1,L1141-M1141,"")</f>
        <v>-0.299917149958575</v>
      </c>
      <c r="O1141" s="24" t="n">
        <f aca="false">IF(K1141=1,E1141,"")</f>
        <v>29.426078</v>
      </c>
      <c r="P1141" s="26" t="n">
        <f aca="false">IF(K1141=1,J1141,"")</f>
        <v>6.20909090909091</v>
      </c>
    </row>
    <row r="1142" customFormat="false" ht="15" hidden="false" customHeight="false" outlineLevel="0" collapsed="false">
      <c r="A1142" s="16" t="s">
        <v>1434</v>
      </c>
      <c r="B1142" s="16" t="s">
        <v>232</v>
      </c>
      <c r="C1142" s="16" t="s">
        <v>294</v>
      </c>
      <c r="D1142" s="16" t="n">
        <v>24</v>
      </c>
      <c r="E1142" s="24" t="n">
        <v>9.705472</v>
      </c>
      <c r="F1142" s="25" t="n">
        <v>1500</v>
      </c>
      <c r="G1142" s="16" t="n">
        <v>25</v>
      </c>
      <c r="H1142" s="16" t="n">
        <v>1</v>
      </c>
      <c r="I1142" s="16" t="n">
        <v>0</v>
      </c>
      <c r="J1142" s="26" t="n">
        <v>5.908</v>
      </c>
      <c r="K1142" s="16" t="n">
        <f aca="false">IF(F1142&gt;=$N$1,1,0)</f>
        <v>1</v>
      </c>
      <c r="L1142" s="27" t="n">
        <f aca="false">IF(K1142=1,COUNTIFS($K$5:$K$1252,1,$J$5:$J$1252,"&lt;"&amp;J1142)/($N$3-1),"")</f>
        <v>0.179784589892295</v>
      </c>
      <c r="M1142" s="27" t="n">
        <f aca="false">IF(K1142=1,COUNTIFS($K$5:$K$1252,1,$E$5:$E$1252,"&lt;"&amp;E1142)/($N$3-1),"")</f>
        <v>0.48053024026512</v>
      </c>
      <c r="N1142" s="28" t="n">
        <f aca="false">IF(K1142=1,L1142-M1142,"")</f>
        <v>-0.300745650372825</v>
      </c>
      <c r="O1142" s="24" t="n">
        <f aca="false">IF(K1142=1,E1142,"")</f>
        <v>9.705472</v>
      </c>
      <c r="P1142" s="26" t="n">
        <f aca="false">IF(K1142=1,J1142,"")</f>
        <v>5.908</v>
      </c>
    </row>
    <row r="1143" customFormat="false" ht="15" hidden="false" customHeight="false" outlineLevel="0" collapsed="false">
      <c r="A1143" s="16" t="s">
        <v>1435</v>
      </c>
      <c r="B1143" s="16" t="s">
        <v>232</v>
      </c>
      <c r="C1143" s="16" t="s">
        <v>300</v>
      </c>
      <c r="D1143" s="16" t="n">
        <v>21</v>
      </c>
      <c r="E1143" s="24" t="n">
        <v>6.697432</v>
      </c>
      <c r="F1143" s="25" t="n">
        <v>1743</v>
      </c>
      <c r="G1143" s="16" t="n">
        <v>29</v>
      </c>
      <c r="H1143" s="16" t="n">
        <v>0</v>
      </c>
      <c r="I1143" s="16" t="n">
        <v>2</v>
      </c>
      <c r="J1143" s="26" t="n">
        <v>5.78965517241379</v>
      </c>
      <c r="K1143" s="16" t="n">
        <f aca="false">IF(F1143&gt;=$N$1,1,0)</f>
        <v>1</v>
      </c>
      <c r="L1143" s="27" t="n">
        <f aca="false">IF(K1143=1,COUNTIFS($K$5:$K$1252,1,$J$5:$J$1252,"&lt;"&amp;J1143)/($N$3-1),"")</f>
        <v>0.0579950289975145</v>
      </c>
      <c r="M1143" s="27" t="n">
        <f aca="false">IF(K1143=1,COUNTIFS($K$5:$K$1252,1,$E$5:$E$1252,"&lt;"&amp;E1143)/($N$3-1),"")</f>
        <v>0.36039768019884</v>
      </c>
      <c r="N1143" s="28" t="n">
        <f aca="false">IF(K1143=1,L1143-M1143,"")</f>
        <v>-0.302402651201326</v>
      </c>
      <c r="O1143" s="24" t="n">
        <f aca="false">IF(K1143=1,E1143,"")</f>
        <v>6.697432</v>
      </c>
      <c r="P1143" s="26" t="n">
        <f aca="false">IF(K1143=1,J1143,"")</f>
        <v>5.78965517241379</v>
      </c>
    </row>
    <row r="1144" customFormat="false" ht="15" hidden="false" customHeight="false" outlineLevel="0" collapsed="false">
      <c r="A1144" s="16" t="s">
        <v>1436</v>
      </c>
      <c r="B1144" s="16" t="s">
        <v>233</v>
      </c>
      <c r="C1144" s="16" t="s">
        <v>300</v>
      </c>
      <c r="D1144" s="16" t="n">
        <v>24</v>
      </c>
      <c r="E1144" s="24" t="n">
        <v>6.771021</v>
      </c>
      <c r="F1144" s="25" t="n">
        <v>2126</v>
      </c>
      <c r="G1144" s="16" t="n">
        <v>33</v>
      </c>
      <c r="H1144" s="16" t="n">
        <v>3</v>
      </c>
      <c r="I1144" s="16" t="n">
        <v>3</v>
      </c>
      <c r="J1144" s="26" t="n">
        <v>5.8</v>
      </c>
      <c r="K1144" s="16" t="n">
        <f aca="false">IF(F1144&gt;=$N$1,1,0)</f>
        <v>1</v>
      </c>
      <c r="L1144" s="27" t="n">
        <f aca="false">IF(K1144=1,COUNTIFS($K$5:$K$1252,1,$J$5:$J$1252,"&lt;"&amp;J1144)/($N$3-1),"")</f>
        <v>0.0629660314830157</v>
      </c>
      <c r="M1144" s="27" t="n">
        <f aca="false">IF(K1144=1,COUNTIFS($K$5:$K$1252,1,$E$5:$E$1252,"&lt;"&amp;E1144)/($N$3-1),"")</f>
        <v>0.366197183098592</v>
      </c>
      <c r="N1144" s="28" t="n">
        <f aca="false">IF(K1144=1,L1144-M1144,"")</f>
        <v>-0.303231151615576</v>
      </c>
      <c r="O1144" s="24" t="n">
        <f aca="false">IF(K1144=1,E1144,"")</f>
        <v>6.771021</v>
      </c>
      <c r="P1144" s="26" t="n">
        <f aca="false">IF(K1144=1,J1144,"")</f>
        <v>5.8</v>
      </c>
    </row>
    <row r="1145" customFormat="false" ht="15" hidden="false" customHeight="false" outlineLevel="0" collapsed="false">
      <c r="A1145" s="16" t="s">
        <v>1437</v>
      </c>
      <c r="B1145" s="16" t="s">
        <v>249</v>
      </c>
      <c r="C1145" s="16" t="s">
        <v>300</v>
      </c>
      <c r="D1145" s="16" t="n">
        <v>23</v>
      </c>
      <c r="E1145" s="24" t="n">
        <v>10.161004</v>
      </c>
      <c r="F1145" s="25" t="n">
        <v>1229</v>
      </c>
      <c r="G1145" s="16" t="n">
        <v>21</v>
      </c>
      <c r="H1145" s="16" t="n">
        <v>1</v>
      </c>
      <c r="I1145" s="16" t="n">
        <v>1</v>
      </c>
      <c r="J1145" s="26" t="n">
        <v>5.91904761904762</v>
      </c>
      <c r="K1145" s="16" t="n">
        <f aca="false">IF(F1145&gt;=$N$1,1,0)</f>
        <v>1</v>
      </c>
      <c r="L1145" s="27" t="n">
        <f aca="false">IF(K1145=1,COUNTIFS($K$5:$K$1252,1,$J$5:$J$1252,"&lt;"&amp;J1145)/($N$3-1),"")</f>
        <v>0.190555095277548</v>
      </c>
      <c r="M1145" s="27" t="n">
        <f aca="false">IF(K1145=1,COUNTIFS($K$5:$K$1252,1,$E$5:$E$1252,"&lt;"&amp;E1145)/($N$3-1),"")</f>
        <v>0.494614747307374</v>
      </c>
      <c r="N1145" s="28" t="n">
        <f aca="false">IF(K1145=1,L1145-M1145,"")</f>
        <v>-0.304059652029826</v>
      </c>
      <c r="O1145" s="24" t="n">
        <f aca="false">IF(K1145=1,E1145,"")</f>
        <v>10.161004</v>
      </c>
      <c r="P1145" s="26" t="n">
        <f aca="false">IF(K1145=1,J1145,"")</f>
        <v>5.91904761904762</v>
      </c>
    </row>
    <row r="1146" customFormat="false" ht="15" hidden="false" customHeight="false" outlineLevel="0" collapsed="false">
      <c r="A1146" s="16" t="s">
        <v>1438</v>
      </c>
      <c r="B1146" s="16" t="s">
        <v>233</v>
      </c>
      <c r="C1146" s="16" t="s">
        <v>294</v>
      </c>
      <c r="D1146" s="16" t="n">
        <v>24</v>
      </c>
      <c r="E1146" s="24" t="n">
        <v>5.864063</v>
      </c>
      <c r="F1146" s="25" t="n">
        <v>1280</v>
      </c>
      <c r="G1146" s="16" t="n">
        <v>24</v>
      </c>
      <c r="H1146" s="16" t="n">
        <v>0</v>
      </c>
      <c r="I1146" s="16" t="n">
        <v>1</v>
      </c>
      <c r="J1146" s="26" t="n">
        <v>5.725</v>
      </c>
      <c r="K1146" s="16" t="n">
        <f aca="false">IF(F1146&gt;=$N$1,1,0)</f>
        <v>1</v>
      </c>
      <c r="L1146" s="27" t="n">
        <f aca="false">IF(K1146=1,COUNTIFS($K$5:$K$1252,1,$J$5:$J$1252,"&lt;"&amp;J1146)/($N$3-1),"")</f>
        <v>0.0248550124275062</v>
      </c>
      <c r="M1146" s="27" t="n">
        <f aca="false">IF(K1146=1,COUNTIFS($K$5:$K$1252,1,$E$5:$E$1252,"&lt;"&amp;E1146)/($N$3-1),"")</f>
        <v>0.330571665285833</v>
      </c>
      <c r="N1146" s="28" t="n">
        <f aca="false">IF(K1146=1,L1146-M1146,"")</f>
        <v>-0.305716652858326</v>
      </c>
      <c r="O1146" s="24" t="n">
        <f aca="false">IF(K1146=1,E1146,"")</f>
        <v>5.864063</v>
      </c>
      <c r="P1146" s="26" t="n">
        <f aca="false">IF(K1146=1,J1146,"")</f>
        <v>5.725</v>
      </c>
    </row>
    <row r="1147" customFormat="false" ht="15" hidden="false" customHeight="false" outlineLevel="0" collapsed="false">
      <c r="A1147" s="16" t="s">
        <v>1439</v>
      </c>
      <c r="B1147" s="16" t="s">
        <v>262</v>
      </c>
      <c r="C1147" s="16" t="s">
        <v>294</v>
      </c>
      <c r="D1147" s="16" t="n">
        <v>25</v>
      </c>
      <c r="E1147" s="24" t="n">
        <v>34.382763</v>
      </c>
      <c r="F1147" s="25" t="n">
        <v>1187</v>
      </c>
      <c r="G1147" s="16" t="n">
        <v>21</v>
      </c>
      <c r="H1147" s="16" t="n">
        <v>0</v>
      </c>
      <c r="I1147" s="16" t="n">
        <v>0</v>
      </c>
      <c r="J1147" s="26" t="n">
        <v>6.23333333333333</v>
      </c>
      <c r="K1147" s="16" t="n">
        <f aca="false">IF(F1147&gt;=$N$1,1,0)</f>
        <v>1</v>
      </c>
      <c r="L1147" s="27" t="n">
        <f aca="false">IF(K1147=1,COUNTIFS($K$5:$K$1252,1,$J$5:$J$1252,"&lt;"&amp;J1147)/($N$3-1),"")</f>
        <v>0.526926263463132</v>
      </c>
      <c r="M1147" s="27" t="n">
        <f aca="false">IF(K1147=1,COUNTIFS($K$5:$K$1252,1,$E$5:$E$1252,"&lt;"&amp;E1147)/($N$3-1),"")</f>
        <v>0.834299917149959</v>
      </c>
      <c r="N1147" s="28" t="n">
        <f aca="false">IF(K1147=1,L1147-M1147,"")</f>
        <v>-0.307373653686827</v>
      </c>
      <c r="O1147" s="24" t="n">
        <f aca="false">IF(K1147=1,E1147,"")</f>
        <v>34.382763</v>
      </c>
      <c r="P1147" s="26" t="n">
        <f aca="false">IF(K1147=1,J1147,"")</f>
        <v>6.23333333333333</v>
      </c>
    </row>
    <row r="1148" customFormat="false" ht="15" hidden="false" customHeight="false" outlineLevel="0" collapsed="false">
      <c r="A1148" s="16" t="s">
        <v>1440</v>
      </c>
      <c r="B1148" s="16" t="s">
        <v>253</v>
      </c>
      <c r="C1148" s="16" t="s">
        <v>296</v>
      </c>
      <c r="D1148" s="16" t="n">
        <v>31</v>
      </c>
      <c r="E1148" s="24" t="n">
        <v>28.337354</v>
      </c>
      <c r="F1148" s="25" t="n">
        <v>1724</v>
      </c>
      <c r="G1148" s="16" t="n">
        <v>26</v>
      </c>
      <c r="H1148" s="16" t="n">
        <v>3</v>
      </c>
      <c r="I1148" s="16" t="n">
        <v>1</v>
      </c>
      <c r="J1148" s="26" t="n">
        <v>6.19230769230769</v>
      </c>
      <c r="K1148" s="16" t="n">
        <f aca="false">IF(F1148&gt;=$N$1,1,0)</f>
        <v>1</v>
      </c>
      <c r="L1148" s="27" t="n">
        <f aca="false">IF(K1148=1,COUNTIFS($K$5:$K$1252,1,$J$5:$J$1252,"&lt;"&amp;J1148)/($N$3-1),"")</f>
        <v>0.489643744821872</v>
      </c>
      <c r="M1148" s="27" t="n">
        <f aca="false">IF(K1148=1,COUNTIFS($K$5:$K$1252,1,$E$5:$E$1252,"&lt;"&amp;E1148)/($N$3-1),"")</f>
        <v>0.797845898922949</v>
      </c>
      <c r="N1148" s="28" t="n">
        <f aca="false">IF(K1148=1,L1148-M1148,"")</f>
        <v>-0.308202154101077</v>
      </c>
      <c r="O1148" s="24" t="n">
        <f aca="false">IF(K1148=1,E1148,"")</f>
        <v>28.337354</v>
      </c>
      <c r="P1148" s="26" t="n">
        <f aca="false">IF(K1148=1,J1148,"")</f>
        <v>6.19230769230769</v>
      </c>
    </row>
    <row r="1149" customFormat="false" ht="15" hidden="false" customHeight="false" outlineLevel="0" collapsed="false">
      <c r="A1149" s="16" t="s">
        <v>1441</v>
      </c>
      <c r="B1149" s="16" t="s">
        <v>260</v>
      </c>
      <c r="C1149" s="16" t="s">
        <v>300</v>
      </c>
      <c r="D1149" s="16" t="n">
        <v>32</v>
      </c>
      <c r="E1149" s="24" t="n">
        <v>28.271942</v>
      </c>
      <c r="F1149" s="25" t="n">
        <v>1388</v>
      </c>
      <c r="G1149" s="16" t="n">
        <v>21</v>
      </c>
      <c r="H1149" s="16" t="n">
        <v>2</v>
      </c>
      <c r="I1149" s="16" t="n">
        <v>5</v>
      </c>
      <c r="J1149" s="26" t="n">
        <v>6.18571428571429</v>
      </c>
      <c r="K1149" s="16" t="n">
        <f aca="false">IF(F1149&gt;=$N$1,1,0)</f>
        <v>1</v>
      </c>
      <c r="L1149" s="27" t="n">
        <f aca="false">IF(K1149=1,COUNTIFS($K$5:$K$1252,1,$J$5:$J$1252,"&lt;"&amp;J1149)/($N$3-1),"")</f>
        <v>0.483015741507871</v>
      </c>
      <c r="M1149" s="27" t="n">
        <f aca="false">IF(K1149=1,COUNTIFS($K$5:$K$1252,1,$E$5:$E$1252,"&lt;"&amp;E1149)/($N$3-1),"")</f>
        <v>0.797017398508699</v>
      </c>
      <c r="N1149" s="28" t="n">
        <f aca="false">IF(K1149=1,L1149-M1149,"")</f>
        <v>-0.314001657000829</v>
      </c>
      <c r="O1149" s="24" t="n">
        <f aca="false">IF(K1149=1,E1149,"")</f>
        <v>28.271942</v>
      </c>
      <c r="P1149" s="26" t="n">
        <f aca="false">IF(K1149=1,J1149,"")</f>
        <v>6.18571428571429</v>
      </c>
    </row>
    <row r="1150" customFormat="false" ht="15" hidden="false" customHeight="false" outlineLevel="0" collapsed="false">
      <c r="A1150" s="16" t="s">
        <v>1442</v>
      </c>
      <c r="B1150" s="16" t="s">
        <v>257</v>
      </c>
      <c r="C1150" s="16" t="s">
        <v>294</v>
      </c>
      <c r="D1150" s="16" t="n">
        <v>23</v>
      </c>
      <c r="E1150" s="24" t="n">
        <v>50.755642</v>
      </c>
      <c r="F1150" s="25" t="n">
        <v>1682</v>
      </c>
      <c r="G1150" s="16" t="n">
        <v>29</v>
      </c>
      <c r="H1150" s="16" t="n">
        <v>1</v>
      </c>
      <c r="I1150" s="16" t="n">
        <v>0</v>
      </c>
      <c r="J1150" s="26" t="n">
        <v>6.28965517241379</v>
      </c>
      <c r="K1150" s="16" t="n">
        <f aca="false">IF(F1150&gt;=$N$1,1,0)</f>
        <v>1</v>
      </c>
      <c r="L1150" s="27" t="n">
        <f aca="false">IF(K1150=1,COUNTIFS($K$5:$K$1252,1,$J$5:$J$1252,"&lt;"&amp;J1150)/($N$3-1),"")</f>
        <v>0.584092792046396</v>
      </c>
      <c r="M1150" s="27" t="n">
        <f aca="false">IF(K1150=1,COUNTIFS($K$5:$K$1252,1,$E$5:$E$1252,"&lt;"&amp;E1150)/($N$3-1),"")</f>
        <v>0.898922949461475</v>
      </c>
      <c r="N1150" s="28" t="n">
        <f aca="false">IF(K1150=1,L1150-M1150,"")</f>
        <v>-0.314830157415079</v>
      </c>
      <c r="O1150" s="24" t="n">
        <f aca="false">IF(K1150=1,E1150,"")</f>
        <v>50.755642</v>
      </c>
      <c r="P1150" s="26" t="n">
        <f aca="false">IF(K1150=1,J1150,"")</f>
        <v>6.28965517241379</v>
      </c>
    </row>
    <row r="1151" customFormat="false" ht="15" hidden="false" customHeight="false" outlineLevel="0" collapsed="false">
      <c r="A1151" s="16" t="s">
        <v>1443</v>
      </c>
      <c r="B1151" s="16" t="s">
        <v>235</v>
      </c>
      <c r="C1151" s="16" t="s">
        <v>300</v>
      </c>
      <c r="D1151" s="16" t="n">
        <v>18</v>
      </c>
      <c r="E1151" s="24" t="n">
        <v>22.149912</v>
      </c>
      <c r="F1151" s="25" t="n">
        <v>1246</v>
      </c>
      <c r="G1151" s="16" t="n">
        <v>22</v>
      </c>
      <c r="H1151" s="16" t="n">
        <v>2</v>
      </c>
      <c r="I1151" s="16" t="n">
        <v>2</v>
      </c>
      <c r="J1151" s="26" t="n">
        <v>6.10909090909091</v>
      </c>
      <c r="K1151" s="16" t="n">
        <f aca="false">IF(F1151&gt;=$N$1,1,0)</f>
        <v>1</v>
      </c>
      <c r="L1151" s="27" t="n">
        <f aca="false">IF(K1151=1,COUNTIFS($K$5:$K$1252,1,$J$5:$J$1252,"&lt;"&amp;J1151)/($N$3-1),"")</f>
        <v>0.420878210439105</v>
      </c>
      <c r="M1151" s="27" t="n">
        <f aca="false">IF(K1151=1,COUNTIFS($K$5:$K$1252,1,$E$5:$E$1252,"&lt;"&amp;E1151)/($N$3-1),"")</f>
        <v>0.736536868268434</v>
      </c>
      <c r="N1151" s="28" t="n">
        <f aca="false">IF(K1151=1,L1151-M1151,"")</f>
        <v>-0.315658657829329</v>
      </c>
      <c r="O1151" s="24" t="n">
        <f aca="false">IF(K1151=1,E1151,"")</f>
        <v>22.149912</v>
      </c>
      <c r="P1151" s="26" t="n">
        <f aca="false">IF(K1151=1,J1151,"")</f>
        <v>6.10909090909091</v>
      </c>
    </row>
    <row r="1152" customFormat="false" ht="15" hidden="false" customHeight="false" outlineLevel="0" collapsed="false">
      <c r="A1152" s="16" t="s">
        <v>1444</v>
      </c>
      <c r="B1152" s="16" t="s">
        <v>225</v>
      </c>
      <c r="C1152" s="16" t="s">
        <v>307</v>
      </c>
      <c r="D1152" s="16" t="n">
        <v>32</v>
      </c>
      <c r="E1152" s="24" t="n">
        <v>6.671023</v>
      </c>
      <c r="F1152" s="25" t="n">
        <v>959</v>
      </c>
      <c r="G1152" s="16" t="n">
        <v>13</v>
      </c>
      <c r="H1152" s="16" t="n">
        <v>0</v>
      </c>
      <c r="I1152" s="16" t="n">
        <v>0</v>
      </c>
      <c r="J1152" s="26" t="n">
        <v>5.76153846153846</v>
      </c>
      <c r="K1152" s="16" t="n">
        <f aca="false">IF(F1152&gt;=$N$1,1,0)</f>
        <v>1</v>
      </c>
      <c r="L1152" s="27" t="n">
        <f aca="false">IF(K1152=1,COUNTIFS($K$5:$K$1252,1,$J$5:$J$1252,"&lt;"&amp;J1152)/($N$3-1),"")</f>
        <v>0.0397680198840099</v>
      </c>
      <c r="M1152" s="27" t="n">
        <f aca="false">IF(K1152=1,COUNTIFS($K$5:$K$1252,1,$E$5:$E$1252,"&lt;"&amp;E1152)/($N$3-1),"")</f>
        <v>0.357083678541839</v>
      </c>
      <c r="N1152" s="28" t="n">
        <f aca="false">IF(K1152=1,L1152-M1152,"")</f>
        <v>-0.317315658657829</v>
      </c>
      <c r="O1152" s="24" t="n">
        <f aca="false">IF(K1152=1,E1152,"")</f>
        <v>6.671023</v>
      </c>
      <c r="P1152" s="26" t="n">
        <f aca="false">IF(K1152=1,J1152,"")</f>
        <v>5.76153846153846</v>
      </c>
    </row>
    <row r="1153" customFormat="false" ht="15" hidden="false" customHeight="false" outlineLevel="0" collapsed="false">
      <c r="A1153" s="16" t="s">
        <v>1445</v>
      </c>
      <c r="B1153" s="16" t="s">
        <v>264</v>
      </c>
      <c r="C1153" s="16" t="s">
        <v>296</v>
      </c>
      <c r="D1153" s="16" t="n">
        <v>23</v>
      </c>
      <c r="E1153" s="24" t="n">
        <v>9.333358</v>
      </c>
      <c r="F1153" s="25" t="n">
        <v>1871</v>
      </c>
      <c r="G1153" s="16" t="n">
        <v>28</v>
      </c>
      <c r="H1153" s="16" t="n">
        <v>5</v>
      </c>
      <c r="I1153" s="16" t="n">
        <v>5</v>
      </c>
      <c r="J1153" s="26" t="n">
        <v>5.88214285714286</v>
      </c>
      <c r="K1153" s="16" t="n">
        <f aca="false">IF(F1153&gt;=$N$1,1,0)</f>
        <v>1</v>
      </c>
      <c r="L1153" s="27" t="n">
        <f aca="false">IF(K1153=1,COUNTIFS($K$5:$K$1252,1,$J$5:$J$1252,"&lt;"&amp;J1153)/($N$3-1),"")</f>
        <v>0.152444076222038</v>
      </c>
      <c r="M1153" s="27" t="n">
        <f aca="false">IF(K1153=1,COUNTIFS($K$5:$K$1252,1,$E$5:$E$1252,"&lt;"&amp;E1153)/($N$3-1),"")</f>
        <v>0.470588235294118</v>
      </c>
      <c r="N1153" s="28" t="n">
        <f aca="false">IF(K1153=1,L1153-M1153,"")</f>
        <v>-0.31814415907208</v>
      </c>
      <c r="O1153" s="24" t="n">
        <f aca="false">IF(K1153=1,E1153,"")</f>
        <v>9.333358</v>
      </c>
      <c r="P1153" s="26" t="n">
        <f aca="false">IF(K1153=1,J1153,"")</f>
        <v>5.88214285714286</v>
      </c>
    </row>
    <row r="1154" customFormat="false" ht="15" hidden="false" customHeight="false" outlineLevel="0" collapsed="false">
      <c r="A1154" s="16" t="s">
        <v>1446</v>
      </c>
      <c r="B1154" s="16" t="s">
        <v>239</v>
      </c>
      <c r="C1154" s="16" t="s">
        <v>294</v>
      </c>
      <c r="D1154" s="16" t="n">
        <v>34</v>
      </c>
      <c r="E1154" s="24" t="n">
        <v>6.937019</v>
      </c>
      <c r="F1154" s="25" t="n">
        <v>1001</v>
      </c>
      <c r="G1154" s="16" t="n">
        <v>16</v>
      </c>
      <c r="H1154" s="16" t="n">
        <v>0</v>
      </c>
      <c r="I1154" s="16" t="n">
        <v>0</v>
      </c>
      <c r="J1154" s="26" t="n">
        <v>5.79375</v>
      </c>
      <c r="K1154" s="16" t="n">
        <f aca="false">IF(F1154&gt;=$N$1,1,0)</f>
        <v>1</v>
      </c>
      <c r="L1154" s="27" t="n">
        <f aca="false">IF(K1154=1,COUNTIFS($K$5:$K$1252,1,$J$5:$J$1252,"&lt;"&amp;J1154)/($N$3-1),"")</f>
        <v>0.0604805302402651</v>
      </c>
      <c r="M1154" s="27" t="n">
        <f aca="false">IF(K1154=1,COUNTIFS($K$5:$K$1252,1,$E$5:$E$1252,"&lt;"&amp;E1154)/($N$3-1),"")</f>
        <v>0.378624689312345</v>
      </c>
      <c r="N1154" s="28" t="n">
        <f aca="false">IF(K1154=1,L1154-M1154,"")</f>
        <v>-0.31814415907208</v>
      </c>
      <c r="O1154" s="24" t="n">
        <f aca="false">IF(K1154=1,E1154,"")</f>
        <v>6.937019</v>
      </c>
      <c r="P1154" s="26" t="n">
        <f aca="false">IF(K1154=1,J1154,"")</f>
        <v>5.79375</v>
      </c>
    </row>
    <row r="1155" customFormat="false" ht="15" hidden="false" customHeight="false" outlineLevel="0" collapsed="false">
      <c r="A1155" s="16" t="s">
        <v>1447</v>
      </c>
      <c r="B1155" s="16" t="s">
        <v>269</v>
      </c>
      <c r="C1155" s="16" t="s">
        <v>296</v>
      </c>
      <c r="D1155" s="16" t="n">
        <v>18</v>
      </c>
      <c r="E1155" s="24" t="n">
        <v>8.479911</v>
      </c>
      <c r="F1155" s="25" t="n">
        <v>1247</v>
      </c>
      <c r="G1155" s="16" t="n">
        <v>22</v>
      </c>
      <c r="H1155" s="16" t="n">
        <v>3</v>
      </c>
      <c r="I1155" s="16" t="n">
        <v>2</v>
      </c>
      <c r="J1155" s="26" t="n">
        <v>5.85454545454546</v>
      </c>
      <c r="K1155" s="16" t="n">
        <f aca="false">IF(F1155&gt;=$N$1,1,0)</f>
        <v>1</v>
      </c>
      <c r="L1155" s="27" t="n">
        <f aca="false">IF(K1155=1,COUNTIFS($K$5:$K$1252,1,$J$5:$J$1252,"&lt;"&amp;J1155)/($N$3-1),"")</f>
        <v>0.122618061309031</v>
      </c>
      <c r="M1155" s="27" t="n">
        <f aca="false">IF(K1155=1,COUNTIFS($K$5:$K$1252,1,$E$5:$E$1252,"&lt;"&amp;E1155)/($N$3-1),"")</f>
        <v>0.44159072079536</v>
      </c>
      <c r="N1155" s="28" t="n">
        <f aca="false">IF(K1155=1,L1155-M1155,"")</f>
        <v>-0.31897265948633</v>
      </c>
      <c r="O1155" s="24" t="n">
        <f aca="false">IF(K1155=1,E1155,"")</f>
        <v>8.479911</v>
      </c>
      <c r="P1155" s="26" t="n">
        <f aca="false">IF(K1155=1,J1155,"")</f>
        <v>5.85454545454546</v>
      </c>
    </row>
    <row r="1156" customFormat="false" ht="15" hidden="false" customHeight="false" outlineLevel="0" collapsed="false">
      <c r="A1156" s="16" t="s">
        <v>1448</v>
      </c>
      <c r="B1156" s="16" t="s">
        <v>219</v>
      </c>
      <c r="C1156" s="16" t="s">
        <v>300</v>
      </c>
      <c r="D1156" s="16" t="n">
        <v>22</v>
      </c>
      <c r="E1156" s="24" t="n">
        <v>9.14016</v>
      </c>
      <c r="F1156" s="25" t="n">
        <v>1820</v>
      </c>
      <c r="G1156" s="16" t="n">
        <v>31</v>
      </c>
      <c r="H1156" s="16" t="n">
        <v>1</v>
      </c>
      <c r="I1156" s="16" t="n">
        <v>3</v>
      </c>
      <c r="J1156" s="26" t="n">
        <v>5.8741935483871</v>
      </c>
      <c r="K1156" s="16" t="n">
        <f aca="false">IF(F1156&gt;=$N$1,1,0)</f>
        <v>1</v>
      </c>
      <c r="L1156" s="27" t="n">
        <f aca="false">IF(K1156=1,COUNTIFS($K$5:$K$1252,1,$J$5:$J$1252,"&lt;"&amp;J1156)/($N$3-1),"")</f>
        <v>0.142502071251036</v>
      </c>
      <c r="M1156" s="27" t="n">
        <f aca="false">IF(K1156=1,COUNTIFS($K$5:$K$1252,1,$E$5:$E$1252,"&lt;"&amp;E1156)/($N$3-1),"")</f>
        <v>0.462303231151616</v>
      </c>
      <c r="N1156" s="28" t="n">
        <f aca="false">IF(K1156=1,L1156-M1156,"")</f>
        <v>-0.31980115990058</v>
      </c>
      <c r="O1156" s="24" t="n">
        <f aca="false">IF(K1156=1,E1156,"")</f>
        <v>9.14016</v>
      </c>
      <c r="P1156" s="26" t="n">
        <f aca="false">IF(K1156=1,J1156,"")</f>
        <v>5.8741935483871</v>
      </c>
    </row>
    <row r="1157" customFormat="false" ht="15" hidden="false" customHeight="false" outlineLevel="0" collapsed="false">
      <c r="A1157" s="16" t="s">
        <v>1449</v>
      </c>
      <c r="B1157" s="16" t="s">
        <v>234</v>
      </c>
      <c r="C1157" s="16" t="s">
        <v>307</v>
      </c>
      <c r="D1157" s="16" t="n">
        <v>26</v>
      </c>
      <c r="E1157" s="24" t="n">
        <v>6.966545</v>
      </c>
      <c r="F1157" s="25" t="n">
        <v>1086</v>
      </c>
      <c r="G1157" s="16" t="n">
        <v>15</v>
      </c>
      <c r="H1157" s="16" t="n">
        <v>0</v>
      </c>
      <c r="I1157" s="16" t="n">
        <v>1</v>
      </c>
      <c r="J1157" s="26" t="n">
        <v>5.78</v>
      </c>
      <c r="K1157" s="16" t="n">
        <f aca="false">IF(F1157&gt;=$N$1,1,0)</f>
        <v>1</v>
      </c>
      <c r="L1157" s="27" t="n">
        <f aca="false">IF(K1157=1,COUNTIFS($K$5:$K$1252,1,$J$5:$J$1252,"&lt;"&amp;J1157)/($N$3-1),"")</f>
        <v>0.0563380281690141</v>
      </c>
      <c r="M1157" s="27" t="n">
        <f aca="false">IF(K1157=1,COUNTIFS($K$5:$K$1252,1,$E$5:$E$1252,"&lt;"&amp;E1157)/($N$3-1),"")</f>
        <v>0.379453189726595</v>
      </c>
      <c r="N1157" s="28" t="n">
        <f aca="false">IF(K1157=1,L1157-M1157,"")</f>
        <v>-0.323115161557581</v>
      </c>
      <c r="O1157" s="24" t="n">
        <f aca="false">IF(K1157=1,E1157,"")</f>
        <v>6.966545</v>
      </c>
      <c r="P1157" s="26" t="n">
        <f aca="false">IF(K1157=1,J1157,"")</f>
        <v>5.78</v>
      </c>
    </row>
    <row r="1158" customFormat="false" ht="15" hidden="false" customHeight="false" outlineLevel="0" collapsed="false">
      <c r="A1158" s="16" t="s">
        <v>1450</v>
      </c>
      <c r="B1158" s="16" t="s">
        <v>265</v>
      </c>
      <c r="C1158" s="16" t="s">
        <v>294</v>
      </c>
      <c r="D1158" s="16" t="n">
        <v>32</v>
      </c>
      <c r="E1158" s="24" t="n">
        <v>24.985556</v>
      </c>
      <c r="F1158" s="25" t="n">
        <v>1502</v>
      </c>
      <c r="G1158" s="16" t="n">
        <v>21</v>
      </c>
      <c r="H1158" s="16" t="n">
        <v>2</v>
      </c>
      <c r="I1158" s="16" t="n">
        <v>1</v>
      </c>
      <c r="J1158" s="26" t="n">
        <v>6.13809523809524</v>
      </c>
      <c r="K1158" s="16" t="n">
        <f aca="false">IF(F1158&gt;=$N$1,1,0)</f>
        <v>1</v>
      </c>
      <c r="L1158" s="27" t="n">
        <f aca="false">IF(K1158=1,COUNTIFS($K$5:$K$1252,1,$J$5:$J$1252,"&lt;"&amp;J1158)/($N$3-1),"")</f>
        <v>0.43910521955261</v>
      </c>
      <c r="M1158" s="27" t="n">
        <f aca="false">IF(K1158=1,COUNTIFS($K$5:$K$1252,1,$E$5:$E$1252,"&lt;"&amp;E1158)/($N$3-1),"")</f>
        <v>0.766362883181442</v>
      </c>
      <c r="N1158" s="28" t="n">
        <f aca="false">IF(K1158=1,L1158-M1158,"")</f>
        <v>-0.327257663628832</v>
      </c>
      <c r="O1158" s="24" t="n">
        <f aca="false">IF(K1158=1,E1158,"")</f>
        <v>24.985556</v>
      </c>
      <c r="P1158" s="26" t="n">
        <f aca="false">IF(K1158=1,J1158,"")</f>
        <v>6.13809523809524</v>
      </c>
    </row>
    <row r="1159" customFormat="false" ht="15" hidden="false" customHeight="false" outlineLevel="0" collapsed="false">
      <c r="A1159" s="16" t="s">
        <v>1451</v>
      </c>
      <c r="B1159" s="16" t="s">
        <v>253</v>
      </c>
      <c r="C1159" s="16" t="s">
        <v>300</v>
      </c>
      <c r="D1159" s="16" t="n">
        <v>28</v>
      </c>
      <c r="E1159" s="24" t="n">
        <v>56.29291</v>
      </c>
      <c r="F1159" s="25" t="n">
        <v>1326</v>
      </c>
      <c r="G1159" s="16" t="n">
        <v>20</v>
      </c>
      <c r="H1159" s="16" t="n">
        <v>3</v>
      </c>
      <c r="I1159" s="16" t="n">
        <v>2</v>
      </c>
      <c r="J1159" s="26" t="n">
        <v>6.295</v>
      </c>
      <c r="K1159" s="16" t="n">
        <f aca="false">IF(F1159&gt;=$N$1,1,0)</f>
        <v>1</v>
      </c>
      <c r="L1159" s="27" t="n">
        <f aca="false">IF(K1159=1,COUNTIFS($K$5:$K$1252,1,$J$5:$J$1252,"&lt;"&amp;J1159)/($N$3-1),"")</f>
        <v>0.586578293289147</v>
      </c>
      <c r="M1159" s="27" t="n">
        <f aca="false">IF(K1159=1,COUNTIFS($K$5:$K$1252,1,$E$5:$E$1252,"&lt;"&amp;E1159)/($N$3-1),"")</f>
        <v>0.914664457332229</v>
      </c>
      <c r="N1159" s="28" t="n">
        <f aca="false">IF(K1159=1,L1159-M1159,"")</f>
        <v>-0.328086164043082</v>
      </c>
      <c r="O1159" s="24" t="n">
        <f aca="false">IF(K1159=1,E1159,"")</f>
        <v>56.29291</v>
      </c>
      <c r="P1159" s="26" t="n">
        <f aca="false">IF(K1159=1,J1159,"")</f>
        <v>6.295</v>
      </c>
    </row>
    <row r="1160" customFormat="false" ht="15" hidden="false" customHeight="false" outlineLevel="0" collapsed="false">
      <c r="A1160" s="16" t="s">
        <v>1452</v>
      </c>
      <c r="B1160" s="16" t="s">
        <v>242</v>
      </c>
      <c r="C1160" s="16" t="s">
        <v>300</v>
      </c>
      <c r="D1160" s="16" t="n">
        <v>18</v>
      </c>
      <c r="E1160" s="24" t="n">
        <v>41.434814</v>
      </c>
      <c r="F1160" s="25" t="n">
        <v>1868</v>
      </c>
      <c r="G1160" s="16" t="n">
        <v>28</v>
      </c>
      <c r="H1160" s="16" t="n">
        <v>2</v>
      </c>
      <c r="I1160" s="16" t="n">
        <v>4</v>
      </c>
      <c r="J1160" s="26" t="n">
        <v>6.24285714285714</v>
      </c>
      <c r="K1160" s="16" t="n">
        <f aca="false">IF(F1160&gt;=$N$1,1,0)</f>
        <v>1</v>
      </c>
      <c r="L1160" s="27" t="n">
        <f aca="false">IF(K1160=1,COUNTIFS($K$5:$K$1252,1,$J$5:$J$1252,"&lt;"&amp;J1160)/($N$3-1),"")</f>
        <v>0.536039768019884</v>
      </c>
      <c r="M1160" s="27" t="n">
        <f aca="false">IF(K1160=1,COUNTIFS($K$5:$K$1252,1,$E$5:$E$1252,"&lt;"&amp;E1160)/($N$3-1),"")</f>
        <v>0.865782932891467</v>
      </c>
      <c r="N1160" s="28" t="n">
        <f aca="false">IF(K1160=1,L1160-M1160,"")</f>
        <v>-0.329743164871583</v>
      </c>
      <c r="O1160" s="24" t="n">
        <f aca="false">IF(K1160=1,E1160,"")</f>
        <v>41.434814</v>
      </c>
      <c r="P1160" s="26" t="n">
        <f aca="false">IF(K1160=1,J1160,"")</f>
        <v>6.24285714285714</v>
      </c>
    </row>
    <row r="1161" customFormat="false" ht="15" hidden="false" customHeight="false" outlineLevel="0" collapsed="false">
      <c r="A1161" s="16" t="s">
        <v>1453</v>
      </c>
      <c r="B1161" s="16" t="s">
        <v>222</v>
      </c>
      <c r="C1161" s="16" t="s">
        <v>296</v>
      </c>
      <c r="D1161" s="16" t="n">
        <v>23</v>
      </c>
      <c r="E1161" s="24" t="n">
        <v>65.380655</v>
      </c>
      <c r="F1161" s="25" t="n">
        <v>1519</v>
      </c>
      <c r="G1161" s="16" t="n">
        <v>26</v>
      </c>
      <c r="H1161" s="16" t="n">
        <v>8</v>
      </c>
      <c r="I1161" s="16" t="n">
        <v>7</v>
      </c>
      <c r="J1161" s="26" t="n">
        <v>6.30769230769231</v>
      </c>
      <c r="K1161" s="16" t="n">
        <f aca="false">IF(F1161&gt;=$N$1,1,0)</f>
        <v>1</v>
      </c>
      <c r="L1161" s="27" t="n">
        <f aca="false">IF(K1161=1,COUNTIFS($K$5:$K$1252,1,$J$5:$J$1252,"&lt;"&amp;J1161)/($N$3-1),"")</f>
        <v>0.602319801159901</v>
      </c>
      <c r="M1161" s="27" t="n">
        <f aca="false">IF(K1161=1,COUNTIFS($K$5:$K$1252,1,$E$5:$E$1252,"&lt;"&amp;E1161)/($N$3-1),"")</f>
        <v>0.932062966031483</v>
      </c>
      <c r="N1161" s="28" t="n">
        <f aca="false">IF(K1161=1,L1161-M1161,"")</f>
        <v>-0.329743164871582</v>
      </c>
      <c r="O1161" s="24" t="n">
        <f aca="false">IF(K1161=1,E1161,"")</f>
        <v>65.380655</v>
      </c>
      <c r="P1161" s="26" t="n">
        <f aca="false">IF(K1161=1,J1161,"")</f>
        <v>6.30769230769231</v>
      </c>
    </row>
    <row r="1162" customFormat="false" ht="15" hidden="false" customHeight="false" outlineLevel="0" collapsed="false">
      <c r="A1162" s="16" t="s">
        <v>1454</v>
      </c>
      <c r="B1162" s="16" t="s">
        <v>247</v>
      </c>
      <c r="C1162" s="16" t="s">
        <v>294</v>
      </c>
      <c r="D1162" s="16" t="n">
        <v>23</v>
      </c>
      <c r="E1162" s="24" t="n">
        <v>6.726357</v>
      </c>
      <c r="F1162" s="25" t="n">
        <v>2276</v>
      </c>
      <c r="G1162" s="16" t="n">
        <v>38</v>
      </c>
      <c r="H1162" s="16" t="n">
        <v>1</v>
      </c>
      <c r="I1162" s="16" t="n">
        <v>1</v>
      </c>
      <c r="J1162" s="26" t="n">
        <v>5.74210526315789</v>
      </c>
      <c r="K1162" s="16" t="n">
        <f aca="false">IF(F1162&gt;=$N$1,1,0)</f>
        <v>1</v>
      </c>
      <c r="L1162" s="27" t="n">
        <f aca="false">IF(K1162=1,COUNTIFS($K$5:$K$1252,1,$J$5:$J$1252,"&lt;"&amp;J1162)/($N$3-1),"")</f>
        <v>0.0298260149130075</v>
      </c>
      <c r="M1162" s="27" t="n">
        <f aca="false">IF(K1162=1,COUNTIFS($K$5:$K$1252,1,$E$5:$E$1252,"&lt;"&amp;E1162)/($N$3-1),"")</f>
        <v>0.362054681027341</v>
      </c>
      <c r="N1162" s="28" t="n">
        <f aca="false">IF(K1162=1,L1162-M1162,"")</f>
        <v>-0.332228666114333</v>
      </c>
      <c r="O1162" s="24" t="n">
        <f aca="false">IF(K1162=1,E1162,"")</f>
        <v>6.726357</v>
      </c>
      <c r="P1162" s="26" t="n">
        <f aca="false">IF(K1162=1,J1162,"")</f>
        <v>5.74210526315789</v>
      </c>
    </row>
    <row r="1163" customFormat="false" ht="15" hidden="false" customHeight="false" outlineLevel="0" collapsed="false">
      <c r="A1163" s="16" t="s">
        <v>1455</v>
      </c>
      <c r="B1163" s="16" t="s">
        <v>257</v>
      </c>
      <c r="C1163" s="16" t="s">
        <v>300</v>
      </c>
      <c r="D1163" s="16" t="n">
        <v>24</v>
      </c>
      <c r="E1163" s="24" t="n">
        <v>7.288152</v>
      </c>
      <c r="F1163" s="25" t="n">
        <v>1661</v>
      </c>
      <c r="G1163" s="16" t="n">
        <v>28</v>
      </c>
      <c r="H1163" s="16" t="n">
        <v>0</v>
      </c>
      <c r="I1163" s="16" t="n">
        <v>1</v>
      </c>
      <c r="J1163" s="26" t="n">
        <v>5.78571428571429</v>
      </c>
      <c r="K1163" s="16" t="n">
        <f aca="false">IF(F1163&gt;=$N$1,1,0)</f>
        <v>1</v>
      </c>
      <c r="L1163" s="27" t="n">
        <f aca="false">IF(K1163=1,COUNTIFS($K$5:$K$1252,1,$J$5:$J$1252,"&lt;"&amp;J1163)/($N$3-1),"")</f>
        <v>0.0571665285832643</v>
      </c>
      <c r="M1163" s="27" t="n">
        <f aca="false">IF(K1163=1,COUNTIFS($K$5:$K$1252,1,$E$5:$E$1252,"&lt;"&amp;E1163)/($N$3-1),"")</f>
        <v>0.389395194697597</v>
      </c>
      <c r="N1163" s="28" t="n">
        <f aca="false">IF(K1163=1,L1163-M1163,"")</f>
        <v>-0.332228666114333</v>
      </c>
      <c r="O1163" s="24" t="n">
        <f aca="false">IF(K1163=1,E1163,"")</f>
        <v>7.288152</v>
      </c>
      <c r="P1163" s="26" t="n">
        <f aca="false">IF(K1163=1,J1163,"")</f>
        <v>5.78571428571429</v>
      </c>
    </row>
    <row r="1164" customFormat="false" ht="15" hidden="false" customHeight="false" outlineLevel="0" collapsed="false">
      <c r="A1164" s="16" t="s">
        <v>1456</v>
      </c>
      <c r="B1164" s="16" t="s">
        <v>264</v>
      </c>
      <c r="C1164" s="16" t="s">
        <v>296</v>
      </c>
      <c r="D1164" s="16" t="n">
        <v>21</v>
      </c>
      <c r="E1164" s="24" t="n">
        <v>6.592729</v>
      </c>
      <c r="F1164" s="25" t="n">
        <v>1889</v>
      </c>
      <c r="G1164" s="16" t="n">
        <v>30</v>
      </c>
      <c r="H1164" s="16" t="n">
        <v>4</v>
      </c>
      <c r="I1164" s="16" t="n">
        <v>3</v>
      </c>
      <c r="J1164" s="26" t="n">
        <v>5.72</v>
      </c>
      <c r="K1164" s="16" t="n">
        <f aca="false">IF(F1164&gt;=$N$1,1,0)</f>
        <v>1</v>
      </c>
      <c r="L1164" s="27" t="n">
        <f aca="false">IF(K1164=1,COUNTIFS($K$5:$K$1252,1,$J$5:$J$1252,"&lt;"&amp;J1164)/($N$3-1),"")</f>
        <v>0.0215410107705054</v>
      </c>
      <c r="M1164" s="27" t="n">
        <f aca="false">IF(K1164=1,COUNTIFS($K$5:$K$1252,1,$E$5:$E$1252,"&lt;"&amp;E1164)/($N$3-1),"")</f>
        <v>0.354598177299089</v>
      </c>
      <c r="N1164" s="28" t="n">
        <f aca="false">IF(K1164=1,L1164-M1164,"")</f>
        <v>-0.333057166528583</v>
      </c>
      <c r="O1164" s="24" t="n">
        <f aca="false">IF(K1164=1,E1164,"")</f>
        <v>6.592729</v>
      </c>
      <c r="P1164" s="26" t="n">
        <f aca="false">IF(K1164=1,J1164,"")</f>
        <v>5.72</v>
      </c>
    </row>
    <row r="1165" customFormat="false" ht="15" hidden="false" customHeight="false" outlineLevel="0" collapsed="false">
      <c r="A1165" s="16" t="s">
        <v>1457</v>
      </c>
      <c r="B1165" s="16" t="s">
        <v>259</v>
      </c>
      <c r="C1165" s="16" t="s">
        <v>300</v>
      </c>
      <c r="D1165" s="16" t="n">
        <v>27</v>
      </c>
      <c r="E1165" s="24" t="n">
        <v>6.332763</v>
      </c>
      <c r="F1165" s="25" t="n">
        <v>1678</v>
      </c>
      <c r="G1165" s="16" t="n">
        <v>28</v>
      </c>
      <c r="H1165" s="16" t="n">
        <v>1</v>
      </c>
      <c r="I1165" s="16" t="n">
        <v>5</v>
      </c>
      <c r="J1165" s="26" t="n">
        <v>5.67857142857143</v>
      </c>
      <c r="K1165" s="16" t="n">
        <f aca="false">IF(F1165&gt;=$N$1,1,0)</f>
        <v>1</v>
      </c>
      <c r="L1165" s="27" t="n">
        <f aca="false">IF(K1165=1,COUNTIFS($K$5:$K$1252,1,$J$5:$J$1252,"&lt;"&amp;J1165)/($N$3-1),"")</f>
        <v>0.0115990057995029</v>
      </c>
      <c r="M1165" s="27" t="n">
        <f aca="false">IF(K1165=1,COUNTIFS($K$5:$K$1252,1,$E$5:$E$1252,"&lt;"&amp;E1165)/($N$3-1),"")</f>
        <v>0.346313173156587</v>
      </c>
      <c r="N1165" s="28" t="n">
        <f aca="false">IF(K1165=1,L1165-M1165,"")</f>
        <v>-0.334714167357084</v>
      </c>
      <c r="O1165" s="24" t="n">
        <f aca="false">IF(K1165=1,E1165,"")</f>
        <v>6.332763</v>
      </c>
      <c r="P1165" s="26" t="n">
        <f aca="false">IF(K1165=1,J1165,"")</f>
        <v>5.67857142857143</v>
      </c>
    </row>
    <row r="1166" customFormat="false" ht="15" hidden="false" customHeight="false" outlineLevel="0" collapsed="false">
      <c r="A1166" s="16" t="s">
        <v>1458</v>
      </c>
      <c r="B1166" s="16" t="s">
        <v>232</v>
      </c>
      <c r="C1166" s="16" t="s">
        <v>296</v>
      </c>
      <c r="D1166" s="16" t="n">
        <v>27</v>
      </c>
      <c r="E1166" s="24" t="n">
        <v>7.885461</v>
      </c>
      <c r="F1166" s="25" t="n">
        <v>1653</v>
      </c>
      <c r="G1166" s="16" t="n">
        <v>27</v>
      </c>
      <c r="H1166" s="16" t="n">
        <v>5</v>
      </c>
      <c r="I1166" s="16" t="n">
        <v>3</v>
      </c>
      <c r="J1166" s="26" t="n">
        <v>5.81111111111111</v>
      </c>
      <c r="K1166" s="16" t="n">
        <f aca="false">IF(F1166&gt;=$N$1,1,0)</f>
        <v>1</v>
      </c>
      <c r="L1166" s="27" t="n">
        <f aca="false">IF(K1166=1,COUNTIFS($K$5:$K$1252,1,$J$5:$J$1252,"&lt;"&amp;J1166)/($N$3-1),"")</f>
        <v>0.0737365368682684</v>
      </c>
      <c r="M1166" s="27" t="n">
        <f aca="false">IF(K1166=1,COUNTIFS($K$5:$K$1252,1,$E$5:$E$1252,"&lt;"&amp;E1166)/($N$3-1),"")</f>
        <v>0.411764705882353</v>
      </c>
      <c r="N1166" s="28" t="n">
        <f aca="false">IF(K1166=1,L1166-M1166,"")</f>
        <v>-0.338028169014085</v>
      </c>
      <c r="O1166" s="24" t="n">
        <f aca="false">IF(K1166=1,E1166,"")</f>
        <v>7.885461</v>
      </c>
      <c r="P1166" s="26" t="n">
        <f aca="false">IF(K1166=1,J1166,"")</f>
        <v>5.81111111111111</v>
      </c>
    </row>
    <row r="1167" customFormat="false" ht="15" hidden="false" customHeight="false" outlineLevel="0" collapsed="false">
      <c r="A1167" s="16" t="s">
        <v>1459</v>
      </c>
      <c r="B1167" s="16" t="s">
        <v>257</v>
      </c>
      <c r="C1167" s="16" t="s">
        <v>296</v>
      </c>
      <c r="D1167" s="16" t="n">
        <v>24</v>
      </c>
      <c r="E1167" s="24" t="n">
        <v>6.679419</v>
      </c>
      <c r="F1167" s="25" t="n">
        <v>1987</v>
      </c>
      <c r="G1167" s="16" t="n">
        <v>34</v>
      </c>
      <c r="H1167" s="16" t="n">
        <v>9</v>
      </c>
      <c r="I1167" s="16" t="n">
        <v>5</v>
      </c>
      <c r="J1167" s="26" t="n">
        <v>5.71176470588235</v>
      </c>
      <c r="K1167" s="16" t="n">
        <f aca="false">IF(F1167&gt;=$N$1,1,0)</f>
        <v>1</v>
      </c>
      <c r="L1167" s="27" t="n">
        <f aca="false">IF(K1167=1,COUNTIFS($K$5:$K$1252,1,$J$5:$J$1252,"&lt;"&amp;J1167)/($N$3-1),"")</f>
        <v>0.019884009942005</v>
      </c>
      <c r="M1167" s="27" t="n">
        <f aca="false">IF(K1167=1,COUNTIFS($K$5:$K$1252,1,$E$5:$E$1252,"&lt;"&amp;E1167)/($N$3-1),"")</f>
        <v>0.357912178956089</v>
      </c>
      <c r="N1167" s="28" t="n">
        <f aca="false">IF(K1167=1,L1167-M1167,"")</f>
        <v>-0.338028169014085</v>
      </c>
      <c r="O1167" s="24" t="n">
        <f aca="false">IF(K1167=1,E1167,"")</f>
        <v>6.679419</v>
      </c>
      <c r="P1167" s="26" t="n">
        <f aca="false">IF(K1167=1,J1167,"")</f>
        <v>5.71176470588235</v>
      </c>
    </row>
    <row r="1168" customFormat="false" ht="15" hidden="false" customHeight="false" outlineLevel="0" collapsed="false">
      <c r="A1168" s="16" t="s">
        <v>1460</v>
      </c>
      <c r="B1168" s="16" t="s">
        <v>260</v>
      </c>
      <c r="C1168" s="16" t="s">
        <v>296</v>
      </c>
      <c r="D1168" s="16" t="n">
        <v>30</v>
      </c>
      <c r="E1168" s="24" t="n">
        <v>30.220581</v>
      </c>
      <c r="F1168" s="25" t="n">
        <v>1652</v>
      </c>
      <c r="G1168" s="16" t="n">
        <v>27</v>
      </c>
      <c r="H1168" s="16" t="n">
        <v>9</v>
      </c>
      <c r="I1168" s="16" t="n">
        <v>5</v>
      </c>
      <c r="J1168" s="26" t="n">
        <v>6.18148148148148</v>
      </c>
      <c r="K1168" s="16" t="n">
        <f aca="false">IF(F1168&gt;=$N$1,1,0)</f>
        <v>1</v>
      </c>
      <c r="L1168" s="27" t="n">
        <f aca="false">IF(K1168=1,COUNTIFS($K$5:$K$1252,1,$J$5:$J$1252,"&lt;"&amp;J1168)/($N$3-1),"")</f>
        <v>0.473073736536868</v>
      </c>
      <c r="M1168" s="27" t="n">
        <f aca="false">IF(K1168=1,COUNTIFS($K$5:$K$1252,1,$E$5:$E$1252,"&lt;"&amp;E1168)/($N$3-1),"")</f>
        <v>0.815244407622204</v>
      </c>
      <c r="N1168" s="28" t="n">
        <f aca="false">IF(K1168=1,L1168-M1168,"")</f>
        <v>-0.342170671085336</v>
      </c>
      <c r="O1168" s="24" t="n">
        <f aca="false">IF(K1168=1,E1168,"")</f>
        <v>30.220581</v>
      </c>
      <c r="P1168" s="26" t="n">
        <f aca="false">IF(K1168=1,J1168,"")</f>
        <v>6.18148148148148</v>
      </c>
    </row>
    <row r="1169" customFormat="false" ht="15" hidden="false" customHeight="false" outlineLevel="0" collapsed="false">
      <c r="A1169" s="16" t="s">
        <v>1461</v>
      </c>
      <c r="B1169" s="16" t="s">
        <v>234</v>
      </c>
      <c r="C1169" s="16" t="s">
        <v>296</v>
      </c>
      <c r="D1169" s="16" t="n">
        <v>29</v>
      </c>
      <c r="E1169" s="24" t="n">
        <v>45.919142</v>
      </c>
      <c r="F1169" s="25" t="n">
        <v>1725</v>
      </c>
      <c r="G1169" s="16" t="n">
        <v>31</v>
      </c>
      <c r="H1169" s="16" t="n">
        <v>8</v>
      </c>
      <c r="I1169" s="16" t="n">
        <v>2</v>
      </c>
      <c r="J1169" s="26" t="n">
        <v>6.22903225806452</v>
      </c>
      <c r="K1169" s="16" t="n">
        <f aca="false">IF(F1169&gt;=$N$1,1,0)</f>
        <v>1</v>
      </c>
      <c r="L1169" s="27" t="n">
        <f aca="false">IF(K1169=1,COUNTIFS($K$5:$K$1252,1,$J$5:$J$1252,"&lt;"&amp;J1169)/($N$3-1),"")</f>
        <v>0.522783761391881</v>
      </c>
      <c r="M1169" s="27" t="n">
        <f aca="false">IF(K1169=1,COUNTIFS($K$5:$K$1252,1,$E$5:$E$1252,"&lt;"&amp;E1169)/($N$3-1),"")</f>
        <v>0.88152444076222</v>
      </c>
      <c r="N1169" s="28" t="n">
        <f aca="false">IF(K1169=1,L1169-M1169,"")</f>
        <v>-0.35874067937034</v>
      </c>
      <c r="O1169" s="24" t="n">
        <f aca="false">IF(K1169=1,E1169,"")</f>
        <v>45.919142</v>
      </c>
      <c r="P1169" s="26" t="n">
        <f aca="false">IF(K1169=1,J1169,"")</f>
        <v>6.22903225806452</v>
      </c>
    </row>
    <row r="1170" customFormat="false" ht="15" hidden="false" customHeight="false" outlineLevel="0" collapsed="false">
      <c r="A1170" s="16" t="s">
        <v>1462</v>
      </c>
      <c r="B1170" s="16" t="s">
        <v>257</v>
      </c>
      <c r="C1170" s="16" t="s">
        <v>296</v>
      </c>
      <c r="D1170" s="16" t="n">
        <v>22</v>
      </c>
      <c r="E1170" s="24" t="n">
        <v>7.834863</v>
      </c>
      <c r="F1170" s="25" t="n">
        <v>1635</v>
      </c>
      <c r="G1170" s="16" t="n">
        <v>30</v>
      </c>
      <c r="H1170" s="16" t="n">
        <v>5</v>
      </c>
      <c r="I1170" s="16" t="n">
        <v>5</v>
      </c>
      <c r="J1170" s="26" t="n">
        <v>5.77666666666667</v>
      </c>
      <c r="K1170" s="16" t="n">
        <f aca="false">IF(F1170&gt;=$N$1,1,0)</f>
        <v>1</v>
      </c>
      <c r="L1170" s="27" t="n">
        <f aca="false">IF(K1170=1,COUNTIFS($K$5:$K$1252,1,$J$5:$J$1252,"&lt;"&amp;J1170)/($N$3-1),"")</f>
        <v>0.0521955260977631</v>
      </c>
      <c r="M1170" s="27" t="n">
        <f aca="false">IF(K1170=1,COUNTIFS($K$5:$K$1252,1,$E$5:$E$1252,"&lt;"&amp;E1170)/($N$3-1),"")</f>
        <v>0.410936205468103</v>
      </c>
      <c r="N1170" s="28" t="n">
        <f aca="false">IF(K1170=1,L1170-M1170,"")</f>
        <v>-0.35874067937034</v>
      </c>
      <c r="O1170" s="24" t="n">
        <f aca="false">IF(K1170=1,E1170,"")</f>
        <v>7.834863</v>
      </c>
      <c r="P1170" s="26" t="n">
        <f aca="false">IF(K1170=1,J1170,"")</f>
        <v>5.77666666666667</v>
      </c>
    </row>
    <row r="1171" customFormat="false" ht="15" hidden="false" customHeight="false" outlineLevel="0" collapsed="false">
      <c r="A1171" s="16" t="s">
        <v>1463</v>
      </c>
      <c r="B1171" s="16" t="s">
        <v>261</v>
      </c>
      <c r="C1171" s="16" t="s">
        <v>296</v>
      </c>
      <c r="D1171" s="16" t="n">
        <v>27</v>
      </c>
      <c r="E1171" s="24" t="n">
        <v>10.194051</v>
      </c>
      <c r="F1171" s="25" t="n">
        <v>2179</v>
      </c>
      <c r="G1171" s="16" t="n">
        <v>34</v>
      </c>
      <c r="H1171" s="16" t="n">
        <v>9</v>
      </c>
      <c r="I1171" s="16" t="n">
        <v>5</v>
      </c>
      <c r="J1171" s="26" t="n">
        <v>5.86470588235294</v>
      </c>
      <c r="K1171" s="16" t="n">
        <f aca="false">IF(F1171&gt;=$N$1,1,0)</f>
        <v>1</v>
      </c>
      <c r="L1171" s="27" t="n">
        <f aca="false">IF(K1171=1,COUNTIFS($K$5:$K$1252,1,$J$5:$J$1252,"&lt;"&amp;J1171)/($N$3-1),"")</f>
        <v>0.135045567522784</v>
      </c>
      <c r="M1171" s="27" t="n">
        <f aca="false">IF(K1171=1,COUNTIFS($K$5:$K$1252,1,$E$5:$E$1252,"&lt;"&amp;E1171)/($N$3-1),"")</f>
        <v>0.497100248550124</v>
      </c>
      <c r="N1171" s="28" t="n">
        <f aca="false">IF(K1171=1,L1171-M1171,"")</f>
        <v>-0.362054681027341</v>
      </c>
      <c r="O1171" s="24" t="n">
        <f aca="false">IF(K1171=1,E1171,"")</f>
        <v>10.194051</v>
      </c>
      <c r="P1171" s="26" t="n">
        <f aca="false">IF(K1171=1,J1171,"")</f>
        <v>5.86470588235294</v>
      </c>
    </row>
    <row r="1172" customFormat="false" ht="15" hidden="false" customHeight="false" outlineLevel="0" collapsed="false">
      <c r="A1172" s="16" t="s">
        <v>1464</v>
      </c>
      <c r="B1172" s="16" t="s">
        <v>219</v>
      </c>
      <c r="C1172" s="16" t="s">
        <v>294</v>
      </c>
      <c r="D1172" s="16" t="n">
        <v>29</v>
      </c>
      <c r="E1172" s="24" t="n">
        <v>28.56901</v>
      </c>
      <c r="F1172" s="25" t="n">
        <v>1628</v>
      </c>
      <c r="G1172" s="16" t="n">
        <v>25</v>
      </c>
      <c r="H1172" s="16" t="n">
        <v>0</v>
      </c>
      <c r="I1172" s="16" t="n">
        <v>0</v>
      </c>
      <c r="J1172" s="26" t="n">
        <v>6.136</v>
      </c>
      <c r="K1172" s="16" t="n">
        <f aca="false">IF(F1172&gt;=$N$1,1,0)</f>
        <v>1</v>
      </c>
      <c r="L1172" s="27" t="n">
        <f aca="false">IF(K1172=1,COUNTIFS($K$5:$K$1252,1,$J$5:$J$1252,"&lt;"&amp;J1172)/($N$3-1),"")</f>
        <v>0.436619718309859</v>
      </c>
      <c r="M1172" s="27" t="n">
        <f aca="false">IF(K1172=1,COUNTIFS($K$5:$K$1252,1,$E$5:$E$1252,"&lt;"&amp;E1172)/($N$3-1),"")</f>
        <v>0.80115990057995</v>
      </c>
      <c r="N1172" s="28" t="n">
        <f aca="false">IF(K1172=1,L1172-M1172,"")</f>
        <v>-0.364540182270091</v>
      </c>
      <c r="O1172" s="24" t="n">
        <f aca="false">IF(K1172=1,E1172,"")</f>
        <v>28.56901</v>
      </c>
      <c r="P1172" s="26" t="n">
        <f aca="false">IF(K1172=1,J1172,"")</f>
        <v>6.136</v>
      </c>
    </row>
    <row r="1173" customFormat="false" ht="15" hidden="false" customHeight="false" outlineLevel="0" collapsed="false">
      <c r="A1173" s="16" t="s">
        <v>1465</v>
      </c>
      <c r="B1173" s="16" t="s">
        <v>221</v>
      </c>
      <c r="C1173" s="16" t="s">
        <v>296</v>
      </c>
      <c r="D1173" s="16" t="n">
        <v>27</v>
      </c>
      <c r="E1173" s="24" t="n">
        <v>47.892505</v>
      </c>
      <c r="F1173" s="25" t="n">
        <v>1450</v>
      </c>
      <c r="G1173" s="16" t="n">
        <v>22</v>
      </c>
      <c r="H1173" s="16" t="n">
        <v>5</v>
      </c>
      <c r="I1173" s="16" t="n">
        <v>2</v>
      </c>
      <c r="J1173" s="26" t="n">
        <v>6.22272727272727</v>
      </c>
      <c r="K1173" s="16" t="n">
        <f aca="false">IF(F1173&gt;=$N$1,1,0)</f>
        <v>1</v>
      </c>
      <c r="L1173" s="27" t="n">
        <f aca="false">IF(K1173=1,COUNTIFS($K$5:$K$1252,1,$J$5:$J$1252,"&lt;"&amp;J1173)/($N$3-1),"")</f>
        <v>0.51946975973488</v>
      </c>
      <c r="M1173" s="27" t="n">
        <f aca="false">IF(K1173=1,COUNTIFS($K$5:$K$1252,1,$E$5:$E$1252,"&lt;"&amp;E1173)/($N$3-1),"")</f>
        <v>0.889809444904723</v>
      </c>
      <c r="N1173" s="28" t="n">
        <f aca="false">IF(K1173=1,L1173-M1173,"")</f>
        <v>-0.370339685169843</v>
      </c>
      <c r="O1173" s="24" t="n">
        <f aca="false">IF(K1173=1,E1173,"")</f>
        <v>47.892505</v>
      </c>
      <c r="P1173" s="26" t="n">
        <f aca="false">IF(K1173=1,J1173,"")</f>
        <v>6.22272727272727</v>
      </c>
    </row>
    <row r="1174" customFormat="false" ht="15" hidden="false" customHeight="false" outlineLevel="0" collapsed="false">
      <c r="A1174" s="16" t="s">
        <v>1466</v>
      </c>
      <c r="B1174" s="16" t="s">
        <v>232</v>
      </c>
      <c r="C1174" s="16" t="s">
        <v>300</v>
      </c>
      <c r="D1174" s="16" t="n">
        <v>23</v>
      </c>
      <c r="E1174" s="24" t="n">
        <v>8.726917</v>
      </c>
      <c r="F1174" s="25" t="n">
        <v>1300</v>
      </c>
      <c r="G1174" s="16" t="n">
        <v>23</v>
      </c>
      <c r="H1174" s="16" t="n">
        <v>1</v>
      </c>
      <c r="I1174" s="16" t="n">
        <v>0</v>
      </c>
      <c r="J1174" s="26" t="n">
        <v>5.81739130434783</v>
      </c>
      <c r="K1174" s="16" t="n">
        <f aca="false">IF(F1174&gt;=$N$1,1,0)</f>
        <v>1</v>
      </c>
      <c r="L1174" s="27" t="n">
        <f aca="false">IF(K1174=1,COUNTIFS($K$5:$K$1252,1,$J$5:$J$1252,"&lt;"&amp;J1174)/($N$3-1),"")</f>
        <v>0.0778790389395195</v>
      </c>
      <c r="M1174" s="27" t="n">
        <f aca="false">IF(K1174=1,COUNTIFS($K$5:$K$1252,1,$E$5:$E$1252,"&lt;"&amp;E1174)/($N$3-1),"")</f>
        <v>0.449875724937863</v>
      </c>
      <c r="N1174" s="28" t="n">
        <f aca="false">IF(K1174=1,L1174-M1174,"")</f>
        <v>-0.371996685998343</v>
      </c>
      <c r="O1174" s="24" t="n">
        <f aca="false">IF(K1174=1,E1174,"")</f>
        <v>8.726917</v>
      </c>
      <c r="P1174" s="26" t="n">
        <f aca="false">IF(K1174=1,J1174,"")</f>
        <v>5.81739130434783</v>
      </c>
    </row>
    <row r="1175" customFormat="false" ht="15" hidden="false" customHeight="false" outlineLevel="0" collapsed="false">
      <c r="A1175" s="16" t="s">
        <v>1467</v>
      </c>
      <c r="B1175" s="16" t="s">
        <v>245</v>
      </c>
      <c r="C1175" s="16" t="s">
        <v>296</v>
      </c>
      <c r="D1175" s="16" t="n">
        <v>25</v>
      </c>
      <c r="E1175" s="24" t="n">
        <v>15.706272</v>
      </c>
      <c r="F1175" s="25" t="n">
        <v>1694</v>
      </c>
      <c r="G1175" s="16" t="n">
        <v>29</v>
      </c>
      <c r="H1175" s="16" t="n">
        <v>7</v>
      </c>
      <c r="I1175" s="16" t="n">
        <v>4</v>
      </c>
      <c r="J1175" s="26" t="n">
        <v>5.98965517241379</v>
      </c>
      <c r="K1175" s="16" t="n">
        <f aca="false">IF(F1175&gt;=$N$1,1,0)</f>
        <v>1</v>
      </c>
      <c r="L1175" s="27" t="n">
        <f aca="false">IF(K1175=1,COUNTIFS($K$5:$K$1252,1,$J$5:$J$1252,"&lt;"&amp;J1175)/($N$3-1),"")</f>
        <v>0.272576636288318</v>
      </c>
      <c r="M1175" s="27" t="n">
        <f aca="false">IF(K1175=1,COUNTIFS($K$5:$K$1252,1,$E$5:$E$1252,"&lt;"&amp;E1175)/($N$3-1),"")</f>
        <v>0.647058823529412</v>
      </c>
      <c r="N1175" s="28" t="n">
        <f aca="false">IF(K1175=1,L1175-M1175,"")</f>
        <v>-0.374482187241094</v>
      </c>
      <c r="O1175" s="24" t="n">
        <f aca="false">IF(K1175=1,E1175,"")</f>
        <v>15.706272</v>
      </c>
      <c r="P1175" s="26" t="n">
        <f aca="false">IF(K1175=1,J1175,"")</f>
        <v>5.98965517241379</v>
      </c>
    </row>
    <row r="1176" customFormat="false" ht="15" hidden="false" customHeight="false" outlineLevel="0" collapsed="false">
      <c r="A1176" s="16" t="s">
        <v>1468</v>
      </c>
      <c r="B1176" s="16" t="s">
        <v>224</v>
      </c>
      <c r="C1176" s="16" t="s">
        <v>296</v>
      </c>
      <c r="D1176" s="16" t="n">
        <v>20</v>
      </c>
      <c r="E1176" s="24" t="n">
        <v>10.963868</v>
      </c>
      <c r="F1176" s="25" t="n">
        <v>1786</v>
      </c>
      <c r="G1176" s="16" t="n">
        <v>25</v>
      </c>
      <c r="H1176" s="16" t="n">
        <v>3</v>
      </c>
      <c r="I1176" s="16" t="n">
        <v>5</v>
      </c>
      <c r="J1176" s="26" t="n">
        <v>5.868</v>
      </c>
      <c r="K1176" s="16" t="n">
        <f aca="false">IF(F1176&gt;=$N$1,1,0)</f>
        <v>1</v>
      </c>
      <c r="L1176" s="27" t="n">
        <f aca="false">IF(K1176=1,COUNTIFS($K$5:$K$1252,1,$J$5:$J$1252,"&lt;"&amp;J1176)/($N$3-1),"")</f>
        <v>0.138359569179785</v>
      </c>
      <c r="M1176" s="27" t="n">
        <f aca="false">IF(K1176=1,COUNTIFS($K$5:$K$1252,1,$E$5:$E$1252,"&lt;"&amp;E1176)/($N$3-1),"")</f>
        <v>0.51864125932063</v>
      </c>
      <c r="N1176" s="28" t="n">
        <f aca="false">IF(K1176=1,L1176-M1176,"")</f>
        <v>-0.380281690140845</v>
      </c>
      <c r="O1176" s="24" t="n">
        <f aca="false">IF(K1176=1,E1176,"")</f>
        <v>10.963868</v>
      </c>
      <c r="P1176" s="26" t="n">
        <f aca="false">IF(K1176=1,J1176,"")</f>
        <v>5.868</v>
      </c>
    </row>
    <row r="1177" customFormat="false" ht="15" hidden="false" customHeight="false" outlineLevel="0" collapsed="false">
      <c r="A1177" s="16" t="s">
        <v>1469</v>
      </c>
      <c r="B1177" s="16" t="s">
        <v>265</v>
      </c>
      <c r="C1177" s="16" t="s">
        <v>294</v>
      </c>
      <c r="D1177" s="16" t="n">
        <v>28</v>
      </c>
      <c r="E1177" s="24" t="n">
        <v>8.080708</v>
      </c>
      <c r="F1177" s="25" t="n">
        <v>1166</v>
      </c>
      <c r="G1177" s="16" t="n">
        <v>23</v>
      </c>
      <c r="H1177" s="16" t="n">
        <v>0</v>
      </c>
      <c r="I1177" s="16" t="n">
        <v>1</v>
      </c>
      <c r="J1177" s="26" t="n">
        <v>5.76086956521739</v>
      </c>
      <c r="K1177" s="16" t="n">
        <f aca="false">IF(F1177&gt;=$N$1,1,0)</f>
        <v>1</v>
      </c>
      <c r="L1177" s="27" t="n">
        <f aca="false">IF(K1177=1,COUNTIFS($K$5:$K$1252,1,$J$5:$J$1252,"&lt;"&amp;J1177)/($N$3-1),"")</f>
        <v>0.0389395194697597</v>
      </c>
      <c r="M1177" s="27" t="n">
        <f aca="false">IF(K1177=1,COUNTIFS($K$5:$K$1252,1,$E$5:$E$1252,"&lt;"&amp;E1177)/($N$3-1),"")</f>
        <v>0.420878210439105</v>
      </c>
      <c r="N1177" s="28" t="n">
        <f aca="false">IF(K1177=1,L1177-M1177,"")</f>
        <v>-0.381938690969346</v>
      </c>
      <c r="O1177" s="24" t="n">
        <f aca="false">IF(K1177=1,E1177,"")</f>
        <v>8.080708</v>
      </c>
      <c r="P1177" s="26" t="n">
        <f aca="false">IF(K1177=1,J1177,"")</f>
        <v>5.76086956521739</v>
      </c>
    </row>
    <row r="1178" customFormat="false" ht="15" hidden="false" customHeight="false" outlineLevel="0" collapsed="false">
      <c r="A1178" s="16" t="s">
        <v>1470</v>
      </c>
      <c r="B1178" s="16" t="s">
        <v>264</v>
      </c>
      <c r="C1178" s="16" t="s">
        <v>300</v>
      </c>
      <c r="D1178" s="16" t="n">
        <v>19</v>
      </c>
      <c r="E1178" s="24" t="n">
        <v>47.105569</v>
      </c>
      <c r="F1178" s="25" t="n">
        <v>1772</v>
      </c>
      <c r="G1178" s="16" t="n">
        <v>31</v>
      </c>
      <c r="H1178" s="16" t="n">
        <v>0</v>
      </c>
      <c r="I1178" s="16" t="n">
        <v>4</v>
      </c>
      <c r="J1178" s="26" t="n">
        <v>6.20322580645161</v>
      </c>
      <c r="K1178" s="16" t="n">
        <f aca="false">IF(F1178&gt;=$N$1,1,0)</f>
        <v>1</v>
      </c>
      <c r="L1178" s="27" t="n">
        <f aca="false">IF(K1178=1,COUNTIFS($K$5:$K$1252,1,$J$5:$J$1252,"&lt;"&amp;J1178)/($N$3-1),"")</f>
        <v>0.501242750621375</v>
      </c>
      <c r="M1178" s="27" t="n">
        <f aca="false">IF(K1178=1,COUNTIFS($K$5:$K$1252,1,$E$5:$E$1252,"&lt;"&amp;E1178)/($N$3-1),"")</f>
        <v>0.886495443247722</v>
      </c>
      <c r="N1178" s="28" t="n">
        <f aca="false">IF(K1178=1,L1178-M1178,"")</f>
        <v>-0.385252692626346</v>
      </c>
      <c r="O1178" s="24" t="n">
        <f aca="false">IF(K1178=1,E1178,"")</f>
        <v>47.105569</v>
      </c>
      <c r="P1178" s="26" t="n">
        <f aca="false">IF(K1178=1,J1178,"")</f>
        <v>6.20322580645161</v>
      </c>
    </row>
    <row r="1179" customFormat="false" ht="15" hidden="false" customHeight="false" outlineLevel="0" collapsed="false">
      <c r="A1179" s="16" t="s">
        <v>1471</v>
      </c>
      <c r="B1179" s="16" t="s">
        <v>262</v>
      </c>
      <c r="C1179" s="16" t="s">
        <v>296</v>
      </c>
      <c r="D1179" s="16" t="n">
        <v>33</v>
      </c>
      <c r="E1179" s="24" t="n">
        <v>10.444601</v>
      </c>
      <c r="F1179" s="25" t="n">
        <v>1882</v>
      </c>
      <c r="G1179" s="16" t="n">
        <v>28</v>
      </c>
      <c r="H1179" s="16" t="n">
        <v>9</v>
      </c>
      <c r="I1179" s="16" t="n">
        <v>4</v>
      </c>
      <c r="J1179" s="26" t="n">
        <v>5.85</v>
      </c>
      <c r="K1179" s="16" t="n">
        <f aca="false">IF(F1179&gt;=$N$1,1,0)</f>
        <v>1</v>
      </c>
      <c r="L1179" s="27" t="n">
        <f aca="false">IF(K1179=1,COUNTIFS($K$5:$K$1252,1,$J$5:$J$1252,"&lt;"&amp;J1179)/($N$3-1),"")</f>
        <v>0.117647058823529</v>
      </c>
      <c r="M1179" s="27" t="n">
        <f aca="false">IF(K1179=1,COUNTIFS($K$5:$K$1252,1,$E$5:$E$1252,"&lt;"&amp;E1179)/($N$3-1),"")</f>
        <v>0.505385252692626</v>
      </c>
      <c r="N1179" s="28" t="n">
        <f aca="false">IF(K1179=1,L1179-M1179,"")</f>
        <v>-0.387738193869097</v>
      </c>
      <c r="O1179" s="24" t="n">
        <f aca="false">IF(K1179=1,E1179,"")</f>
        <v>10.444601</v>
      </c>
      <c r="P1179" s="26" t="n">
        <f aca="false">IF(K1179=1,J1179,"")</f>
        <v>5.85</v>
      </c>
    </row>
    <row r="1180" customFormat="false" ht="15" hidden="false" customHeight="false" outlineLevel="0" collapsed="false">
      <c r="A1180" s="16" t="s">
        <v>1472</v>
      </c>
      <c r="B1180" s="16" t="s">
        <v>241</v>
      </c>
      <c r="C1180" s="16" t="s">
        <v>294</v>
      </c>
      <c r="D1180" s="16" t="n">
        <v>23</v>
      </c>
      <c r="E1180" s="24" t="n">
        <v>38.840218</v>
      </c>
      <c r="F1180" s="25" t="n">
        <v>1934</v>
      </c>
      <c r="G1180" s="16" t="n">
        <v>30</v>
      </c>
      <c r="H1180" s="16" t="n">
        <v>2</v>
      </c>
      <c r="I1180" s="16" t="n">
        <v>1</v>
      </c>
      <c r="J1180" s="26" t="n">
        <v>6.17333333333333</v>
      </c>
      <c r="K1180" s="16" t="n">
        <f aca="false">IF(F1180&gt;=$N$1,1,0)</f>
        <v>1</v>
      </c>
      <c r="L1180" s="27" t="n">
        <f aca="false">IF(K1180=1,COUNTIFS($K$5:$K$1252,1,$J$5:$J$1252,"&lt;"&amp;J1180)/($N$3-1),"")</f>
        <v>0.468102734051367</v>
      </c>
      <c r="M1180" s="27" t="n">
        <f aca="false">IF(K1180=1,COUNTIFS($K$5:$K$1252,1,$E$5:$E$1252,"&lt;"&amp;E1180)/($N$3-1),"")</f>
        <v>0.856669428334714</v>
      </c>
      <c r="N1180" s="28" t="n">
        <f aca="false">IF(K1180=1,L1180-M1180,"")</f>
        <v>-0.388566694283347</v>
      </c>
      <c r="O1180" s="24" t="n">
        <f aca="false">IF(K1180=1,E1180,"")</f>
        <v>38.840218</v>
      </c>
      <c r="P1180" s="26" t="n">
        <f aca="false">IF(K1180=1,J1180,"")</f>
        <v>6.17333333333333</v>
      </c>
    </row>
    <row r="1181" customFormat="false" ht="15" hidden="false" customHeight="false" outlineLevel="0" collapsed="false">
      <c r="A1181" s="16" t="s">
        <v>1473</v>
      </c>
      <c r="B1181" s="16" t="s">
        <v>268</v>
      </c>
      <c r="C1181" s="16" t="s">
        <v>294</v>
      </c>
      <c r="D1181" s="16" t="n">
        <v>25</v>
      </c>
      <c r="E1181" s="24" t="n">
        <v>35.733366</v>
      </c>
      <c r="F1181" s="25" t="n">
        <v>1551</v>
      </c>
      <c r="G1181" s="16" t="n">
        <v>23</v>
      </c>
      <c r="H1181" s="16" t="n">
        <v>0</v>
      </c>
      <c r="I1181" s="16" t="n">
        <v>1</v>
      </c>
      <c r="J1181" s="26" t="n">
        <v>6.15217391304348</v>
      </c>
      <c r="K1181" s="16" t="n">
        <f aca="false">IF(F1181&gt;=$N$1,1,0)</f>
        <v>1</v>
      </c>
      <c r="L1181" s="27" t="n">
        <f aca="false">IF(K1181=1,COUNTIFS($K$5:$K$1252,1,$J$5:$J$1252,"&lt;"&amp;J1181)/($N$3-1),"")</f>
        <v>0.453189726594863</v>
      </c>
      <c r="M1181" s="27" t="n">
        <f aca="false">IF(K1181=1,COUNTIFS($K$5:$K$1252,1,$E$5:$E$1252,"&lt;"&amp;E1181)/($N$3-1),"")</f>
        <v>0.843413421706711</v>
      </c>
      <c r="N1181" s="28" t="n">
        <f aca="false">IF(K1181=1,L1181-M1181,"")</f>
        <v>-0.390223695111848</v>
      </c>
      <c r="O1181" s="24" t="n">
        <f aca="false">IF(K1181=1,E1181,"")</f>
        <v>35.733366</v>
      </c>
      <c r="P1181" s="26" t="n">
        <f aca="false">IF(K1181=1,J1181,"")</f>
        <v>6.15217391304348</v>
      </c>
    </row>
    <row r="1182" customFormat="false" ht="15" hidden="false" customHeight="false" outlineLevel="0" collapsed="false">
      <c r="A1182" s="16" t="s">
        <v>1474</v>
      </c>
      <c r="B1182" s="16" t="s">
        <v>226</v>
      </c>
      <c r="C1182" s="16" t="s">
        <v>296</v>
      </c>
      <c r="D1182" s="16" t="n">
        <v>26</v>
      </c>
      <c r="E1182" s="24" t="n">
        <v>13.069824</v>
      </c>
      <c r="F1182" s="25" t="n">
        <v>1744</v>
      </c>
      <c r="G1182" s="16" t="n">
        <v>31</v>
      </c>
      <c r="H1182" s="16" t="n">
        <v>4</v>
      </c>
      <c r="I1182" s="16" t="n">
        <v>0</v>
      </c>
      <c r="J1182" s="26" t="n">
        <v>5.91612903225806</v>
      </c>
      <c r="K1182" s="16" t="n">
        <f aca="false">IF(F1182&gt;=$N$1,1,0)</f>
        <v>1</v>
      </c>
      <c r="L1182" s="27" t="n">
        <f aca="false">IF(K1182=1,COUNTIFS($K$5:$K$1252,1,$J$5:$J$1252,"&lt;"&amp;J1182)/($N$3-1),"")</f>
        <v>0.186412593206297</v>
      </c>
      <c r="M1182" s="27" t="n">
        <f aca="false">IF(K1182=1,COUNTIFS($K$5:$K$1252,1,$E$5:$E$1252,"&lt;"&amp;E1182)/($N$3-1),"")</f>
        <v>0.578293289146645</v>
      </c>
      <c r="N1182" s="28" t="n">
        <f aca="false">IF(K1182=1,L1182-M1182,"")</f>
        <v>-0.391880695940348</v>
      </c>
      <c r="O1182" s="24" t="n">
        <f aca="false">IF(K1182=1,E1182,"")</f>
        <v>13.069824</v>
      </c>
      <c r="P1182" s="26" t="n">
        <f aca="false">IF(K1182=1,J1182,"")</f>
        <v>5.91612903225806</v>
      </c>
    </row>
    <row r="1183" customFormat="false" ht="15" hidden="false" customHeight="false" outlineLevel="0" collapsed="false">
      <c r="A1183" s="16" t="s">
        <v>1475</v>
      </c>
      <c r="B1183" s="16" t="s">
        <v>232</v>
      </c>
      <c r="C1183" s="16" t="s">
        <v>296</v>
      </c>
      <c r="D1183" s="16" t="n">
        <v>25</v>
      </c>
      <c r="E1183" s="24" t="n">
        <v>9.090097</v>
      </c>
      <c r="F1183" s="25" t="n">
        <v>1083</v>
      </c>
      <c r="G1183" s="16" t="n">
        <v>20</v>
      </c>
      <c r="H1183" s="16" t="n">
        <v>3</v>
      </c>
      <c r="I1183" s="16" t="n">
        <v>3</v>
      </c>
      <c r="J1183" s="26" t="n">
        <v>5.805</v>
      </c>
      <c r="K1183" s="16" t="n">
        <f aca="false">IF(F1183&gt;=$N$1,1,0)</f>
        <v>1</v>
      </c>
      <c r="L1183" s="27" t="n">
        <f aca="false">IF(K1183=1,COUNTIFS($K$5:$K$1252,1,$J$5:$J$1252,"&lt;"&amp;J1183)/($N$3-1),"")</f>
        <v>0.0662800331400166</v>
      </c>
      <c r="M1183" s="27" t="n">
        <f aca="false">IF(K1183=1,COUNTIFS($K$5:$K$1252,1,$E$5:$E$1252,"&lt;"&amp;E1183)/($N$3-1),"")</f>
        <v>0.460646230323115</v>
      </c>
      <c r="N1183" s="28" t="n">
        <f aca="false">IF(K1183=1,L1183-M1183,"")</f>
        <v>-0.394366197183099</v>
      </c>
      <c r="O1183" s="24" t="n">
        <f aca="false">IF(K1183=1,E1183,"")</f>
        <v>9.090097</v>
      </c>
      <c r="P1183" s="26" t="n">
        <f aca="false">IF(K1183=1,J1183,"")</f>
        <v>5.805</v>
      </c>
    </row>
    <row r="1184" customFormat="false" ht="15" hidden="false" customHeight="false" outlineLevel="0" collapsed="false">
      <c r="A1184" s="16" t="s">
        <v>1476</v>
      </c>
      <c r="B1184" s="16" t="s">
        <v>244</v>
      </c>
      <c r="C1184" s="16" t="s">
        <v>300</v>
      </c>
      <c r="D1184" s="16" t="n">
        <v>22</v>
      </c>
      <c r="E1184" s="24" t="n">
        <v>7.641566</v>
      </c>
      <c r="F1184" s="25" t="n">
        <v>1104</v>
      </c>
      <c r="G1184" s="16" t="n">
        <v>17</v>
      </c>
      <c r="H1184" s="16" t="n">
        <v>0</v>
      </c>
      <c r="I1184" s="16" t="n">
        <v>0</v>
      </c>
      <c r="J1184" s="26" t="n">
        <v>5.62941176470588</v>
      </c>
      <c r="K1184" s="16" t="n">
        <f aca="false">IF(F1184&gt;=$N$1,1,0)</f>
        <v>1</v>
      </c>
      <c r="L1184" s="27" t="n">
        <f aca="false">IF(K1184=1,COUNTIFS($K$5:$K$1252,1,$J$5:$J$1252,"&lt;"&amp;J1184)/($N$3-1),"")</f>
        <v>0.00414250207125104</v>
      </c>
      <c r="M1184" s="27" t="n">
        <f aca="false">IF(K1184=1,COUNTIFS($K$5:$K$1252,1,$E$5:$E$1252,"&lt;"&amp;E1184)/($N$3-1),"")</f>
        <v>0.405136702568351</v>
      </c>
      <c r="N1184" s="28" t="n">
        <f aca="false">IF(K1184=1,L1184-M1184,"")</f>
        <v>-0.4009942004971</v>
      </c>
      <c r="O1184" s="24" t="n">
        <f aca="false">IF(K1184=1,E1184,"")</f>
        <v>7.641566</v>
      </c>
      <c r="P1184" s="26" t="n">
        <f aca="false">IF(K1184=1,J1184,"")</f>
        <v>5.62941176470588</v>
      </c>
    </row>
    <row r="1185" customFormat="false" ht="15" hidden="false" customHeight="false" outlineLevel="0" collapsed="false">
      <c r="A1185" s="16" t="s">
        <v>1477</v>
      </c>
      <c r="B1185" s="16" t="s">
        <v>258</v>
      </c>
      <c r="C1185" s="16" t="s">
        <v>294</v>
      </c>
      <c r="D1185" s="16" t="n">
        <v>26</v>
      </c>
      <c r="E1185" s="24" t="n">
        <v>11.328687</v>
      </c>
      <c r="F1185" s="25" t="n">
        <v>1554</v>
      </c>
      <c r="G1185" s="16" t="n">
        <v>28</v>
      </c>
      <c r="H1185" s="16" t="n">
        <v>0</v>
      </c>
      <c r="I1185" s="16" t="n">
        <v>1</v>
      </c>
      <c r="J1185" s="26" t="n">
        <v>5.85357142857143</v>
      </c>
      <c r="K1185" s="16" t="n">
        <f aca="false">IF(F1185&gt;=$N$1,1,0)</f>
        <v>1</v>
      </c>
      <c r="L1185" s="27" t="n">
        <f aca="false">IF(K1185=1,COUNTIFS($K$5:$K$1252,1,$J$5:$J$1252,"&lt;"&amp;J1185)/($N$3-1),"")</f>
        <v>0.12178956089478</v>
      </c>
      <c r="M1185" s="27" t="n">
        <f aca="false">IF(K1185=1,COUNTIFS($K$5:$K$1252,1,$E$5:$E$1252,"&lt;"&amp;E1185)/($N$3-1),"")</f>
        <v>0.530240265120133</v>
      </c>
      <c r="N1185" s="28" t="n">
        <f aca="false">IF(K1185=1,L1185-M1185,"")</f>
        <v>-0.408450704225352</v>
      </c>
      <c r="O1185" s="24" t="n">
        <f aca="false">IF(K1185=1,E1185,"")</f>
        <v>11.328687</v>
      </c>
      <c r="P1185" s="26" t="n">
        <f aca="false">IF(K1185=1,J1185,"")</f>
        <v>5.85357142857143</v>
      </c>
    </row>
    <row r="1186" customFormat="false" ht="15" hidden="false" customHeight="false" outlineLevel="0" collapsed="false">
      <c r="A1186" s="16" t="s">
        <v>1478</v>
      </c>
      <c r="B1186" s="16" t="s">
        <v>232</v>
      </c>
      <c r="C1186" s="16" t="s">
        <v>294</v>
      </c>
      <c r="D1186" s="16" t="n">
        <v>31</v>
      </c>
      <c r="E1186" s="24" t="n">
        <v>10.570804</v>
      </c>
      <c r="F1186" s="25" t="n">
        <v>1156</v>
      </c>
      <c r="G1186" s="16" t="n">
        <v>19</v>
      </c>
      <c r="H1186" s="16" t="n">
        <v>1</v>
      </c>
      <c r="I1186" s="16" t="n">
        <v>0</v>
      </c>
      <c r="J1186" s="26" t="n">
        <v>5.83157894736842</v>
      </c>
      <c r="K1186" s="16" t="n">
        <f aca="false">IF(F1186&gt;=$N$1,1,0)</f>
        <v>1</v>
      </c>
      <c r="L1186" s="27" t="n">
        <f aca="false">IF(K1186=1,COUNTIFS($K$5:$K$1252,1,$J$5:$J$1252,"&lt;"&amp;J1186)/($N$3-1),"")</f>
        <v>0.0952775476387738</v>
      </c>
      <c r="M1186" s="27" t="n">
        <f aca="false">IF(K1186=1,COUNTIFS($K$5:$K$1252,1,$E$5:$E$1252,"&lt;"&amp;E1186)/($N$3-1),"")</f>
        <v>0.507870753935377</v>
      </c>
      <c r="N1186" s="28" t="n">
        <f aca="false">IF(K1186=1,L1186-M1186,"")</f>
        <v>-0.412593206296603</v>
      </c>
      <c r="O1186" s="24" t="n">
        <f aca="false">IF(K1186=1,E1186,"")</f>
        <v>10.570804</v>
      </c>
      <c r="P1186" s="26" t="n">
        <f aca="false">IF(K1186=1,J1186,"")</f>
        <v>5.83157894736842</v>
      </c>
    </row>
    <row r="1187" customFormat="false" ht="15" hidden="false" customHeight="false" outlineLevel="0" collapsed="false">
      <c r="A1187" s="16" t="s">
        <v>1479</v>
      </c>
      <c r="B1187" s="16" t="s">
        <v>237</v>
      </c>
      <c r="C1187" s="16" t="s">
        <v>300</v>
      </c>
      <c r="D1187" s="16" t="n">
        <v>26</v>
      </c>
      <c r="E1187" s="24" t="n">
        <v>8.214515</v>
      </c>
      <c r="F1187" s="25" t="n">
        <v>2102</v>
      </c>
      <c r="G1187" s="16" t="n">
        <v>32</v>
      </c>
      <c r="H1187" s="16" t="n">
        <v>2</v>
      </c>
      <c r="I1187" s="16" t="n">
        <v>4</v>
      </c>
      <c r="J1187" s="26" t="n">
        <v>5.66875</v>
      </c>
      <c r="K1187" s="16" t="n">
        <f aca="false">IF(F1187&gt;=$N$1,1,0)</f>
        <v>1</v>
      </c>
      <c r="L1187" s="27" t="n">
        <f aca="false">IF(K1187=1,COUNTIFS($K$5:$K$1252,1,$J$5:$J$1252,"&lt;"&amp;J1187)/($N$3-1),"")</f>
        <v>0.00994200497100249</v>
      </c>
      <c r="M1187" s="27" t="n">
        <f aca="false">IF(K1187=1,COUNTIFS($K$5:$K$1252,1,$E$5:$E$1252,"&lt;"&amp;E1187)/($N$3-1),"")</f>
        <v>0.425849212924607</v>
      </c>
      <c r="N1187" s="28" t="n">
        <f aca="false">IF(K1187=1,L1187-M1187,"")</f>
        <v>-0.415907207953604</v>
      </c>
      <c r="O1187" s="24" t="n">
        <f aca="false">IF(K1187=1,E1187,"")</f>
        <v>8.214515</v>
      </c>
      <c r="P1187" s="26" t="n">
        <f aca="false">IF(K1187=1,J1187,"")</f>
        <v>5.66875</v>
      </c>
    </row>
    <row r="1188" customFormat="false" ht="15" hidden="false" customHeight="false" outlineLevel="0" collapsed="false">
      <c r="A1188" s="16" t="s">
        <v>1480</v>
      </c>
      <c r="B1188" s="16" t="s">
        <v>260</v>
      </c>
      <c r="C1188" s="16" t="s">
        <v>296</v>
      </c>
      <c r="D1188" s="16" t="n">
        <v>26</v>
      </c>
      <c r="E1188" s="24" t="n">
        <v>17.21394</v>
      </c>
      <c r="F1188" s="25" t="n">
        <v>1218</v>
      </c>
      <c r="G1188" s="16" t="n">
        <v>25</v>
      </c>
      <c r="H1188" s="16" t="n">
        <v>0</v>
      </c>
      <c r="I1188" s="16" t="n">
        <v>4</v>
      </c>
      <c r="J1188" s="26" t="n">
        <v>5.972</v>
      </c>
      <c r="K1188" s="16" t="n">
        <f aca="false">IF(F1188&gt;=$N$1,1,0)</f>
        <v>1</v>
      </c>
      <c r="L1188" s="27" t="n">
        <f aca="false">IF(K1188=1,COUNTIFS($K$5:$K$1252,1,$J$5:$J$1252,"&lt;"&amp;J1188)/($N$3-1),"")</f>
        <v>0.256006628003314</v>
      </c>
      <c r="M1188" s="27" t="n">
        <f aca="false">IF(K1188=1,COUNTIFS($K$5:$K$1252,1,$E$5:$E$1252,"&lt;"&amp;E1188)/($N$3-1),"")</f>
        <v>0.67854183927092</v>
      </c>
      <c r="N1188" s="28" t="n">
        <f aca="false">IF(K1188=1,L1188-M1188,"")</f>
        <v>-0.422535211267606</v>
      </c>
      <c r="O1188" s="24" t="n">
        <f aca="false">IF(K1188=1,E1188,"")</f>
        <v>17.21394</v>
      </c>
      <c r="P1188" s="26" t="n">
        <f aca="false">IF(K1188=1,J1188,"")</f>
        <v>5.972</v>
      </c>
    </row>
    <row r="1189" customFormat="false" ht="15" hidden="false" customHeight="false" outlineLevel="0" collapsed="false">
      <c r="A1189" s="16" t="s">
        <v>1481</v>
      </c>
      <c r="B1189" s="16" t="s">
        <v>224</v>
      </c>
      <c r="C1189" s="16" t="s">
        <v>294</v>
      </c>
      <c r="D1189" s="16" t="n">
        <v>35</v>
      </c>
      <c r="E1189" s="24" t="n">
        <v>8.461925</v>
      </c>
      <c r="F1189" s="25" t="n">
        <v>2268</v>
      </c>
      <c r="G1189" s="16" t="n">
        <v>35</v>
      </c>
      <c r="H1189" s="16" t="n">
        <v>1</v>
      </c>
      <c r="I1189" s="16" t="n">
        <v>0</v>
      </c>
      <c r="J1189" s="26" t="n">
        <v>5.69428571428572</v>
      </c>
      <c r="K1189" s="16" t="n">
        <f aca="false">IF(F1189&gt;=$N$1,1,0)</f>
        <v>1</v>
      </c>
      <c r="L1189" s="27" t="n">
        <f aca="false">IF(K1189=1,COUNTIFS($K$5:$K$1252,1,$J$5:$J$1252,"&lt;"&amp;J1189)/($N$3-1),"")</f>
        <v>0.0149130074565037</v>
      </c>
      <c r="M1189" s="27" t="n">
        <f aca="false">IF(K1189=1,COUNTIFS($K$5:$K$1252,1,$E$5:$E$1252,"&lt;"&amp;E1189)/($N$3-1),"")</f>
        <v>0.44076222038111</v>
      </c>
      <c r="N1189" s="28" t="n">
        <f aca="false">IF(K1189=1,L1189-M1189,"")</f>
        <v>-0.425849212924607</v>
      </c>
      <c r="O1189" s="24" t="n">
        <f aca="false">IF(K1189=1,E1189,"")</f>
        <v>8.461925</v>
      </c>
      <c r="P1189" s="26" t="n">
        <f aca="false">IF(K1189=1,J1189,"")</f>
        <v>5.69428571428572</v>
      </c>
    </row>
    <row r="1190" customFormat="false" ht="15" hidden="false" customHeight="false" outlineLevel="0" collapsed="false">
      <c r="A1190" s="16" t="s">
        <v>1482</v>
      </c>
      <c r="B1190" s="16" t="s">
        <v>222</v>
      </c>
      <c r="C1190" s="16" t="s">
        <v>294</v>
      </c>
      <c r="D1190" s="16" t="n">
        <v>28</v>
      </c>
      <c r="E1190" s="24" t="n">
        <v>8.993563</v>
      </c>
      <c r="F1190" s="25" t="n">
        <v>1691</v>
      </c>
      <c r="G1190" s="16" t="n">
        <v>30</v>
      </c>
      <c r="H1190" s="16" t="n">
        <v>2</v>
      </c>
      <c r="I1190" s="16" t="n">
        <v>1</v>
      </c>
      <c r="J1190" s="26" t="n">
        <v>5.73333333333333</v>
      </c>
      <c r="K1190" s="16" t="n">
        <f aca="false">IF(F1190&gt;=$N$1,1,0)</f>
        <v>1</v>
      </c>
      <c r="L1190" s="27" t="n">
        <f aca="false">IF(K1190=1,COUNTIFS($K$5:$K$1252,1,$J$5:$J$1252,"&lt;"&amp;J1190)/($N$3-1),"")</f>
        <v>0.0265120132560066</v>
      </c>
      <c r="M1190" s="27" t="n">
        <f aca="false">IF(K1190=1,COUNTIFS($K$5:$K$1252,1,$E$5:$E$1252,"&lt;"&amp;E1190)/($N$3-1),"")</f>
        <v>0.458160729080365</v>
      </c>
      <c r="N1190" s="28" t="n">
        <f aca="false">IF(K1190=1,L1190-M1190,"")</f>
        <v>-0.431648715824358</v>
      </c>
      <c r="O1190" s="24" t="n">
        <f aca="false">IF(K1190=1,E1190,"")</f>
        <v>8.993563</v>
      </c>
      <c r="P1190" s="26" t="n">
        <f aca="false">IF(K1190=1,J1190,"")</f>
        <v>5.73333333333333</v>
      </c>
    </row>
    <row r="1191" customFormat="false" ht="15" hidden="false" customHeight="false" outlineLevel="0" collapsed="false">
      <c r="A1191" s="16" t="s">
        <v>1483</v>
      </c>
      <c r="B1191" s="16" t="s">
        <v>254</v>
      </c>
      <c r="C1191" s="16" t="s">
        <v>300</v>
      </c>
      <c r="D1191" s="16" t="n">
        <v>25</v>
      </c>
      <c r="E1191" s="24" t="n">
        <v>33.531434</v>
      </c>
      <c r="F1191" s="25" t="n">
        <v>1015</v>
      </c>
      <c r="G1191" s="16" t="n">
        <v>17</v>
      </c>
      <c r="H1191" s="16" t="n">
        <v>1</v>
      </c>
      <c r="I1191" s="16" t="n">
        <v>1</v>
      </c>
      <c r="J1191" s="26" t="n">
        <v>6.08235294117647</v>
      </c>
      <c r="K1191" s="16" t="n">
        <f aca="false">IF(F1191&gt;=$N$1,1,0)</f>
        <v>1</v>
      </c>
      <c r="L1191" s="27" t="n">
        <f aca="false">IF(K1191=1,COUNTIFS($K$5:$K$1252,1,$J$5:$J$1252,"&lt;"&amp;J1191)/($N$3-1),"")</f>
        <v>0.396023198011599</v>
      </c>
      <c r="M1191" s="27" t="n">
        <f aca="false">IF(K1191=1,COUNTIFS($K$5:$K$1252,1,$E$5:$E$1252,"&lt;"&amp;E1191)/($N$3-1),"")</f>
        <v>0.830985915492958</v>
      </c>
      <c r="N1191" s="28" t="n">
        <f aca="false">IF(K1191=1,L1191-M1191,"")</f>
        <v>-0.434962717481359</v>
      </c>
      <c r="O1191" s="24" t="n">
        <f aca="false">IF(K1191=1,E1191,"")</f>
        <v>33.531434</v>
      </c>
      <c r="P1191" s="26" t="n">
        <f aca="false">IF(K1191=1,J1191,"")</f>
        <v>6.08235294117647</v>
      </c>
    </row>
    <row r="1192" customFormat="false" ht="15" hidden="false" customHeight="false" outlineLevel="0" collapsed="false">
      <c r="A1192" s="16" t="s">
        <v>1484</v>
      </c>
      <c r="B1192" s="16" t="s">
        <v>247</v>
      </c>
      <c r="C1192" s="16" t="s">
        <v>294</v>
      </c>
      <c r="D1192" s="16" t="n">
        <v>25</v>
      </c>
      <c r="E1192" s="24" t="n">
        <v>11.539569</v>
      </c>
      <c r="F1192" s="25" t="n">
        <v>2880</v>
      </c>
      <c r="G1192" s="16" t="n">
        <v>44</v>
      </c>
      <c r="H1192" s="16" t="n">
        <v>3</v>
      </c>
      <c r="I1192" s="16" t="n">
        <v>3</v>
      </c>
      <c r="J1192" s="26" t="n">
        <v>5.83636363636364</v>
      </c>
      <c r="K1192" s="16" t="n">
        <f aca="false">IF(F1192&gt;=$N$1,1,0)</f>
        <v>1</v>
      </c>
      <c r="L1192" s="27" t="n">
        <f aca="false">IF(K1192=1,COUNTIFS($K$5:$K$1252,1,$J$5:$J$1252,"&lt;"&amp;J1192)/($N$3-1),"")</f>
        <v>0.0994200497100249</v>
      </c>
      <c r="M1192" s="27" t="n">
        <f aca="false">IF(K1192=1,COUNTIFS($K$5:$K$1252,1,$E$5:$E$1252,"&lt;"&amp;E1192)/($N$3-1),"")</f>
        <v>0.536039768019884</v>
      </c>
      <c r="N1192" s="28" t="n">
        <f aca="false">IF(K1192=1,L1192-M1192,"")</f>
        <v>-0.436619718309859</v>
      </c>
      <c r="O1192" s="24" t="n">
        <f aca="false">IF(K1192=1,E1192,"")</f>
        <v>11.539569</v>
      </c>
      <c r="P1192" s="26" t="n">
        <f aca="false">IF(K1192=1,J1192,"")</f>
        <v>5.83636363636364</v>
      </c>
    </row>
    <row r="1193" customFormat="false" ht="15" hidden="false" customHeight="false" outlineLevel="0" collapsed="false">
      <c r="A1193" s="16" t="s">
        <v>1485</v>
      </c>
      <c r="B1193" s="16" t="s">
        <v>260</v>
      </c>
      <c r="C1193" s="16" t="s">
        <v>294</v>
      </c>
      <c r="D1193" s="16" t="n">
        <v>26</v>
      </c>
      <c r="E1193" s="24" t="n">
        <v>14.956437</v>
      </c>
      <c r="F1193" s="25" t="n">
        <v>1627</v>
      </c>
      <c r="G1193" s="16" t="n">
        <v>27</v>
      </c>
      <c r="H1193" s="16" t="n">
        <v>1</v>
      </c>
      <c r="I1193" s="16" t="n">
        <v>2</v>
      </c>
      <c r="J1193" s="26" t="n">
        <v>5.91111111111111</v>
      </c>
      <c r="K1193" s="16" t="n">
        <f aca="false">IF(F1193&gt;=$N$1,1,0)</f>
        <v>1</v>
      </c>
      <c r="L1193" s="27" t="n">
        <f aca="false">IF(K1193=1,COUNTIFS($K$5:$K$1252,1,$J$5:$J$1252,"&lt;"&amp;J1193)/($N$3-1),"")</f>
        <v>0.180613090306545</v>
      </c>
      <c r="M1193" s="27" t="n">
        <f aca="false">IF(K1193=1,COUNTIFS($K$5:$K$1252,1,$E$5:$E$1252,"&lt;"&amp;E1193)/($N$3-1),"")</f>
        <v>0.630488815244408</v>
      </c>
      <c r="N1193" s="28" t="n">
        <f aca="false">IF(K1193=1,L1193-M1193,"")</f>
        <v>-0.449875724937862</v>
      </c>
      <c r="O1193" s="24" t="n">
        <f aca="false">IF(K1193=1,E1193,"")</f>
        <v>14.956437</v>
      </c>
      <c r="P1193" s="26" t="n">
        <f aca="false">IF(K1193=1,J1193,"")</f>
        <v>5.91111111111111</v>
      </c>
    </row>
    <row r="1194" customFormat="false" ht="15" hidden="false" customHeight="false" outlineLevel="0" collapsed="false">
      <c r="A1194" s="16" t="s">
        <v>1486</v>
      </c>
      <c r="B1194" s="16" t="s">
        <v>259</v>
      </c>
      <c r="C1194" s="16" t="s">
        <v>300</v>
      </c>
      <c r="D1194" s="16" t="n">
        <v>24</v>
      </c>
      <c r="E1194" s="24" t="n">
        <v>10.349123</v>
      </c>
      <c r="F1194" s="25" t="n">
        <v>1655</v>
      </c>
      <c r="G1194" s="16" t="n">
        <v>29</v>
      </c>
      <c r="H1194" s="16" t="n">
        <v>0</v>
      </c>
      <c r="I1194" s="16" t="n">
        <v>0</v>
      </c>
      <c r="J1194" s="26" t="n">
        <v>5.77241379310345</v>
      </c>
      <c r="K1194" s="16" t="n">
        <f aca="false">IF(F1194&gt;=$N$1,1,0)</f>
        <v>1</v>
      </c>
      <c r="L1194" s="27" t="n">
        <f aca="false">IF(K1194=1,COUNTIFS($K$5:$K$1252,1,$J$5:$J$1252,"&lt;"&amp;J1194)/($N$3-1),"")</f>
        <v>0.0472245236122618</v>
      </c>
      <c r="M1194" s="27" t="n">
        <f aca="false">IF(K1194=1,COUNTIFS($K$5:$K$1252,1,$E$5:$E$1252,"&lt;"&amp;E1194)/($N$3-1),"")</f>
        <v>0.502071251035626</v>
      </c>
      <c r="N1194" s="28" t="n">
        <f aca="false">IF(K1194=1,L1194-M1194,"")</f>
        <v>-0.454846727423364</v>
      </c>
      <c r="O1194" s="24" t="n">
        <f aca="false">IF(K1194=1,E1194,"")</f>
        <v>10.349123</v>
      </c>
      <c r="P1194" s="26" t="n">
        <f aca="false">IF(K1194=1,J1194,"")</f>
        <v>5.77241379310345</v>
      </c>
    </row>
    <row r="1195" customFormat="false" ht="15" hidden="false" customHeight="false" outlineLevel="0" collapsed="false">
      <c r="A1195" s="16" t="s">
        <v>1487</v>
      </c>
      <c r="B1195" s="16" t="s">
        <v>259</v>
      </c>
      <c r="C1195" s="16" t="s">
        <v>296</v>
      </c>
      <c r="D1195" s="16" t="n">
        <v>31</v>
      </c>
      <c r="E1195" s="24" t="n">
        <v>11.478348</v>
      </c>
      <c r="F1195" s="25" t="n">
        <v>1435</v>
      </c>
      <c r="G1195" s="16" t="n">
        <v>28</v>
      </c>
      <c r="H1195" s="16" t="n">
        <v>1</v>
      </c>
      <c r="I1195" s="16" t="n">
        <v>3</v>
      </c>
      <c r="J1195" s="26" t="n">
        <v>5.80714285714286</v>
      </c>
      <c r="K1195" s="16" t="n">
        <f aca="false">IF(F1195&gt;=$N$1,1,0)</f>
        <v>1</v>
      </c>
      <c r="L1195" s="27" t="n">
        <f aca="false">IF(K1195=1,COUNTIFS($K$5:$K$1252,1,$J$5:$J$1252,"&lt;"&amp;J1195)/($N$3-1),"")</f>
        <v>0.0687655343827672</v>
      </c>
      <c r="M1195" s="27" t="n">
        <f aca="false">IF(K1195=1,COUNTIFS($K$5:$K$1252,1,$E$5:$E$1252,"&lt;"&amp;E1195)/($N$3-1),"")</f>
        <v>0.532725766362883</v>
      </c>
      <c r="N1195" s="28" t="n">
        <f aca="false">IF(K1195=1,L1195-M1195,"")</f>
        <v>-0.463960231980116</v>
      </c>
      <c r="O1195" s="24" t="n">
        <f aca="false">IF(K1195=1,E1195,"")</f>
        <v>11.478348</v>
      </c>
      <c r="P1195" s="26" t="n">
        <f aca="false">IF(K1195=1,J1195,"")</f>
        <v>5.80714285714286</v>
      </c>
    </row>
    <row r="1196" customFormat="false" ht="15" hidden="false" customHeight="false" outlineLevel="0" collapsed="false">
      <c r="A1196" s="16" t="s">
        <v>1488</v>
      </c>
      <c r="B1196" s="16" t="s">
        <v>262</v>
      </c>
      <c r="C1196" s="16" t="s">
        <v>300</v>
      </c>
      <c r="D1196" s="16" t="n">
        <v>23</v>
      </c>
      <c r="E1196" s="24" t="n">
        <v>9.505167</v>
      </c>
      <c r="F1196" s="25" t="n">
        <v>1728</v>
      </c>
      <c r="G1196" s="16" t="n">
        <v>27</v>
      </c>
      <c r="H1196" s="16" t="n">
        <v>2</v>
      </c>
      <c r="I1196" s="16" t="n">
        <v>3</v>
      </c>
      <c r="J1196" s="26" t="n">
        <v>5.63333333333333</v>
      </c>
      <c r="K1196" s="16" t="n">
        <f aca="false">IF(F1196&gt;=$N$1,1,0)</f>
        <v>1</v>
      </c>
      <c r="L1196" s="27" t="n">
        <f aca="false">IF(K1196=1,COUNTIFS($K$5:$K$1252,1,$J$5:$J$1252,"&lt;"&amp;J1196)/($N$3-1),"")</f>
        <v>0.00662800331400166</v>
      </c>
      <c r="M1196" s="27" t="n">
        <f aca="false">IF(K1196=1,COUNTIFS($K$5:$K$1252,1,$E$5:$E$1252,"&lt;"&amp;E1196)/($N$3-1),"")</f>
        <v>0.474730737365369</v>
      </c>
      <c r="N1196" s="28" t="n">
        <f aca="false">IF(K1196=1,L1196-M1196,"")</f>
        <v>-0.468102734051367</v>
      </c>
      <c r="O1196" s="24" t="n">
        <f aca="false">IF(K1196=1,E1196,"")</f>
        <v>9.505167</v>
      </c>
      <c r="P1196" s="26" t="n">
        <f aca="false">IF(K1196=1,J1196,"")</f>
        <v>5.63333333333333</v>
      </c>
    </row>
    <row r="1197" customFormat="false" ht="15" hidden="false" customHeight="false" outlineLevel="0" collapsed="false">
      <c r="A1197" s="16" t="s">
        <v>1489</v>
      </c>
      <c r="B1197" s="16" t="s">
        <v>228</v>
      </c>
      <c r="C1197" s="16" t="s">
        <v>296</v>
      </c>
      <c r="D1197" s="16" t="n">
        <v>26</v>
      </c>
      <c r="E1197" s="24" t="n">
        <v>15.039578</v>
      </c>
      <c r="F1197" s="25" t="n">
        <v>1669</v>
      </c>
      <c r="G1197" s="16" t="n">
        <v>27</v>
      </c>
      <c r="H1197" s="16" t="n">
        <v>6</v>
      </c>
      <c r="I1197" s="16" t="n">
        <v>3</v>
      </c>
      <c r="J1197" s="26" t="n">
        <v>5.88518518518519</v>
      </c>
      <c r="K1197" s="16" t="n">
        <f aca="false">IF(F1197&gt;=$N$1,1,0)</f>
        <v>1</v>
      </c>
      <c r="L1197" s="27" t="n">
        <f aca="false">IF(K1197=1,COUNTIFS($K$5:$K$1252,1,$J$5:$J$1252,"&lt;"&amp;J1197)/($N$3-1),"")</f>
        <v>0.157415078707539</v>
      </c>
      <c r="M1197" s="27" t="n">
        <f aca="false">IF(K1197=1,COUNTIFS($K$5:$K$1252,1,$E$5:$E$1252,"&lt;"&amp;E1197)/($N$3-1),"")</f>
        <v>0.632145816072908</v>
      </c>
      <c r="N1197" s="28" t="n">
        <f aca="false">IF(K1197=1,L1197-M1197,"")</f>
        <v>-0.474730737365369</v>
      </c>
      <c r="O1197" s="24" t="n">
        <f aca="false">IF(K1197=1,E1197,"")</f>
        <v>15.039578</v>
      </c>
      <c r="P1197" s="26" t="n">
        <f aca="false">IF(K1197=1,J1197,"")</f>
        <v>5.88518518518519</v>
      </c>
    </row>
    <row r="1198" customFormat="false" ht="15" hidden="false" customHeight="false" outlineLevel="0" collapsed="false">
      <c r="A1198" s="16" t="s">
        <v>1490</v>
      </c>
      <c r="B1198" s="16" t="s">
        <v>249</v>
      </c>
      <c r="C1198" s="16" t="s">
        <v>296</v>
      </c>
      <c r="D1198" s="16" t="n">
        <v>22</v>
      </c>
      <c r="E1198" s="24" t="n">
        <v>13.541079</v>
      </c>
      <c r="F1198" s="25" t="n">
        <v>1293</v>
      </c>
      <c r="G1198" s="16" t="n">
        <v>22</v>
      </c>
      <c r="H1198" s="16" t="n">
        <v>2</v>
      </c>
      <c r="I1198" s="16" t="n">
        <v>1</v>
      </c>
      <c r="J1198" s="26" t="n">
        <v>5.85</v>
      </c>
      <c r="K1198" s="16" t="n">
        <f aca="false">IF(F1198&gt;=$N$1,1,0)</f>
        <v>1</v>
      </c>
      <c r="L1198" s="27" t="n">
        <f aca="false">IF(K1198=1,COUNTIFS($K$5:$K$1252,1,$J$5:$J$1252,"&lt;"&amp;J1198)/($N$3-1),"")</f>
        <v>0.117647058823529</v>
      </c>
      <c r="M1198" s="27" t="n">
        <f aca="false">IF(K1198=1,COUNTIFS($K$5:$K$1252,1,$E$5:$E$1252,"&lt;"&amp;E1198)/($N$3-1),"")</f>
        <v>0.595691797845899</v>
      </c>
      <c r="N1198" s="28" t="n">
        <f aca="false">IF(K1198=1,L1198-M1198,"")</f>
        <v>-0.478044739022369</v>
      </c>
      <c r="O1198" s="24" t="n">
        <f aca="false">IF(K1198=1,E1198,"")</f>
        <v>13.541079</v>
      </c>
      <c r="P1198" s="26" t="n">
        <f aca="false">IF(K1198=1,J1198,"")</f>
        <v>5.85</v>
      </c>
    </row>
    <row r="1199" customFormat="false" ht="15" hidden="false" customHeight="false" outlineLevel="0" collapsed="false">
      <c r="A1199" s="16" t="s">
        <v>1491</v>
      </c>
      <c r="B1199" s="16" t="s">
        <v>221</v>
      </c>
      <c r="C1199" s="16" t="s">
        <v>300</v>
      </c>
      <c r="D1199" s="16" t="n">
        <v>29</v>
      </c>
      <c r="E1199" s="24" t="n">
        <v>9.937761</v>
      </c>
      <c r="F1199" s="25" t="n">
        <v>1461</v>
      </c>
      <c r="G1199" s="16" t="n">
        <v>23</v>
      </c>
      <c r="H1199" s="16" t="n">
        <v>0</v>
      </c>
      <c r="I1199" s="16" t="n">
        <v>1</v>
      </c>
      <c r="J1199" s="26" t="n">
        <v>5.61304347826087</v>
      </c>
      <c r="K1199" s="16" t="n">
        <f aca="false">IF(F1199&gt;=$N$1,1,0)</f>
        <v>1</v>
      </c>
      <c r="L1199" s="27" t="n">
        <f aca="false">IF(K1199=1,COUNTIFS($K$5:$K$1252,1,$J$5:$J$1252,"&lt;"&amp;J1199)/($N$3-1),"")</f>
        <v>0.00331400165700083</v>
      </c>
      <c r="M1199" s="27" t="n">
        <f aca="false">IF(K1199=1,COUNTIFS($K$5:$K$1252,1,$E$5:$E$1252,"&lt;"&amp;E1199)/($N$3-1),"")</f>
        <v>0.487158243579122</v>
      </c>
      <c r="N1199" s="28" t="n">
        <f aca="false">IF(K1199=1,L1199-M1199,"")</f>
        <v>-0.483844241922121</v>
      </c>
      <c r="O1199" s="24" t="n">
        <f aca="false">IF(K1199=1,E1199,"")</f>
        <v>9.937761</v>
      </c>
      <c r="P1199" s="26" t="n">
        <f aca="false">IF(K1199=1,J1199,"")</f>
        <v>5.61304347826087</v>
      </c>
    </row>
    <row r="1200" customFormat="false" ht="15" hidden="false" customHeight="false" outlineLevel="0" collapsed="false">
      <c r="A1200" s="16" t="s">
        <v>1492</v>
      </c>
      <c r="B1200" s="16" t="s">
        <v>242</v>
      </c>
      <c r="C1200" s="16" t="s">
        <v>296</v>
      </c>
      <c r="D1200" s="16" t="n">
        <v>25</v>
      </c>
      <c r="E1200" s="24" t="n">
        <v>48.284094</v>
      </c>
      <c r="F1200" s="25" t="n">
        <v>1528</v>
      </c>
      <c r="G1200" s="16" t="n">
        <v>25</v>
      </c>
      <c r="H1200" s="16" t="n">
        <v>6</v>
      </c>
      <c r="I1200" s="16" t="n">
        <v>6</v>
      </c>
      <c r="J1200" s="26" t="n">
        <v>6.096</v>
      </c>
      <c r="K1200" s="16" t="n">
        <f aca="false">IF(F1200&gt;=$N$1,1,0)</f>
        <v>1</v>
      </c>
      <c r="L1200" s="27" t="n">
        <f aca="false">IF(K1200=1,COUNTIFS($K$5:$K$1252,1,$J$5:$J$1252,"&lt;"&amp;J1200)/($N$3-1),"")</f>
        <v>0.407622203811102</v>
      </c>
      <c r="M1200" s="27" t="n">
        <f aca="false">IF(K1200=1,COUNTIFS($K$5:$K$1252,1,$E$5:$E$1252,"&lt;"&amp;E1200)/($N$3-1),"")</f>
        <v>0.892294946147473</v>
      </c>
      <c r="N1200" s="28" t="n">
        <f aca="false">IF(K1200=1,L1200-M1200,"")</f>
        <v>-0.484672742336371</v>
      </c>
      <c r="O1200" s="24" t="n">
        <f aca="false">IF(K1200=1,E1200,"")</f>
        <v>48.284094</v>
      </c>
      <c r="P1200" s="26" t="n">
        <f aca="false">IF(K1200=1,J1200,"")</f>
        <v>6.096</v>
      </c>
    </row>
    <row r="1201" customFormat="false" ht="15" hidden="false" customHeight="false" outlineLevel="0" collapsed="false">
      <c r="A1201" s="16" t="s">
        <v>1493</v>
      </c>
      <c r="B1201" s="16" t="s">
        <v>245</v>
      </c>
      <c r="C1201" s="16" t="s">
        <v>300</v>
      </c>
      <c r="D1201" s="16" t="n">
        <v>32</v>
      </c>
      <c r="E1201" s="24" t="n">
        <v>12.494006</v>
      </c>
      <c r="F1201" s="25" t="n">
        <v>1898</v>
      </c>
      <c r="G1201" s="16" t="n">
        <v>32</v>
      </c>
      <c r="H1201" s="16" t="n">
        <v>1</v>
      </c>
      <c r="I1201" s="16" t="n">
        <v>1</v>
      </c>
      <c r="J1201" s="26" t="n">
        <v>5.809375</v>
      </c>
      <c r="K1201" s="16" t="n">
        <f aca="false">IF(F1201&gt;=$N$1,1,0)</f>
        <v>1</v>
      </c>
      <c r="L1201" s="27" t="n">
        <f aca="false">IF(K1201=1,COUNTIFS($K$5:$K$1252,1,$J$5:$J$1252,"&lt;"&amp;J1201)/($N$3-1),"")</f>
        <v>0.072079536039768</v>
      </c>
      <c r="M1201" s="27" t="n">
        <f aca="false">IF(K1201=1,COUNTIFS($K$5:$K$1252,1,$E$5:$E$1252,"&lt;"&amp;E1201)/($N$3-1),"")</f>
        <v>0.563380281690141</v>
      </c>
      <c r="N1201" s="28" t="n">
        <f aca="false">IF(K1201=1,L1201-M1201,"")</f>
        <v>-0.491300745650373</v>
      </c>
      <c r="O1201" s="24" t="n">
        <f aca="false">IF(K1201=1,E1201,"")</f>
        <v>12.494006</v>
      </c>
      <c r="P1201" s="26" t="n">
        <f aca="false">IF(K1201=1,J1201,"")</f>
        <v>5.809375</v>
      </c>
    </row>
    <row r="1202" customFormat="false" ht="15" hidden="false" customHeight="false" outlineLevel="0" collapsed="false">
      <c r="A1202" s="16" t="s">
        <v>1494</v>
      </c>
      <c r="B1202" s="16" t="s">
        <v>239</v>
      </c>
      <c r="C1202" s="16" t="s">
        <v>294</v>
      </c>
      <c r="D1202" s="16" t="n">
        <v>35</v>
      </c>
      <c r="E1202" s="24" t="n">
        <v>14.524344</v>
      </c>
      <c r="F1202" s="25" t="n">
        <v>984</v>
      </c>
      <c r="G1202" s="16" t="n">
        <v>17</v>
      </c>
      <c r="H1202" s="16" t="n">
        <v>0</v>
      </c>
      <c r="I1202" s="16" t="n">
        <v>2</v>
      </c>
      <c r="J1202" s="26" t="n">
        <v>5.84117647058824</v>
      </c>
      <c r="K1202" s="16" t="n">
        <f aca="false">IF(F1202&gt;=$N$1,1,0)</f>
        <v>1</v>
      </c>
      <c r="L1202" s="27" t="n">
        <f aca="false">IF(K1202=1,COUNTIFS($K$5:$K$1252,1,$J$5:$J$1252,"&lt;"&amp;J1202)/($N$3-1),"")</f>
        <v>0.106876553438277</v>
      </c>
      <c r="M1202" s="27" t="n">
        <f aca="false">IF(K1202=1,COUNTIFS($K$5:$K$1252,1,$E$5:$E$1252,"&lt;"&amp;E1202)/($N$3-1),"")</f>
        <v>0.623032311516156</v>
      </c>
      <c r="N1202" s="28" t="n">
        <f aca="false">IF(K1202=1,L1202-M1202,"")</f>
        <v>-0.516155758077879</v>
      </c>
      <c r="O1202" s="24" t="n">
        <f aca="false">IF(K1202=1,E1202,"")</f>
        <v>14.524344</v>
      </c>
      <c r="P1202" s="26" t="n">
        <f aca="false">IF(K1202=1,J1202,"")</f>
        <v>5.84117647058824</v>
      </c>
    </row>
    <row r="1203" customFormat="false" ht="15" hidden="false" customHeight="false" outlineLevel="0" collapsed="false">
      <c r="A1203" s="16" t="s">
        <v>1495</v>
      </c>
      <c r="B1203" s="16" t="s">
        <v>248</v>
      </c>
      <c r="C1203" s="16" t="s">
        <v>300</v>
      </c>
      <c r="D1203" s="16" t="n">
        <v>18</v>
      </c>
      <c r="E1203" s="24" t="n">
        <v>51.4017</v>
      </c>
      <c r="F1203" s="25" t="n">
        <v>1916</v>
      </c>
      <c r="G1203" s="16" t="n">
        <v>26</v>
      </c>
      <c r="H1203" s="16" t="n">
        <v>2</v>
      </c>
      <c r="I1203" s="16" t="n">
        <v>7</v>
      </c>
      <c r="J1203" s="26" t="n">
        <v>6.06538461538462</v>
      </c>
      <c r="K1203" s="16" t="n">
        <f aca="false">IF(F1203&gt;=$N$1,1,0)</f>
        <v>1</v>
      </c>
      <c r="L1203" s="27" t="n">
        <f aca="false">IF(K1203=1,COUNTIFS($K$5:$K$1252,1,$J$5:$J$1252,"&lt;"&amp;J1203)/($N$3-1),"")</f>
        <v>0.374482187241094</v>
      </c>
      <c r="M1203" s="27" t="n">
        <f aca="false">IF(K1203=1,COUNTIFS($K$5:$K$1252,1,$E$5:$E$1252,"&lt;"&amp;E1203)/($N$3-1),"")</f>
        <v>0.900579950289975</v>
      </c>
      <c r="N1203" s="28" t="n">
        <f aca="false">IF(K1203=1,L1203-M1203,"")</f>
        <v>-0.526097763048882</v>
      </c>
      <c r="O1203" s="24" t="n">
        <f aca="false">IF(K1203=1,E1203,"")</f>
        <v>51.4017</v>
      </c>
      <c r="P1203" s="26" t="n">
        <f aca="false">IF(K1203=1,J1203,"")</f>
        <v>6.06538461538462</v>
      </c>
    </row>
    <row r="1204" customFormat="false" ht="15" hidden="false" customHeight="false" outlineLevel="0" collapsed="false">
      <c r="A1204" s="16" t="s">
        <v>1496</v>
      </c>
      <c r="B1204" s="16" t="s">
        <v>233</v>
      </c>
      <c r="C1204" s="16" t="s">
        <v>294</v>
      </c>
      <c r="D1204" s="16" t="n">
        <v>23</v>
      </c>
      <c r="E1204" s="24" t="n">
        <v>11.641472</v>
      </c>
      <c r="F1204" s="25" t="n">
        <v>2114</v>
      </c>
      <c r="G1204" s="16" t="n">
        <v>30</v>
      </c>
      <c r="H1204" s="16" t="n">
        <v>1</v>
      </c>
      <c r="I1204" s="16" t="n">
        <v>0</v>
      </c>
      <c r="J1204" s="26" t="n">
        <v>5.68666666666667</v>
      </c>
      <c r="K1204" s="16" t="n">
        <f aca="false">IF(F1204&gt;=$N$1,1,0)</f>
        <v>1</v>
      </c>
      <c r="L1204" s="27" t="n">
        <f aca="false">IF(K1204=1,COUNTIFS($K$5:$K$1252,1,$J$5:$J$1252,"&lt;"&amp;J1204)/($N$3-1),"")</f>
        <v>0.0124275062137531</v>
      </c>
      <c r="M1204" s="27" t="n">
        <f aca="false">IF(K1204=1,COUNTIFS($K$5:$K$1252,1,$E$5:$E$1252,"&lt;"&amp;E1204)/($N$3-1),"")</f>
        <v>0.542667771333886</v>
      </c>
      <c r="N1204" s="28" t="n">
        <f aca="false">IF(K1204=1,L1204-M1204,"")</f>
        <v>-0.530240265120133</v>
      </c>
      <c r="O1204" s="24" t="n">
        <f aca="false">IF(K1204=1,E1204,"")</f>
        <v>11.641472</v>
      </c>
      <c r="P1204" s="26" t="n">
        <f aca="false">IF(K1204=1,J1204,"")</f>
        <v>5.68666666666667</v>
      </c>
    </row>
    <row r="1205" customFormat="false" ht="15" hidden="false" customHeight="false" outlineLevel="0" collapsed="false">
      <c r="A1205" s="16" t="s">
        <v>1497</v>
      </c>
      <c r="B1205" s="16" t="s">
        <v>261</v>
      </c>
      <c r="C1205" s="16" t="s">
        <v>294</v>
      </c>
      <c r="D1205" s="16" t="n">
        <v>32</v>
      </c>
      <c r="E1205" s="24" t="n">
        <v>12.972614</v>
      </c>
      <c r="F1205" s="25" t="n">
        <v>1709</v>
      </c>
      <c r="G1205" s="16" t="n">
        <v>25</v>
      </c>
      <c r="H1205" s="16" t="n">
        <v>0</v>
      </c>
      <c r="I1205" s="16" t="n">
        <v>2</v>
      </c>
      <c r="J1205" s="26" t="n">
        <v>5.748</v>
      </c>
      <c r="K1205" s="16" t="n">
        <f aca="false">IF(F1205&gt;=$N$1,1,0)</f>
        <v>1</v>
      </c>
      <c r="L1205" s="27" t="n">
        <f aca="false">IF(K1205=1,COUNTIFS($K$5:$K$1252,1,$J$5:$J$1252,"&lt;"&amp;J1205)/($N$3-1),"")</f>
        <v>0.0339685169842585</v>
      </c>
      <c r="M1205" s="27" t="n">
        <f aca="false">IF(K1205=1,COUNTIFS($K$5:$K$1252,1,$E$5:$E$1252,"&lt;"&amp;E1205)/($N$3-1),"")</f>
        <v>0.575807787903894</v>
      </c>
      <c r="N1205" s="28" t="n">
        <f aca="false">IF(K1205=1,L1205-M1205,"")</f>
        <v>-0.541839270919636</v>
      </c>
      <c r="O1205" s="24" t="n">
        <f aca="false">IF(K1205=1,E1205,"")</f>
        <v>12.972614</v>
      </c>
      <c r="P1205" s="26" t="n">
        <f aca="false">IF(K1205=1,J1205,"")</f>
        <v>5.748</v>
      </c>
    </row>
    <row r="1206" customFormat="false" ht="15" hidden="false" customHeight="false" outlineLevel="0" collapsed="false">
      <c r="A1206" s="16" t="s">
        <v>1498</v>
      </c>
      <c r="B1206" s="16" t="s">
        <v>228</v>
      </c>
      <c r="C1206" s="16" t="s">
        <v>300</v>
      </c>
      <c r="D1206" s="16" t="n">
        <v>29</v>
      </c>
      <c r="E1206" s="24" t="n">
        <v>12.779416</v>
      </c>
      <c r="F1206" s="25" t="n">
        <v>1821</v>
      </c>
      <c r="G1206" s="16" t="n">
        <v>28</v>
      </c>
      <c r="H1206" s="16" t="n">
        <v>0</v>
      </c>
      <c r="I1206" s="16" t="n">
        <v>4</v>
      </c>
      <c r="J1206" s="26" t="n">
        <v>5.725</v>
      </c>
      <c r="K1206" s="16" t="n">
        <f aca="false">IF(F1206&gt;=$N$1,1,0)</f>
        <v>1</v>
      </c>
      <c r="L1206" s="27" t="n">
        <f aca="false">IF(K1206=1,COUNTIFS($K$5:$K$1252,1,$J$5:$J$1252,"&lt;"&amp;J1206)/($N$3-1),"")</f>
        <v>0.0248550124275062</v>
      </c>
      <c r="M1206" s="27" t="n">
        <f aca="false">IF(K1206=1,COUNTIFS($K$5:$K$1252,1,$E$5:$E$1252,"&lt;"&amp;E1206)/($N$3-1),"")</f>
        <v>0.570008285004143</v>
      </c>
      <c r="N1206" s="28" t="n">
        <f aca="false">IF(K1206=1,L1206-M1206,"")</f>
        <v>-0.545153272576636</v>
      </c>
      <c r="O1206" s="24" t="n">
        <f aca="false">IF(K1206=1,E1206,"")</f>
        <v>12.779416</v>
      </c>
      <c r="P1206" s="26" t="n">
        <f aca="false">IF(K1206=1,J1206,"")</f>
        <v>5.725</v>
      </c>
    </row>
    <row r="1207" customFormat="false" ht="15" hidden="false" customHeight="false" outlineLevel="0" collapsed="false">
      <c r="A1207" s="16" t="s">
        <v>1499</v>
      </c>
      <c r="B1207" s="16" t="s">
        <v>251</v>
      </c>
      <c r="C1207" s="16" t="s">
        <v>300</v>
      </c>
      <c r="D1207" s="16" t="n">
        <v>26</v>
      </c>
      <c r="E1207" s="24" t="n">
        <v>14.075716</v>
      </c>
      <c r="F1207" s="25" t="n">
        <v>1841</v>
      </c>
      <c r="G1207" s="16" t="n">
        <v>32</v>
      </c>
      <c r="H1207" s="16" t="n">
        <v>0</v>
      </c>
      <c r="I1207" s="16" t="n">
        <v>3</v>
      </c>
      <c r="J1207" s="26" t="n">
        <v>5.79375</v>
      </c>
      <c r="K1207" s="16" t="n">
        <f aca="false">IF(F1207&gt;=$N$1,1,0)</f>
        <v>1</v>
      </c>
      <c r="L1207" s="27" t="n">
        <f aca="false">IF(K1207=1,COUNTIFS($K$5:$K$1252,1,$J$5:$J$1252,"&lt;"&amp;J1207)/($N$3-1),"")</f>
        <v>0.0604805302402651</v>
      </c>
      <c r="M1207" s="27" t="n">
        <f aca="false">IF(K1207=1,COUNTIFS($K$5:$K$1252,1,$E$5:$E$1252,"&lt;"&amp;E1207)/($N$3-1),"")</f>
        <v>0.610604805302403</v>
      </c>
      <c r="N1207" s="28" t="n">
        <f aca="false">IF(K1207=1,L1207-M1207,"")</f>
        <v>-0.550124275062138</v>
      </c>
      <c r="O1207" s="24" t="n">
        <f aca="false">IF(K1207=1,E1207,"")</f>
        <v>14.075716</v>
      </c>
      <c r="P1207" s="26" t="n">
        <f aca="false">IF(K1207=1,J1207,"")</f>
        <v>5.79375</v>
      </c>
    </row>
    <row r="1208" customFormat="false" ht="15" hidden="false" customHeight="false" outlineLevel="0" collapsed="false">
      <c r="A1208" s="16" t="s">
        <v>1500</v>
      </c>
      <c r="B1208" s="16" t="s">
        <v>268</v>
      </c>
      <c r="C1208" s="16" t="s">
        <v>296</v>
      </c>
      <c r="D1208" s="16" t="n">
        <v>26</v>
      </c>
      <c r="E1208" s="24" t="n">
        <v>16.986081</v>
      </c>
      <c r="F1208" s="25" t="n">
        <v>1385</v>
      </c>
      <c r="G1208" s="16" t="n">
        <v>21</v>
      </c>
      <c r="H1208" s="16" t="n">
        <v>4</v>
      </c>
      <c r="I1208" s="16" t="n">
        <v>3</v>
      </c>
      <c r="J1208" s="26" t="n">
        <v>5.85238095238095</v>
      </c>
      <c r="K1208" s="16" t="n">
        <f aca="false">IF(F1208&gt;=$N$1,1,0)</f>
        <v>1</v>
      </c>
      <c r="L1208" s="27" t="n">
        <f aca="false">IF(K1208=1,COUNTIFS($K$5:$K$1252,1,$J$5:$J$1252,"&lt;"&amp;J1208)/($N$3-1),"")</f>
        <v>0.12096106048053</v>
      </c>
      <c r="M1208" s="27" t="n">
        <f aca="false">IF(K1208=1,COUNTIFS($K$5:$K$1252,1,$E$5:$E$1252,"&lt;"&amp;E1208)/($N$3-1),"")</f>
        <v>0.674399337199669</v>
      </c>
      <c r="N1208" s="28" t="n">
        <f aca="false">IF(K1208=1,L1208-M1208,"")</f>
        <v>-0.553438276719138</v>
      </c>
      <c r="O1208" s="24" t="n">
        <f aca="false">IF(K1208=1,E1208,"")</f>
        <v>16.986081</v>
      </c>
      <c r="P1208" s="26" t="n">
        <f aca="false">IF(K1208=1,J1208,"")</f>
        <v>5.85238095238095</v>
      </c>
    </row>
    <row r="1209" customFormat="false" ht="15" hidden="false" customHeight="false" outlineLevel="0" collapsed="false">
      <c r="A1209" s="16" t="s">
        <v>1501</v>
      </c>
      <c r="B1209" s="16" t="s">
        <v>234</v>
      </c>
      <c r="C1209" s="16" t="s">
        <v>300</v>
      </c>
      <c r="D1209" s="16" t="n">
        <v>24</v>
      </c>
      <c r="E1209" s="24" t="n">
        <v>19.220064</v>
      </c>
      <c r="F1209" s="25" t="n">
        <v>2140</v>
      </c>
      <c r="G1209" s="16" t="n">
        <v>31</v>
      </c>
      <c r="H1209" s="16" t="n">
        <v>1</v>
      </c>
      <c r="I1209" s="16" t="n">
        <v>8</v>
      </c>
      <c r="J1209" s="26" t="n">
        <v>5.88387096774194</v>
      </c>
      <c r="K1209" s="16" t="n">
        <f aca="false">IF(F1209&gt;=$N$1,1,0)</f>
        <v>1</v>
      </c>
      <c r="L1209" s="27" t="n">
        <f aca="false">IF(K1209=1,COUNTIFS($K$5:$K$1252,1,$J$5:$J$1252,"&lt;"&amp;J1209)/($N$3-1),"")</f>
        <v>0.154929577464789</v>
      </c>
      <c r="M1209" s="27" t="n">
        <f aca="false">IF(K1209=1,COUNTIFS($K$5:$K$1252,1,$E$5:$E$1252,"&lt;"&amp;E1209)/($N$3-1),"")</f>
        <v>0.708367854183927</v>
      </c>
      <c r="N1209" s="28" t="n">
        <f aca="false">IF(K1209=1,L1209-M1209,"")</f>
        <v>-0.553438276719138</v>
      </c>
      <c r="O1209" s="24" t="n">
        <f aca="false">IF(K1209=1,E1209,"")</f>
        <v>19.220064</v>
      </c>
      <c r="P1209" s="26" t="n">
        <f aca="false">IF(K1209=1,J1209,"")</f>
        <v>5.88387096774194</v>
      </c>
    </row>
    <row r="1210" customFormat="false" ht="15" hidden="false" customHeight="false" outlineLevel="0" collapsed="false">
      <c r="A1210" s="16" t="s">
        <v>1502</v>
      </c>
      <c r="B1210" s="16" t="s">
        <v>238</v>
      </c>
      <c r="C1210" s="16" t="s">
        <v>296</v>
      </c>
      <c r="D1210" s="16" t="n">
        <v>30</v>
      </c>
      <c r="E1210" s="24" t="n">
        <v>21.394836</v>
      </c>
      <c r="F1210" s="25" t="n">
        <v>1625</v>
      </c>
      <c r="G1210" s="16" t="n">
        <v>26</v>
      </c>
      <c r="H1210" s="16" t="n">
        <v>2</v>
      </c>
      <c r="I1210" s="16" t="n">
        <v>0</v>
      </c>
      <c r="J1210" s="26" t="n">
        <v>5.9</v>
      </c>
      <c r="K1210" s="16" t="n">
        <f aca="false">IF(F1210&gt;=$N$1,1,0)</f>
        <v>1</v>
      </c>
      <c r="L1210" s="27" t="n">
        <f aca="false">IF(K1210=1,COUNTIFS($K$5:$K$1252,1,$J$5:$J$1252,"&lt;"&amp;J1210)/($N$3-1),"")</f>
        <v>0.171499585749793</v>
      </c>
      <c r="M1210" s="27" t="n">
        <f aca="false">IF(K1210=1,COUNTIFS($K$5:$K$1252,1,$E$5:$E$1252,"&lt;"&amp;E1210)/($N$3-1),"")</f>
        <v>0.729908864954433</v>
      </c>
      <c r="N1210" s="28" t="n">
        <f aca="false">IF(K1210=1,L1210-M1210,"")</f>
        <v>-0.55840927920464</v>
      </c>
      <c r="O1210" s="24" t="n">
        <f aca="false">IF(K1210=1,E1210,"")</f>
        <v>21.394836</v>
      </c>
      <c r="P1210" s="26" t="n">
        <f aca="false">IF(K1210=1,J1210,"")</f>
        <v>5.9</v>
      </c>
    </row>
    <row r="1211" customFormat="false" ht="15" hidden="false" customHeight="false" outlineLevel="0" collapsed="false">
      <c r="A1211" s="16" t="s">
        <v>1503</v>
      </c>
      <c r="B1211" s="16" t="s">
        <v>240</v>
      </c>
      <c r="C1211" s="16" t="s">
        <v>300</v>
      </c>
      <c r="D1211" s="16" t="n">
        <v>19</v>
      </c>
      <c r="E1211" s="24" t="n">
        <v>15.794088</v>
      </c>
      <c r="F1211" s="25" t="n">
        <v>1332</v>
      </c>
      <c r="G1211" s="16" t="n">
        <v>19</v>
      </c>
      <c r="H1211" s="16" t="n">
        <v>2</v>
      </c>
      <c r="I1211" s="16" t="n">
        <v>1</v>
      </c>
      <c r="J1211" s="26" t="n">
        <v>5.73684210526316</v>
      </c>
      <c r="K1211" s="16" t="n">
        <f aca="false">IF(F1211&gt;=$N$1,1,0)</f>
        <v>1</v>
      </c>
      <c r="L1211" s="27" t="n">
        <f aca="false">IF(K1211=1,COUNTIFS($K$5:$K$1252,1,$J$5:$J$1252,"&lt;"&amp;J1211)/($N$3-1),"")</f>
        <v>0.028169014084507</v>
      </c>
      <c r="M1211" s="27" t="n">
        <f aca="false">IF(K1211=1,COUNTIFS($K$5:$K$1252,1,$E$5:$E$1252,"&lt;"&amp;E1211)/($N$3-1),"")</f>
        <v>0.648715824357912</v>
      </c>
      <c r="N1211" s="28" t="n">
        <f aca="false">IF(K1211=1,L1211-M1211,"")</f>
        <v>-0.620546810273405</v>
      </c>
      <c r="O1211" s="24" t="n">
        <f aca="false">IF(K1211=1,E1211,"")</f>
        <v>15.794088</v>
      </c>
      <c r="P1211" s="26" t="n">
        <f aca="false">IF(K1211=1,J1211,"")</f>
        <v>5.73684210526316</v>
      </c>
    </row>
    <row r="1212" customFormat="false" ht="15" hidden="false" customHeight="false" outlineLevel="0" collapsed="false">
      <c r="A1212" s="16" t="s">
        <v>1504</v>
      </c>
      <c r="B1212" s="16" t="s">
        <v>240</v>
      </c>
      <c r="C1212" s="16" t="s">
        <v>300</v>
      </c>
      <c r="D1212" s="16" t="n">
        <v>24</v>
      </c>
      <c r="E1212" s="24" t="n">
        <v>23.674468</v>
      </c>
      <c r="F1212" s="25" t="n">
        <v>1291</v>
      </c>
      <c r="G1212" s="16" t="n">
        <v>22</v>
      </c>
      <c r="H1212" s="16" t="n">
        <v>1</v>
      </c>
      <c r="I1212" s="16" t="n">
        <v>3</v>
      </c>
      <c r="J1212" s="26" t="n">
        <v>5.69545454545455</v>
      </c>
      <c r="K1212" s="16" t="n">
        <f aca="false">IF(F1212&gt;=$N$1,1,0)</f>
        <v>1</v>
      </c>
      <c r="L1212" s="27" t="n">
        <f aca="false">IF(K1212=1,COUNTIFS($K$5:$K$1252,1,$J$5:$J$1252,"&lt;"&amp;J1212)/($N$3-1),"")</f>
        <v>0.0165700082850041</v>
      </c>
      <c r="M1212" s="27" t="n">
        <f aca="false">IF(K1212=1,COUNTIFS($K$5:$K$1252,1,$E$5:$E$1252,"&lt;"&amp;E1212)/($N$3-1),"")</f>
        <v>0.753106876553438</v>
      </c>
      <c r="N1212" s="28" t="n">
        <f aca="false">IF(K1212=1,L1212-M1212,"")</f>
        <v>-0.736536868268434</v>
      </c>
      <c r="O1212" s="24" t="n">
        <f aca="false">IF(K1212=1,E1212,"")</f>
        <v>23.674468</v>
      </c>
      <c r="P1212" s="26" t="n">
        <f aca="false">IF(K1212=1,J1212,"")</f>
        <v>5.69545454545455</v>
      </c>
    </row>
    <row r="1213" customFormat="false" ht="15" hidden="false" customHeight="false" outlineLevel="0" collapsed="false">
      <c r="A1213" s="16" t="s">
        <v>1505</v>
      </c>
      <c r="B1213" s="16" t="s">
        <v>266</v>
      </c>
      <c r="C1213" s="16" t="s">
        <v>307</v>
      </c>
      <c r="D1213" s="16" t="n">
        <v>26</v>
      </c>
      <c r="E1213" s="24" t="n">
        <v>7.307306</v>
      </c>
      <c r="F1213" s="25" t="n">
        <v>728</v>
      </c>
      <c r="G1213" s="16" t="n">
        <v>10</v>
      </c>
      <c r="H1213" s="16" t="n">
        <v>0</v>
      </c>
      <c r="I1213" s="16" t="n">
        <v>1</v>
      </c>
      <c r="J1213" s="26" t="n">
        <v>6.11</v>
      </c>
      <c r="K1213" s="16" t="n">
        <f aca="false">IF(F1213&gt;=$N$1,1,0)</f>
        <v>0</v>
      </c>
      <c r="L1213" s="27" t="str">
        <f aca="false">IF(K1213=1,COUNTIFS($K$5:$K$1252,1,$J$5:$J$1252,"&lt;"&amp;J1213)/($N$3-1),"")</f>
        <v/>
      </c>
      <c r="M1213" s="27" t="str">
        <f aca="false">IF(K1213=1,COUNTIFS($K$5:$K$1252,1,$E$5:$E$1252,"&lt;"&amp;E1213)/($N$3-1),"")</f>
        <v/>
      </c>
      <c r="N1213" s="28" t="str">
        <f aca="false">IF(K1213=1,L1213-M1213,"")</f>
        <v/>
      </c>
      <c r="O1213" s="24" t="str">
        <f aca="false">IF(K1213=1,E1213,"")</f>
        <v/>
      </c>
      <c r="P1213" s="26" t="str">
        <f aca="false">IF(K1213=1,J1213,"")</f>
        <v/>
      </c>
    </row>
    <row r="1214" customFormat="false" ht="15" hidden="false" customHeight="false" outlineLevel="0" collapsed="false">
      <c r="A1214" s="16" t="s">
        <v>1506</v>
      </c>
      <c r="B1214" s="16" t="s">
        <v>266</v>
      </c>
      <c r="C1214" s="16" t="s">
        <v>307</v>
      </c>
      <c r="D1214" s="16" t="n">
        <v>38</v>
      </c>
      <c r="E1214" s="24" t="n">
        <v>1.803794</v>
      </c>
      <c r="F1214" s="25" t="n">
        <v>887</v>
      </c>
      <c r="G1214" s="16" t="n">
        <v>11</v>
      </c>
      <c r="H1214" s="16" t="n">
        <v>0</v>
      </c>
      <c r="I1214" s="16" t="n">
        <v>0</v>
      </c>
      <c r="J1214" s="26" t="n">
        <v>6.01818181818182</v>
      </c>
      <c r="K1214" s="16" t="n">
        <f aca="false">IF(F1214&gt;=$N$1,1,0)</f>
        <v>0</v>
      </c>
      <c r="L1214" s="27" t="str">
        <f aca="false">IF(K1214=1,COUNTIFS($K$5:$K$1252,1,$J$5:$J$1252,"&lt;"&amp;J1214)/($N$3-1),"")</f>
        <v/>
      </c>
      <c r="M1214" s="27" t="str">
        <f aca="false">IF(K1214=1,COUNTIFS($K$5:$K$1252,1,$E$5:$E$1252,"&lt;"&amp;E1214)/($N$3-1),"")</f>
        <v/>
      </c>
      <c r="N1214" s="28" t="str">
        <f aca="false">IF(K1214=1,L1214-M1214,"")</f>
        <v/>
      </c>
      <c r="O1214" s="24" t="str">
        <f aca="false">IF(K1214=1,E1214,"")</f>
        <v/>
      </c>
      <c r="P1214" s="26" t="str">
        <f aca="false">IF(K1214=1,J1214,"")</f>
        <v/>
      </c>
    </row>
    <row r="1215" customFormat="false" ht="15" hidden="false" customHeight="false" outlineLevel="0" collapsed="false">
      <c r="A1215" s="16" t="s">
        <v>1507</v>
      </c>
      <c r="B1215" s="16" t="s">
        <v>255</v>
      </c>
      <c r="C1215" s="16" t="s">
        <v>307</v>
      </c>
      <c r="D1215" s="16" t="n">
        <v>23</v>
      </c>
      <c r="E1215" s="24" t="n">
        <v>10.300842</v>
      </c>
      <c r="F1215" s="25" t="n">
        <v>777</v>
      </c>
      <c r="G1215" s="16" t="n">
        <v>10</v>
      </c>
      <c r="H1215" s="16" t="n">
        <v>0</v>
      </c>
      <c r="I1215" s="16" t="n">
        <v>0</v>
      </c>
      <c r="J1215" s="26" t="n">
        <v>6.31</v>
      </c>
      <c r="K1215" s="16" t="n">
        <f aca="false">IF(F1215&gt;=$N$1,1,0)</f>
        <v>0</v>
      </c>
      <c r="L1215" s="27" t="str">
        <f aca="false">IF(K1215=1,COUNTIFS($K$5:$K$1252,1,$J$5:$J$1252,"&lt;"&amp;J1215)/($N$3-1),"")</f>
        <v/>
      </c>
      <c r="M1215" s="27" t="str">
        <f aca="false">IF(K1215=1,COUNTIFS($K$5:$K$1252,1,$E$5:$E$1252,"&lt;"&amp;E1215)/($N$3-1),"")</f>
        <v/>
      </c>
      <c r="N1215" s="28" t="str">
        <f aca="false">IF(K1215=1,L1215-M1215,"")</f>
        <v/>
      </c>
      <c r="O1215" s="24" t="str">
        <f aca="false">IF(K1215=1,E1215,"")</f>
        <v/>
      </c>
      <c r="P1215" s="26" t="str">
        <f aca="false">IF(K1215=1,J1215,"")</f>
        <v/>
      </c>
    </row>
    <row r="1216" customFormat="false" ht="15" hidden="false" customHeight="false" outlineLevel="0" collapsed="false">
      <c r="A1216" s="16" t="s">
        <v>1508</v>
      </c>
      <c r="B1216" s="16" t="s">
        <v>255</v>
      </c>
      <c r="C1216" s="16" t="s">
        <v>307</v>
      </c>
      <c r="D1216" s="16" t="n">
        <v>27</v>
      </c>
      <c r="E1216" s="24" t="n">
        <v>16.147932</v>
      </c>
      <c r="F1216" s="25" t="n">
        <v>623</v>
      </c>
      <c r="G1216" s="16" t="n">
        <v>8</v>
      </c>
      <c r="H1216" s="16" t="n">
        <v>0</v>
      </c>
      <c r="I1216" s="16" t="n">
        <v>0</v>
      </c>
      <c r="J1216" s="26" t="n">
        <v>6.4625</v>
      </c>
      <c r="K1216" s="16" t="n">
        <f aca="false">IF(F1216&gt;=$N$1,1,0)</f>
        <v>0</v>
      </c>
      <c r="L1216" s="27" t="str">
        <f aca="false">IF(K1216=1,COUNTIFS($K$5:$K$1252,1,$J$5:$J$1252,"&lt;"&amp;J1216)/($N$3-1),"")</f>
        <v/>
      </c>
      <c r="M1216" s="27" t="str">
        <f aca="false">IF(K1216=1,COUNTIFS($K$5:$K$1252,1,$E$5:$E$1252,"&lt;"&amp;E1216)/($N$3-1),"")</f>
        <v/>
      </c>
      <c r="N1216" s="28" t="str">
        <f aca="false">IF(K1216=1,L1216-M1216,"")</f>
        <v/>
      </c>
      <c r="O1216" s="24" t="str">
        <f aca="false">IF(K1216=1,E1216,"")</f>
        <v/>
      </c>
      <c r="P1216" s="26" t="str">
        <f aca="false">IF(K1216=1,J1216,"")</f>
        <v/>
      </c>
    </row>
    <row r="1217" customFormat="false" ht="15" hidden="false" customHeight="false" outlineLevel="0" collapsed="false">
      <c r="A1217" s="16" t="s">
        <v>1509</v>
      </c>
      <c r="B1217" s="16" t="s">
        <v>254</v>
      </c>
      <c r="C1217" s="16" t="s">
        <v>307</v>
      </c>
      <c r="D1217" s="16" t="n">
        <v>31</v>
      </c>
      <c r="E1217" s="24" t="n">
        <v>4.367709</v>
      </c>
      <c r="F1217" s="25" t="n">
        <v>762</v>
      </c>
      <c r="G1217" s="16" t="n">
        <v>11</v>
      </c>
      <c r="H1217" s="16" t="n">
        <v>0</v>
      </c>
      <c r="I1217" s="16" t="n">
        <v>0</v>
      </c>
      <c r="J1217" s="26" t="n">
        <v>6.2</v>
      </c>
      <c r="K1217" s="16" t="n">
        <f aca="false">IF(F1217&gt;=$N$1,1,0)</f>
        <v>0</v>
      </c>
      <c r="L1217" s="27" t="str">
        <f aca="false">IF(K1217=1,COUNTIFS($K$5:$K$1252,1,$J$5:$J$1252,"&lt;"&amp;J1217)/($N$3-1),"")</f>
        <v/>
      </c>
      <c r="M1217" s="27" t="str">
        <f aca="false">IF(K1217=1,COUNTIFS($K$5:$K$1252,1,$E$5:$E$1252,"&lt;"&amp;E1217)/($N$3-1),"")</f>
        <v/>
      </c>
      <c r="N1217" s="28" t="str">
        <f aca="false">IF(K1217=1,L1217-M1217,"")</f>
        <v/>
      </c>
      <c r="O1217" s="24" t="str">
        <f aca="false">IF(K1217=1,E1217,"")</f>
        <v/>
      </c>
      <c r="P1217" s="26" t="str">
        <f aca="false">IF(K1217=1,J1217,"")</f>
        <v/>
      </c>
    </row>
    <row r="1218" customFormat="false" ht="15" hidden="false" customHeight="false" outlineLevel="0" collapsed="false">
      <c r="A1218" s="16" t="s">
        <v>1510</v>
      </c>
      <c r="B1218" s="16" t="s">
        <v>233</v>
      </c>
      <c r="C1218" s="16" t="s">
        <v>307</v>
      </c>
      <c r="D1218" s="16" t="n">
        <v>29</v>
      </c>
      <c r="E1218" s="24" t="n">
        <v>2.416886</v>
      </c>
      <c r="F1218" s="25" t="n">
        <v>641</v>
      </c>
      <c r="G1218" s="16" t="n">
        <v>8</v>
      </c>
      <c r="H1218" s="16" t="n">
        <v>0</v>
      </c>
      <c r="I1218" s="16" t="n">
        <v>0</v>
      </c>
      <c r="J1218" s="26" t="n">
        <v>6.0125</v>
      </c>
      <c r="K1218" s="16" t="n">
        <f aca="false">IF(F1218&gt;=$N$1,1,0)</f>
        <v>0</v>
      </c>
      <c r="L1218" s="27" t="str">
        <f aca="false">IF(K1218=1,COUNTIFS($K$5:$K$1252,1,$J$5:$J$1252,"&lt;"&amp;J1218)/($N$3-1),"")</f>
        <v/>
      </c>
      <c r="M1218" s="27" t="str">
        <f aca="false">IF(K1218=1,COUNTIFS($K$5:$K$1252,1,$E$5:$E$1252,"&lt;"&amp;E1218)/($N$3-1),"")</f>
        <v/>
      </c>
      <c r="N1218" s="28" t="str">
        <f aca="false">IF(K1218=1,L1218-M1218,"")</f>
        <v/>
      </c>
      <c r="O1218" s="24" t="str">
        <f aca="false">IF(K1218=1,E1218,"")</f>
        <v/>
      </c>
      <c r="P1218" s="26" t="str">
        <f aca="false">IF(K1218=1,J1218,"")</f>
        <v/>
      </c>
    </row>
    <row r="1219" customFormat="false" ht="15" hidden="false" customHeight="false" outlineLevel="0" collapsed="false">
      <c r="A1219" s="16" t="s">
        <v>1511</v>
      </c>
      <c r="B1219" s="16" t="s">
        <v>254</v>
      </c>
      <c r="C1219" s="16" t="s">
        <v>307</v>
      </c>
      <c r="D1219" s="16" t="n">
        <v>28</v>
      </c>
      <c r="E1219" s="24" t="n">
        <v>5.58557</v>
      </c>
      <c r="F1219" s="25" t="n">
        <v>774</v>
      </c>
      <c r="G1219" s="16" t="n">
        <v>10</v>
      </c>
      <c r="H1219" s="16" t="n">
        <v>0</v>
      </c>
      <c r="I1219" s="16" t="n">
        <v>0</v>
      </c>
      <c r="J1219" s="26" t="n">
        <v>6.17</v>
      </c>
      <c r="K1219" s="16" t="n">
        <f aca="false">IF(F1219&gt;=$N$1,1,0)</f>
        <v>0</v>
      </c>
      <c r="L1219" s="27" t="str">
        <f aca="false">IF(K1219=1,COUNTIFS($K$5:$K$1252,1,$J$5:$J$1252,"&lt;"&amp;J1219)/($N$3-1),"")</f>
        <v/>
      </c>
      <c r="M1219" s="27" t="str">
        <f aca="false">IF(K1219=1,COUNTIFS($K$5:$K$1252,1,$E$5:$E$1252,"&lt;"&amp;E1219)/($N$3-1),"")</f>
        <v/>
      </c>
      <c r="N1219" s="28" t="str">
        <f aca="false">IF(K1219=1,L1219-M1219,"")</f>
        <v/>
      </c>
      <c r="O1219" s="24" t="str">
        <f aca="false">IF(K1219=1,E1219,"")</f>
        <v/>
      </c>
      <c r="P1219" s="26" t="str">
        <f aca="false">IF(K1219=1,J1219,"")</f>
        <v/>
      </c>
    </row>
    <row r="1220" customFormat="false" ht="15" hidden="false" customHeight="false" outlineLevel="0" collapsed="false">
      <c r="A1220" s="16" t="s">
        <v>1512</v>
      </c>
      <c r="B1220" s="16" t="s">
        <v>269</v>
      </c>
      <c r="C1220" s="16" t="s">
        <v>307</v>
      </c>
      <c r="D1220" s="16" t="n">
        <v>27</v>
      </c>
      <c r="E1220" s="24" t="n">
        <v>3.2772</v>
      </c>
      <c r="F1220" s="25" t="n">
        <v>564</v>
      </c>
      <c r="G1220" s="16" t="n">
        <v>7</v>
      </c>
      <c r="H1220" s="16" t="n">
        <v>0</v>
      </c>
      <c r="I1220" s="16" t="n">
        <v>0</v>
      </c>
      <c r="J1220" s="26" t="n">
        <v>5.95714285714286</v>
      </c>
      <c r="K1220" s="16" t="n">
        <f aca="false">IF(F1220&gt;=$N$1,1,0)</f>
        <v>0</v>
      </c>
      <c r="L1220" s="27" t="str">
        <f aca="false">IF(K1220=1,COUNTIFS($K$5:$K$1252,1,$J$5:$J$1252,"&lt;"&amp;J1220)/($N$3-1),"")</f>
        <v/>
      </c>
      <c r="M1220" s="27" t="str">
        <f aca="false">IF(K1220=1,COUNTIFS($K$5:$K$1252,1,$E$5:$E$1252,"&lt;"&amp;E1220)/($N$3-1),"")</f>
        <v/>
      </c>
      <c r="N1220" s="28" t="str">
        <f aca="false">IF(K1220=1,L1220-M1220,"")</f>
        <v/>
      </c>
      <c r="O1220" s="24" t="str">
        <f aca="false">IF(K1220=1,E1220,"")</f>
        <v/>
      </c>
      <c r="P1220" s="26" t="str">
        <f aca="false">IF(K1220=1,J1220,"")</f>
        <v/>
      </c>
    </row>
    <row r="1221" customFormat="false" ht="15" hidden="false" customHeight="false" outlineLevel="0" collapsed="false">
      <c r="A1221" s="16" t="s">
        <v>1513</v>
      </c>
      <c r="B1221" s="16" t="s">
        <v>265</v>
      </c>
      <c r="C1221" s="16" t="s">
        <v>307</v>
      </c>
      <c r="D1221" s="16" t="n">
        <v>24</v>
      </c>
      <c r="E1221" s="24" t="n">
        <v>84.425124</v>
      </c>
      <c r="F1221" s="25" t="n">
        <v>495</v>
      </c>
      <c r="G1221" s="16" t="n">
        <v>6</v>
      </c>
      <c r="H1221" s="16" t="n">
        <v>0</v>
      </c>
      <c r="I1221" s="16" t="n">
        <v>0</v>
      </c>
      <c r="J1221" s="26" t="n">
        <v>6.93333333333333</v>
      </c>
      <c r="K1221" s="16" t="n">
        <f aca="false">IF(F1221&gt;=$N$1,1,0)</f>
        <v>0</v>
      </c>
      <c r="L1221" s="27" t="str">
        <f aca="false">IF(K1221=1,COUNTIFS($K$5:$K$1252,1,$J$5:$J$1252,"&lt;"&amp;J1221)/($N$3-1),"")</f>
        <v/>
      </c>
      <c r="M1221" s="27" t="str">
        <f aca="false">IF(K1221=1,COUNTIFS($K$5:$K$1252,1,$E$5:$E$1252,"&lt;"&amp;E1221)/($N$3-1),"")</f>
        <v/>
      </c>
      <c r="N1221" s="28" t="str">
        <f aca="false">IF(K1221=1,L1221-M1221,"")</f>
        <v/>
      </c>
      <c r="O1221" s="24" t="str">
        <f aca="false">IF(K1221=1,E1221,"")</f>
        <v/>
      </c>
      <c r="P1221" s="26" t="str">
        <f aca="false">IF(K1221=1,J1221,"")</f>
        <v/>
      </c>
    </row>
    <row r="1222" customFormat="false" ht="15" hidden="false" customHeight="false" outlineLevel="0" collapsed="false">
      <c r="A1222" s="16" t="s">
        <v>1514</v>
      </c>
      <c r="B1222" s="16" t="s">
        <v>245</v>
      </c>
      <c r="C1222" s="16" t="s">
        <v>307</v>
      </c>
      <c r="D1222" s="16" t="n">
        <v>28</v>
      </c>
      <c r="E1222" s="24" t="n">
        <v>29.692746</v>
      </c>
      <c r="F1222" s="25" t="n">
        <v>509</v>
      </c>
      <c r="G1222" s="16" t="n">
        <v>6</v>
      </c>
      <c r="H1222" s="16" t="n">
        <v>0</v>
      </c>
      <c r="I1222" s="16" t="n">
        <v>1</v>
      </c>
      <c r="J1222" s="26" t="n">
        <v>6.76666666666667</v>
      </c>
      <c r="K1222" s="16" t="n">
        <f aca="false">IF(F1222&gt;=$N$1,1,0)</f>
        <v>0</v>
      </c>
      <c r="L1222" s="27" t="str">
        <f aca="false">IF(K1222=1,COUNTIFS($K$5:$K$1252,1,$J$5:$J$1252,"&lt;"&amp;J1222)/($N$3-1),"")</f>
        <v/>
      </c>
      <c r="M1222" s="27" t="str">
        <f aca="false">IF(K1222=1,COUNTIFS($K$5:$K$1252,1,$E$5:$E$1252,"&lt;"&amp;E1222)/($N$3-1),"")</f>
        <v/>
      </c>
      <c r="N1222" s="28" t="str">
        <f aca="false">IF(K1222=1,L1222-M1222,"")</f>
        <v/>
      </c>
      <c r="O1222" s="24" t="str">
        <f aca="false">IF(K1222=1,E1222,"")</f>
        <v/>
      </c>
      <c r="P1222" s="26" t="str">
        <f aca="false">IF(K1222=1,J1222,"")</f>
        <v/>
      </c>
    </row>
    <row r="1223" customFormat="false" ht="15" hidden="false" customHeight="false" outlineLevel="0" collapsed="false">
      <c r="A1223" s="16" t="s">
        <v>1515</v>
      </c>
      <c r="B1223" s="16" t="s">
        <v>236</v>
      </c>
      <c r="C1223" s="16" t="s">
        <v>307</v>
      </c>
      <c r="D1223" s="16" t="n">
        <v>30</v>
      </c>
      <c r="E1223" s="24" t="n">
        <v>8.269183</v>
      </c>
      <c r="F1223" s="25" t="n">
        <v>876</v>
      </c>
      <c r="G1223" s="16" t="n">
        <v>11</v>
      </c>
      <c r="H1223" s="16" t="n">
        <v>0</v>
      </c>
      <c r="I1223" s="16" t="n">
        <v>0</v>
      </c>
      <c r="J1223" s="26" t="n">
        <v>6.28181818181818</v>
      </c>
      <c r="K1223" s="16" t="n">
        <f aca="false">IF(F1223&gt;=$N$1,1,0)</f>
        <v>0</v>
      </c>
      <c r="L1223" s="27" t="str">
        <f aca="false">IF(K1223=1,COUNTIFS($K$5:$K$1252,1,$J$5:$J$1252,"&lt;"&amp;J1223)/($N$3-1),"")</f>
        <v/>
      </c>
      <c r="M1223" s="27" t="str">
        <f aca="false">IF(K1223=1,COUNTIFS($K$5:$K$1252,1,$E$5:$E$1252,"&lt;"&amp;E1223)/($N$3-1),"")</f>
        <v/>
      </c>
      <c r="N1223" s="28" t="str">
        <f aca="false">IF(K1223=1,L1223-M1223,"")</f>
        <v/>
      </c>
      <c r="O1223" s="24" t="str">
        <f aca="false">IF(K1223=1,E1223,"")</f>
        <v/>
      </c>
      <c r="P1223" s="26" t="str">
        <f aca="false">IF(K1223=1,J1223,"")</f>
        <v/>
      </c>
    </row>
    <row r="1224" customFormat="false" ht="15" hidden="false" customHeight="false" outlineLevel="0" collapsed="false">
      <c r="A1224" s="16" t="s">
        <v>1516</v>
      </c>
      <c r="B1224" s="16" t="s">
        <v>267</v>
      </c>
      <c r="C1224" s="16" t="s">
        <v>307</v>
      </c>
      <c r="D1224" s="16" t="n">
        <v>25</v>
      </c>
      <c r="E1224" s="24" t="n">
        <v>27.043637</v>
      </c>
      <c r="F1224" s="25" t="n">
        <v>851</v>
      </c>
      <c r="G1224" s="16" t="n">
        <v>11</v>
      </c>
      <c r="H1224" s="16" t="n">
        <v>0</v>
      </c>
      <c r="I1224" s="16" t="n">
        <v>0</v>
      </c>
      <c r="J1224" s="26" t="n">
        <v>6.74545454545455</v>
      </c>
      <c r="K1224" s="16" t="n">
        <f aca="false">IF(F1224&gt;=$N$1,1,0)</f>
        <v>0</v>
      </c>
      <c r="L1224" s="27" t="str">
        <f aca="false">IF(K1224=1,COUNTIFS($K$5:$K$1252,1,$J$5:$J$1252,"&lt;"&amp;J1224)/($N$3-1),"")</f>
        <v/>
      </c>
      <c r="M1224" s="27" t="str">
        <f aca="false">IF(K1224=1,COUNTIFS($K$5:$K$1252,1,$E$5:$E$1252,"&lt;"&amp;E1224)/($N$3-1),"")</f>
        <v/>
      </c>
      <c r="N1224" s="28" t="str">
        <f aca="false">IF(K1224=1,L1224-M1224,"")</f>
        <v/>
      </c>
      <c r="O1224" s="24" t="str">
        <f aca="false">IF(K1224=1,E1224,"")</f>
        <v/>
      </c>
      <c r="P1224" s="26" t="str">
        <f aca="false">IF(K1224=1,J1224,"")</f>
        <v/>
      </c>
    </row>
    <row r="1225" customFormat="false" ht="15" hidden="false" customHeight="false" outlineLevel="0" collapsed="false">
      <c r="A1225" s="16" t="s">
        <v>1517</v>
      </c>
      <c r="B1225" s="16" t="s">
        <v>260</v>
      </c>
      <c r="C1225" s="16" t="s">
        <v>307</v>
      </c>
      <c r="D1225" s="16" t="n">
        <v>36</v>
      </c>
      <c r="E1225" s="24" t="n">
        <v>1.550442</v>
      </c>
      <c r="F1225" s="25" t="n">
        <v>869</v>
      </c>
      <c r="G1225" s="16" t="n">
        <v>11</v>
      </c>
      <c r="H1225" s="16" t="n">
        <v>0</v>
      </c>
      <c r="I1225" s="16" t="n">
        <v>0</v>
      </c>
      <c r="J1225" s="26" t="n">
        <v>5.83636363636364</v>
      </c>
      <c r="K1225" s="16" t="n">
        <f aca="false">IF(F1225&gt;=$N$1,1,0)</f>
        <v>0</v>
      </c>
      <c r="L1225" s="27" t="str">
        <f aca="false">IF(K1225=1,COUNTIFS($K$5:$K$1252,1,$J$5:$J$1252,"&lt;"&amp;J1225)/($N$3-1),"")</f>
        <v/>
      </c>
      <c r="M1225" s="27" t="str">
        <f aca="false">IF(K1225=1,COUNTIFS($K$5:$K$1252,1,$E$5:$E$1252,"&lt;"&amp;E1225)/($N$3-1),"")</f>
        <v/>
      </c>
      <c r="N1225" s="28" t="str">
        <f aca="false">IF(K1225=1,L1225-M1225,"")</f>
        <v/>
      </c>
      <c r="O1225" s="24" t="str">
        <f aca="false">IF(K1225=1,E1225,"")</f>
        <v/>
      </c>
      <c r="P1225" s="26" t="str">
        <f aca="false">IF(K1225=1,J1225,"")</f>
        <v/>
      </c>
    </row>
    <row r="1226" customFormat="false" ht="15" hidden="false" customHeight="false" outlineLevel="0" collapsed="false">
      <c r="A1226" s="16" t="s">
        <v>1518</v>
      </c>
      <c r="B1226" s="16" t="s">
        <v>244</v>
      </c>
      <c r="C1226" s="16" t="s">
        <v>307</v>
      </c>
      <c r="D1226" s="16" t="n">
        <v>24</v>
      </c>
      <c r="E1226" s="24" t="n">
        <v>24.656498</v>
      </c>
      <c r="F1226" s="25" t="n">
        <v>652</v>
      </c>
      <c r="G1226" s="16" t="n">
        <v>9</v>
      </c>
      <c r="H1226" s="16" t="n">
        <v>0</v>
      </c>
      <c r="I1226" s="16" t="n">
        <v>0</v>
      </c>
      <c r="J1226" s="26" t="n">
        <v>6.63333333333333</v>
      </c>
      <c r="K1226" s="16" t="n">
        <f aca="false">IF(F1226&gt;=$N$1,1,0)</f>
        <v>0</v>
      </c>
      <c r="L1226" s="27" t="str">
        <f aca="false">IF(K1226=1,COUNTIFS($K$5:$K$1252,1,$J$5:$J$1252,"&lt;"&amp;J1226)/($N$3-1),"")</f>
        <v/>
      </c>
      <c r="M1226" s="27" t="str">
        <f aca="false">IF(K1226=1,COUNTIFS($K$5:$K$1252,1,$E$5:$E$1252,"&lt;"&amp;E1226)/($N$3-1),"")</f>
        <v/>
      </c>
      <c r="N1226" s="28" t="str">
        <f aca="false">IF(K1226=1,L1226-M1226,"")</f>
        <v/>
      </c>
      <c r="O1226" s="24" t="str">
        <f aca="false">IF(K1226=1,E1226,"")</f>
        <v/>
      </c>
      <c r="P1226" s="26" t="str">
        <f aca="false">IF(K1226=1,J1226,"")</f>
        <v/>
      </c>
    </row>
    <row r="1227" customFormat="false" ht="15" hidden="false" customHeight="false" outlineLevel="0" collapsed="false">
      <c r="A1227" s="16" t="s">
        <v>1519</v>
      </c>
      <c r="B1227" s="16" t="s">
        <v>226</v>
      </c>
      <c r="C1227" s="16" t="s">
        <v>307</v>
      </c>
      <c r="D1227" s="16" t="n">
        <v>27</v>
      </c>
      <c r="E1227" s="24" t="n">
        <v>40.466205</v>
      </c>
      <c r="F1227" s="25" t="n">
        <v>892</v>
      </c>
      <c r="G1227" s="16" t="n">
        <v>12</v>
      </c>
      <c r="H1227" s="16" t="n">
        <v>0</v>
      </c>
      <c r="I1227" s="16" t="n">
        <v>0</v>
      </c>
      <c r="J1227" s="26" t="n">
        <v>7.125</v>
      </c>
      <c r="K1227" s="16" t="n">
        <f aca="false">IF(F1227&gt;=$N$1,1,0)</f>
        <v>0</v>
      </c>
      <c r="L1227" s="27" t="str">
        <f aca="false">IF(K1227=1,COUNTIFS($K$5:$K$1252,1,$J$5:$J$1252,"&lt;"&amp;J1227)/($N$3-1),"")</f>
        <v/>
      </c>
      <c r="M1227" s="27" t="str">
        <f aca="false">IF(K1227=1,COUNTIFS($K$5:$K$1252,1,$E$5:$E$1252,"&lt;"&amp;E1227)/($N$3-1),"")</f>
        <v/>
      </c>
      <c r="N1227" s="28" t="str">
        <f aca="false">IF(K1227=1,L1227-M1227,"")</f>
        <v/>
      </c>
      <c r="O1227" s="24" t="str">
        <f aca="false">IF(K1227=1,E1227,"")</f>
        <v/>
      </c>
      <c r="P1227" s="26" t="str">
        <f aca="false">IF(K1227=1,J1227,"")</f>
        <v/>
      </c>
    </row>
    <row r="1228" customFormat="false" ht="15" hidden="false" customHeight="false" outlineLevel="0" collapsed="false">
      <c r="A1228" s="16" t="s">
        <v>1520</v>
      </c>
      <c r="B1228" s="16" t="s">
        <v>217</v>
      </c>
      <c r="C1228" s="16" t="s">
        <v>307</v>
      </c>
      <c r="D1228" s="16" t="n">
        <v>22</v>
      </c>
      <c r="E1228" s="24" t="n">
        <v>1.831229</v>
      </c>
      <c r="F1228" s="25" t="n">
        <v>899</v>
      </c>
      <c r="G1228" s="16" t="n">
        <v>11</v>
      </c>
      <c r="H1228" s="16" t="n">
        <v>0</v>
      </c>
      <c r="I1228" s="16" t="n">
        <v>0</v>
      </c>
      <c r="J1228" s="26" t="n">
        <v>6.02727272727273</v>
      </c>
      <c r="K1228" s="16" t="n">
        <f aca="false">IF(F1228&gt;=$N$1,1,0)</f>
        <v>0</v>
      </c>
      <c r="L1228" s="27" t="str">
        <f aca="false">IF(K1228=1,COUNTIFS($K$5:$K$1252,1,$J$5:$J$1252,"&lt;"&amp;J1228)/($N$3-1),"")</f>
        <v/>
      </c>
      <c r="M1228" s="27" t="str">
        <f aca="false">IF(K1228=1,COUNTIFS($K$5:$K$1252,1,$E$5:$E$1252,"&lt;"&amp;E1228)/($N$3-1),"")</f>
        <v/>
      </c>
      <c r="N1228" s="28" t="str">
        <f aca="false">IF(K1228=1,L1228-M1228,"")</f>
        <v/>
      </c>
      <c r="O1228" s="24" t="str">
        <f aca="false">IF(K1228=1,E1228,"")</f>
        <v/>
      </c>
      <c r="P1228" s="26" t="str">
        <f aca="false">IF(K1228=1,J1228,"")</f>
        <v/>
      </c>
    </row>
    <row r="1229" customFormat="false" ht="15" hidden="false" customHeight="false" outlineLevel="0" collapsed="false">
      <c r="A1229" s="16" t="s">
        <v>1521</v>
      </c>
      <c r="B1229" s="16" t="s">
        <v>232</v>
      </c>
      <c r="C1229" s="16" t="s">
        <v>307</v>
      </c>
      <c r="D1229" s="16" t="n">
        <v>33</v>
      </c>
      <c r="E1229" s="24" t="n">
        <v>1.755377</v>
      </c>
      <c r="F1229" s="25" t="n">
        <v>899</v>
      </c>
      <c r="G1229" s="16" t="n">
        <v>11</v>
      </c>
      <c r="H1229" s="16" t="n">
        <v>0</v>
      </c>
      <c r="I1229" s="16" t="n">
        <v>0</v>
      </c>
      <c r="J1229" s="26" t="n">
        <v>5.92727272727273</v>
      </c>
      <c r="K1229" s="16" t="n">
        <f aca="false">IF(F1229&gt;=$N$1,1,0)</f>
        <v>0</v>
      </c>
      <c r="L1229" s="27" t="str">
        <f aca="false">IF(K1229=1,COUNTIFS($K$5:$K$1252,1,$J$5:$J$1252,"&lt;"&amp;J1229)/($N$3-1),"")</f>
        <v/>
      </c>
      <c r="M1229" s="27" t="str">
        <f aca="false">IF(K1229=1,COUNTIFS($K$5:$K$1252,1,$E$5:$E$1252,"&lt;"&amp;E1229)/($N$3-1),"")</f>
        <v/>
      </c>
      <c r="N1229" s="28" t="str">
        <f aca="false">IF(K1229=1,L1229-M1229,"")</f>
        <v/>
      </c>
      <c r="O1229" s="24" t="str">
        <f aca="false">IF(K1229=1,E1229,"")</f>
        <v/>
      </c>
      <c r="P1229" s="26" t="str">
        <f aca="false">IF(K1229=1,J1229,"")</f>
        <v/>
      </c>
    </row>
    <row r="1230" customFormat="false" ht="15" hidden="false" customHeight="false" outlineLevel="0" collapsed="false">
      <c r="A1230" s="16" t="s">
        <v>1522</v>
      </c>
      <c r="B1230" s="16" t="s">
        <v>265</v>
      </c>
      <c r="C1230" s="16" t="s">
        <v>300</v>
      </c>
      <c r="D1230" s="16" t="n">
        <v>22</v>
      </c>
      <c r="E1230" s="24" t="n">
        <v>4.603871</v>
      </c>
      <c r="F1230" s="25" t="n">
        <v>803</v>
      </c>
      <c r="G1230" s="16" t="n">
        <v>14</v>
      </c>
      <c r="H1230" s="16" t="n">
        <v>1</v>
      </c>
      <c r="I1230" s="16" t="n">
        <v>2</v>
      </c>
      <c r="J1230" s="26" t="n">
        <v>5.86428571428571</v>
      </c>
      <c r="K1230" s="16" t="n">
        <f aca="false">IF(F1230&gt;=$N$1,1,0)</f>
        <v>0</v>
      </c>
      <c r="L1230" s="27" t="str">
        <f aca="false">IF(K1230=1,COUNTIFS($K$5:$K$1252,1,$J$5:$J$1252,"&lt;"&amp;J1230)/($N$3-1),"")</f>
        <v/>
      </c>
      <c r="M1230" s="27" t="str">
        <f aca="false">IF(K1230=1,COUNTIFS($K$5:$K$1252,1,$E$5:$E$1252,"&lt;"&amp;E1230)/($N$3-1),"")</f>
        <v/>
      </c>
      <c r="N1230" s="28" t="str">
        <f aca="false">IF(K1230=1,L1230-M1230,"")</f>
        <v/>
      </c>
      <c r="O1230" s="24" t="str">
        <f aca="false">IF(K1230=1,E1230,"")</f>
        <v/>
      </c>
      <c r="P1230" s="26" t="str">
        <f aca="false">IF(K1230=1,J1230,"")</f>
        <v/>
      </c>
    </row>
    <row r="1231" customFormat="false" ht="15" hidden="false" customHeight="false" outlineLevel="0" collapsed="false">
      <c r="A1231" s="16" t="s">
        <v>1523</v>
      </c>
      <c r="B1231" s="16" t="s">
        <v>239</v>
      </c>
      <c r="C1231" s="16" t="s">
        <v>307</v>
      </c>
      <c r="D1231" s="16" t="n">
        <v>21</v>
      </c>
      <c r="E1231" s="24" t="n">
        <v>11.270723</v>
      </c>
      <c r="F1231" s="25" t="n">
        <v>768</v>
      </c>
      <c r="G1231" s="16" t="n">
        <v>10</v>
      </c>
      <c r="H1231" s="16" t="n">
        <v>0</v>
      </c>
      <c r="I1231" s="16" t="n">
        <v>0</v>
      </c>
      <c r="J1231" s="26" t="n">
        <v>6.58</v>
      </c>
      <c r="K1231" s="16" t="n">
        <f aca="false">IF(F1231&gt;=$N$1,1,0)</f>
        <v>0</v>
      </c>
      <c r="L1231" s="27" t="str">
        <f aca="false">IF(K1231=1,COUNTIFS($K$5:$K$1252,1,$J$5:$J$1252,"&lt;"&amp;J1231)/($N$3-1),"")</f>
        <v/>
      </c>
      <c r="M1231" s="27" t="str">
        <f aca="false">IF(K1231=1,COUNTIFS($K$5:$K$1252,1,$E$5:$E$1252,"&lt;"&amp;E1231)/($N$3-1),"")</f>
        <v/>
      </c>
      <c r="N1231" s="28" t="str">
        <f aca="false">IF(K1231=1,L1231-M1231,"")</f>
        <v/>
      </c>
      <c r="O1231" s="24" t="str">
        <f aca="false">IF(K1231=1,E1231,"")</f>
        <v/>
      </c>
      <c r="P1231" s="26" t="str">
        <f aca="false">IF(K1231=1,J1231,"")</f>
        <v/>
      </c>
    </row>
    <row r="1232" customFormat="false" ht="15" hidden="false" customHeight="false" outlineLevel="0" collapsed="false">
      <c r="A1232" s="16" t="s">
        <v>1524</v>
      </c>
      <c r="B1232" s="16" t="s">
        <v>239</v>
      </c>
      <c r="C1232" s="16" t="s">
        <v>307</v>
      </c>
      <c r="D1232" s="16" t="n">
        <v>31</v>
      </c>
      <c r="E1232" s="24" t="n">
        <v>7.623596</v>
      </c>
      <c r="F1232" s="25" t="n">
        <v>661</v>
      </c>
      <c r="G1232" s="16" t="n">
        <v>9</v>
      </c>
      <c r="H1232" s="16" t="n">
        <v>0</v>
      </c>
      <c r="I1232" s="16" t="n">
        <v>1</v>
      </c>
      <c r="J1232" s="26" t="n">
        <v>6.51111111111111</v>
      </c>
      <c r="K1232" s="16" t="n">
        <f aca="false">IF(F1232&gt;=$N$1,1,0)</f>
        <v>0</v>
      </c>
      <c r="L1232" s="27" t="str">
        <f aca="false">IF(K1232=1,COUNTIFS($K$5:$K$1252,1,$J$5:$J$1252,"&lt;"&amp;J1232)/($N$3-1),"")</f>
        <v/>
      </c>
      <c r="M1232" s="27" t="str">
        <f aca="false">IF(K1232=1,COUNTIFS($K$5:$K$1252,1,$E$5:$E$1252,"&lt;"&amp;E1232)/($N$3-1),"")</f>
        <v/>
      </c>
      <c r="N1232" s="28" t="str">
        <f aca="false">IF(K1232=1,L1232-M1232,"")</f>
        <v/>
      </c>
      <c r="O1232" s="24" t="str">
        <f aca="false">IF(K1232=1,E1232,"")</f>
        <v/>
      </c>
      <c r="P1232" s="26" t="str">
        <f aca="false">IF(K1232=1,J1232,"")</f>
        <v/>
      </c>
    </row>
    <row r="1233" customFormat="false" ht="15" hidden="false" customHeight="false" outlineLevel="0" collapsed="false">
      <c r="A1233" s="16" t="s">
        <v>1525</v>
      </c>
      <c r="B1233" s="16" t="s">
        <v>243</v>
      </c>
      <c r="C1233" s="16" t="s">
        <v>307</v>
      </c>
      <c r="D1233" s="16" t="n">
        <v>26</v>
      </c>
      <c r="E1233" s="24" t="n">
        <v>4.291634</v>
      </c>
      <c r="F1233" s="25" t="n">
        <v>840</v>
      </c>
      <c r="G1233" s="16" t="n">
        <v>11</v>
      </c>
      <c r="H1233" s="16" t="n">
        <v>0</v>
      </c>
      <c r="I1233" s="16" t="n">
        <v>0</v>
      </c>
      <c r="J1233" s="26" t="n">
        <v>6.1</v>
      </c>
      <c r="K1233" s="16" t="n">
        <f aca="false">IF(F1233&gt;=$N$1,1,0)</f>
        <v>0</v>
      </c>
      <c r="L1233" s="27" t="str">
        <f aca="false">IF(K1233=1,COUNTIFS($K$5:$K$1252,1,$J$5:$J$1252,"&lt;"&amp;J1233)/($N$3-1),"")</f>
        <v/>
      </c>
      <c r="M1233" s="27" t="str">
        <f aca="false">IF(K1233=1,COUNTIFS($K$5:$K$1252,1,$E$5:$E$1252,"&lt;"&amp;E1233)/($N$3-1),"")</f>
        <v/>
      </c>
      <c r="N1233" s="28" t="str">
        <f aca="false">IF(K1233=1,L1233-M1233,"")</f>
        <v/>
      </c>
      <c r="O1233" s="24" t="str">
        <f aca="false">IF(K1233=1,E1233,"")</f>
        <v/>
      </c>
      <c r="P1233" s="26" t="str">
        <f aca="false">IF(K1233=1,J1233,"")</f>
        <v/>
      </c>
    </row>
    <row r="1234" customFormat="false" ht="15" hidden="false" customHeight="false" outlineLevel="0" collapsed="false">
      <c r="A1234" s="16" t="s">
        <v>1526</v>
      </c>
      <c r="B1234" s="16" t="s">
        <v>253</v>
      </c>
      <c r="C1234" s="16" t="s">
        <v>307</v>
      </c>
      <c r="D1234" s="16" t="n">
        <v>25</v>
      </c>
      <c r="E1234" s="24" t="n">
        <v>2.319927</v>
      </c>
      <c r="F1234" s="25" t="n">
        <v>726</v>
      </c>
      <c r="G1234" s="16" t="n">
        <v>10</v>
      </c>
      <c r="H1234" s="16" t="n">
        <v>0</v>
      </c>
      <c r="I1234" s="16" t="n">
        <v>0</v>
      </c>
      <c r="J1234" s="26" t="n">
        <v>5.66</v>
      </c>
      <c r="K1234" s="16" t="n">
        <f aca="false">IF(F1234&gt;=$N$1,1,0)</f>
        <v>0</v>
      </c>
      <c r="L1234" s="27" t="str">
        <f aca="false">IF(K1234=1,COUNTIFS($K$5:$K$1252,1,$J$5:$J$1252,"&lt;"&amp;J1234)/($N$3-1),"")</f>
        <v/>
      </c>
      <c r="M1234" s="27" t="str">
        <f aca="false">IF(K1234=1,COUNTIFS($K$5:$K$1252,1,$E$5:$E$1252,"&lt;"&amp;E1234)/($N$3-1),"")</f>
        <v/>
      </c>
      <c r="N1234" s="28" t="str">
        <f aca="false">IF(K1234=1,L1234-M1234,"")</f>
        <v/>
      </c>
      <c r="O1234" s="24" t="str">
        <f aca="false">IF(K1234=1,E1234,"")</f>
        <v/>
      </c>
      <c r="P1234" s="26" t="str">
        <f aca="false">IF(K1234=1,J1234,"")</f>
        <v/>
      </c>
    </row>
    <row r="1235" customFormat="false" ht="15" hidden="false" customHeight="false" outlineLevel="0" collapsed="false">
      <c r="A1235" s="16" t="s">
        <v>1527</v>
      </c>
      <c r="B1235" s="16" t="s">
        <v>239</v>
      </c>
      <c r="C1235" s="16" t="s">
        <v>300</v>
      </c>
      <c r="D1235" s="16" t="n">
        <v>27</v>
      </c>
      <c r="E1235" s="24" t="n">
        <v>20.618666</v>
      </c>
      <c r="F1235" s="25" t="n">
        <v>814</v>
      </c>
      <c r="G1235" s="16" t="n">
        <v>14</v>
      </c>
      <c r="H1235" s="16" t="n">
        <v>0</v>
      </c>
      <c r="I1235" s="16" t="n">
        <v>1</v>
      </c>
      <c r="J1235" s="26" t="n">
        <v>6.4</v>
      </c>
      <c r="K1235" s="16" t="n">
        <f aca="false">IF(F1235&gt;=$N$1,1,0)</f>
        <v>0</v>
      </c>
      <c r="L1235" s="27" t="str">
        <f aca="false">IF(K1235=1,COUNTIFS($K$5:$K$1252,1,$J$5:$J$1252,"&lt;"&amp;J1235)/($N$3-1),"")</f>
        <v/>
      </c>
      <c r="M1235" s="27" t="str">
        <f aca="false">IF(K1235=1,COUNTIFS($K$5:$K$1252,1,$E$5:$E$1252,"&lt;"&amp;E1235)/($N$3-1),"")</f>
        <v/>
      </c>
      <c r="N1235" s="28" t="str">
        <f aca="false">IF(K1235=1,L1235-M1235,"")</f>
        <v/>
      </c>
      <c r="O1235" s="24" t="str">
        <f aca="false">IF(K1235=1,E1235,"")</f>
        <v/>
      </c>
      <c r="P1235" s="26" t="str">
        <f aca="false">IF(K1235=1,J1235,"")</f>
        <v/>
      </c>
    </row>
    <row r="1236" customFormat="false" ht="15" hidden="false" customHeight="false" outlineLevel="0" collapsed="false">
      <c r="A1236" s="16" t="s">
        <v>1528</v>
      </c>
      <c r="B1236" s="16" t="s">
        <v>232</v>
      </c>
      <c r="C1236" s="16" t="s">
        <v>307</v>
      </c>
      <c r="D1236" s="16" t="n">
        <v>28</v>
      </c>
      <c r="E1236" s="24" t="n">
        <v>1.713925</v>
      </c>
      <c r="F1236" s="25" t="n">
        <v>799</v>
      </c>
      <c r="G1236" s="16" t="n">
        <v>10</v>
      </c>
      <c r="H1236" s="16" t="n">
        <v>0</v>
      </c>
      <c r="I1236" s="16" t="n">
        <v>0</v>
      </c>
      <c r="J1236" s="26" t="n">
        <v>5.94</v>
      </c>
      <c r="K1236" s="16" t="n">
        <f aca="false">IF(F1236&gt;=$N$1,1,0)</f>
        <v>0</v>
      </c>
      <c r="L1236" s="27" t="str">
        <f aca="false">IF(K1236=1,COUNTIFS($K$5:$K$1252,1,$J$5:$J$1252,"&lt;"&amp;J1236)/($N$3-1),"")</f>
        <v/>
      </c>
      <c r="M1236" s="27" t="str">
        <f aca="false">IF(K1236=1,COUNTIFS($K$5:$K$1252,1,$E$5:$E$1252,"&lt;"&amp;E1236)/($N$3-1),"")</f>
        <v/>
      </c>
      <c r="N1236" s="28" t="str">
        <f aca="false">IF(K1236=1,L1236-M1236,"")</f>
        <v/>
      </c>
      <c r="O1236" s="24" t="str">
        <f aca="false">IF(K1236=1,E1236,"")</f>
        <v/>
      </c>
      <c r="P1236" s="26" t="str">
        <f aca="false">IF(K1236=1,J1236,"")</f>
        <v/>
      </c>
    </row>
    <row r="1237" customFormat="false" ht="15" hidden="false" customHeight="false" outlineLevel="0" collapsed="false">
      <c r="A1237" s="16" t="s">
        <v>1529</v>
      </c>
      <c r="B1237" s="16" t="s">
        <v>221</v>
      </c>
      <c r="C1237" s="16" t="s">
        <v>307</v>
      </c>
      <c r="D1237" s="16" t="n">
        <v>31</v>
      </c>
      <c r="E1237" s="24" t="n">
        <v>4.064273</v>
      </c>
      <c r="F1237" s="25" t="n">
        <v>849</v>
      </c>
      <c r="G1237" s="16" t="n">
        <v>11</v>
      </c>
      <c r="H1237" s="16" t="n">
        <v>0</v>
      </c>
      <c r="I1237" s="16" t="n">
        <v>1</v>
      </c>
      <c r="J1237" s="26" t="n">
        <v>5.85454545454546</v>
      </c>
      <c r="K1237" s="16" t="n">
        <f aca="false">IF(F1237&gt;=$N$1,1,0)</f>
        <v>0</v>
      </c>
      <c r="L1237" s="27" t="str">
        <f aca="false">IF(K1237=1,COUNTIFS($K$5:$K$1252,1,$J$5:$J$1252,"&lt;"&amp;J1237)/($N$3-1),"")</f>
        <v/>
      </c>
      <c r="M1237" s="27" t="str">
        <f aca="false">IF(K1237=1,COUNTIFS($K$5:$K$1252,1,$E$5:$E$1252,"&lt;"&amp;E1237)/($N$3-1),"")</f>
        <v/>
      </c>
      <c r="N1237" s="28" t="str">
        <f aca="false">IF(K1237=1,L1237-M1237,"")</f>
        <v/>
      </c>
      <c r="O1237" s="24" t="str">
        <f aca="false">IF(K1237=1,E1237,"")</f>
        <v/>
      </c>
      <c r="P1237" s="26" t="str">
        <f aca="false">IF(K1237=1,J1237,"")</f>
        <v/>
      </c>
    </row>
    <row r="1238" customFormat="false" ht="15" hidden="false" customHeight="false" outlineLevel="0" collapsed="false">
      <c r="A1238" s="16" t="s">
        <v>1530</v>
      </c>
      <c r="B1238" s="16" t="s">
        <v>264</v>
      </c>
      <c r="C1238" s="16" t="s">
        <v>307</v>
      </c>
      <c r="D1238" s="16" t="n">
        <v>29</v>
      </c>
      <c r="E1238" s="24" t="n">
        <v>2.779795</v>
      </c>
      <c r="F1238" s="25" t="n">
        <v>594</v>
      </c>
      <c r="G1238" s="16" t="n">
        <v>8</v>
      </c>
      <c r="H1238" s="16" t="n">
        <v>0</v>
      </c>
      <c r="I1238" s="16" t="n">
        <v>0</v>
      </c>
      <c r="J1238" s="26" t="n">
        <v>5.9</v>
      </c>
      <c r="K1238" s="16" t="n">
        <f aca="false">IF(F1238&gt;=$N$1,1,0)</f>
        <v>0</v>
      </c>
      <c r="L1238" s="27" t="str">
        <f aca="false">IF(K1238=1,COUNTIFS($K$5:$K$1252,1,$J$5:$J$1252,"&lt;"&amp;J1238)/($N$3-1),"")</f>
        <v/>
      </c>
      <c r="M1238" s="27" t="str">
        <f aca="false">IF(K1238=1,COUNTIFS($K$5:$K$1252,1,$E$5:$E$1252,"&lt;"&amp;E1238)/($N$3-1),"")</f>
        <v/>
      </c>
      <c r="N1238" s="28" t="str">
        <f aca="false">IF(K1238=1,L1238-M1238,"")</f>
        <v/>
      </c>
      <c r="O1238" s="24" t="str">
        <f aca="false">IF(K1238=1,E1238,"")</f>
        <v/>
      </c>
      <c r="P1238" s="26" t="str">
        <f aca="false">IF(K1238=1,J1238,"")</f>
        <v/>
      </c>
    </row>
    <row r="1239" customFormat="false" ht="15" hidden="false" customHeight="false" outlineLevel="0" collapsed="false">
      <c r="A1239" s="16" t="s">
        <v>1531</v>
      </c>
      <c r="B1239" s="16" t="s">
        <v>268</v>
      </c>
      <c r="C1239" s="16" t="s">
        <v>307</v>
      </c>
      <c r="D1239" s="16" t="n">
        <v>25</v>
      </c>
      <c r="E1239" s="24" t="n">
        <v>27.041218</v>
      </c>
      <c r="F1239" s="25" t="n">
        <v>669</v>
      </c>
      <c r="G1239" s="16" t="n">
        <v>9</v>
      </c>
      <c r="H1239" s="16" t="n">
        <v>0</v>
      </c>
      <c r="I1239" s="16" t="n">
        <v>0</v>
      </c>
      <c r="J1239" s="26" t="n">
        <v>6.76666666666667</v>
      </c>
      <c r="K1239" s="16" t="n">
        <f aca="false">IF(F1239&gt;=$N$1,1,0)</f>
        <v>0</v>
      </c>
      <c r="L1239" s="27" t="str">
        <f aca="false">IF(K1239=1,COUNTIFS($K$5:$K$1252,1,$J$5:$J$1252,"&lt;"&amp;J1239)/($N$3-1),"")</f>
        <v/>
      </c>
      <c r="M1239" s="27" t="str">
        <f aca="false">IF(K1239=1,COUNTIFS($K$5:$K$1252,1,$E$5:$E$1252,"&lt;"&amp;E1239)/($N$3-1),"")</f>
        <v/>
      </c>
      <c r="N1239" s="28" t="str">
        <f aca="false">IF(K1239=1,L1239-M1239,"")</f>
        <v/>
      </c>
      <c r="O1239" s="24" t="str">
        <f aca="false">IF(K1239=1,E1239,"")</f>
        <v/>
      </c>
      <c r="P1239" s="26" t="str">
        <f aca="false">IF(K1239=1,J1239,"")</f>
        <v/>
      </c>
    </row>
    <row r="1240" customFormat="false" ht="15" hidden="false" customHeight="false" outlineLevel="0" collapsed="false">
      <c r="A1240" s="16" t="s">
        <v>1532</v>
      </c>
      <c r="B1240" s="16" t="s">
        <v>228</v>
      </c>
      <c r="C1240" s="16" t="s">
        <v>307</v>
      </c>
      <c r="D1240" s="16" t="n">
        <v>34</v>
      </c>
      <c r="E1240" s="24" t="n">
        <v>1.700087</v>
      </c>
      <c r="F1240" s="25" t="n">
        <v>472</v>
      </c>
      <c r="G1240" s="16" t="n">
        <v>7</v>
      </c>
      <c r="H1240" s="16" t="n">
        <v>0</v>
      </c>
      <c r="I1240" s="16" t="n">
        <v>2</v>
      </c>
      <c r="J1240" s="26" t="n">
        <v>5.27142857142857</v>
      </c>
      <c r="K1240" s="16" t="n">
        <f aca="false">IF(F1240&gt;=$N$1,1,0)</f>
        <v>0</v>
      </c>
      <c r="L1240" s="27" t="str">
        <f aca="false">IF(K1240=1,COUNTIFS($K$5:$K$1252,1,$J$5:$J$1252,"&lt;"&amp;J1240)/($N$3-1),"")</f>
        <v/>
      </c>
      <c r="M1240" s="27" t="str">
        <f aca="false">IF(K1240=1,COUNTIFS($K$5:$K$1252,1,$E$5:$E$1252,"&lt;"&amp;E1240)/($N$3-1),"")</f>
        <v/>
      </c>
      <c r="N1240" s="28" t="str">
        <f aca="false">IF(K1240=1,L1240-M1240,"")</f>
        <v/>
      </c>
      <c r="O1240" s="24" t="str">
        <f aca="false">IF(K1240=1,E1240,"")</f>
        <v/>
      </c>
      <c r="P1240" s="26" t="str">
        <f aca="false">IF(K1240=1,J1240,"")</f>
        <v/>
      </c>
    </row>
    <row r="1241" customFormat="false" ht="15" hidden="false" customHeight="false" outlineLevel="0" collapsed="false">
      <c r="A1241" s="16" t="s">
        <v>1533</v>
      </c>
      <c r="B1241" s="16" t="s">
        <v>246</v>
      </c>
      <c r="C1241" s="16" t="s">
        <v>307</v>
      </c>
      <c r="D1241" s="16" t="n">
        <v>24</v>
      </c>
      <c r="E1241" s="24" t="n">
        <v>13.254154</v>
      </c>
      <c r="F1241" s="25" t="n">
        <v>612</v>
      </c>
      <c r="G1241" s="16" t="n">
        <v>8</v>
      </c>
      <c r="H1241" s="16" t="n">
        <v>0</v>
      </c>
      <c r="I1241" s="16" t="n">
        <v>0</v>
      </c>
      <c r="J1241" s="26" t="n">
        <v>5.925</v>
      </c>
      <c r="K1241" s="16" t="n">
        <f aca="false">IF(F1241&gt;=$N$1,1,0)</f>
        <v>0</v>
      </c>
      <c r="L1241" s="27" t="str">
        <f aca="false">IF(K1241=1,COUNTIFS($K$5:$K$1252,1,$J$5:$J$1252,"&lt;"&amp;J1241)/($N$3-1),"")</f>
        <v/>
      </c>
      <c r="M1241" s="27" t="str">
        <f aca="false">IF(K1241=1,COUNTIFS($K$5:$K$1252,1,$E$5:$E$1252,"&lt;"&amp;E1241)/($N$3-1),"")</f>
        <v/>
      </c>
      <c r="N1241" s="28" t="str">
        <f aca="false">IF(K1241=1,L1241-M1241,"")</f>
        <v/>
      </c>
      <c r="O1241" s="24" t="str">
        <f aca="false">IF(K1241=1,E1241,"")</f>
        <v/>
      </c>
      <c r="P1241" s="26" t="str">
        <f aca="false">IF(K1241=1,J1241,"")</f>
        <v/>
      </c>
    </row>
    <row r="1242" customFormat="false" ht="15" hidden="false" customHeight="false" outlineLevel="0" collapsed="false">
      <c r="A1242" s="16" t="s">
        <v>1534</v>
      </c>
      <c r="B1242" s="16" t="s">
        <v>246</v>
      </c>
      <c r="C1242" s="16" t="s">
        <v>307</v>
      </c>
      <c r="D1242" s="16" t="n">
        <v>35</v>
      </c>
      <c r="E1242" s="24" t="n">
        <v>3.954425</v>
      </c>
      <c r="F1242" s="25" t="n">
        <v>839</v>
      </c>
      <c r="G1242" s="16" t="n">
        <v>11</v>
      </c>
      <c r="H1242" s="16" t="n">
        <v>0</v>
      </c>
      <c r="I1242" s="16" t="n">
        <v>0</v>
      </c>
      <c r="J1242" s="26" t="n">
        <v>5.85454545454546</v>
      </c>
      <c r="K1242" s="16" t="n">
        <f aca="false">IF(F1242&gt;=$N$1,1,0)</f>
        <v>0</v>
      </c>
      <c r="L1242" s="27" t="str">
        <f aca="false">IF(K1242=1,COUNTIFS($K$5:$K$1252,1,$J$5:$J$1252,"&lt;"&amp;J1242)/($N$3-1),"")</f>
        <v/>
      </c>
      <c r="M1242" s="27" t="str">
        <f aca="false">IF(K1242=1,COUNTIFS($K$5:$K$1252,1,$E$5:$E$1252,"&lt;"&amp;E1242)/($N$3-1),"")</f>
        <v/>
      </c>
      <c r="N1242" s="28" t="str">
        <f aca="false">IF(K1242=1,L1242-M1242,"")</f>
        <v/>
      </c>
      <c r="O1242" s="24" t="str">
        <f aca="false">IF(K1242=1,E1242,"")</f>
        <v/>
      </c>
      <c r="P1242" s="26" t="str">
        <f aca="false">IF(K1242=1,J1242,"")</f>
        <v/>
      </c>
    </row>
    <row r="1243" customFormat="false" ht="15" hidden="false" customHeight="false" outlineLevel="0" collapsed="false">
      <c r="A1243" s="16" t="s">
        <v>1535</v>
      </c>
      <c r="B1243" s="16" t="s">
        <v>229</v>
      </c>
      <c r="C1243" s="16" t="s">
        <v>307</v>
      </c>
      <c r="D1243" s="16" t="n">
        <v>33</v>
      </c>
      <c r="E1243" s="24" t="n">
        <v>16.497986</v>
      </c>
      <c r="F1243" s="25" t="n">
        <v>763</v>
      </c>
      <c r="G1243" s="16" t="n">
        <v>10</v>
      </c>
      <c r="H1243" s="16" t="n">
        <v>0</v>
      </c>
      <c r="I1243" s="16" t="n">
        <v>0</v>
      </c>
      <c r="J1243" s="26" t="n">
        <v>6.02</v>
      </c>
      <c r="K1243" s="16" t="n">
        <f aca="false">IF(F1243&gt;=$N$1,1,0)</f>
        <v>0</v>
      </c>
      <c r="L1243" s="27" t="str">
        <f aca="false">IF(K1243=1,COUNTIFS($K$5:$K$1252,1,$J$5:$J$1252,"&lt;"&amp;J1243)/($N$3-1),"")</f>
        <v/>
      </c>
      <c r="M1243" s="27" t="str">
        <f aca="false">IF(K1243=1,COUNTIFS($K$5:$K$1252,1,$E$5:$E$1252,"&lt;"&amp;E1243)/($N$3-1),"")</f>
        <v/>
      </c>
      <c r="N1243" s="28" t="str">
        <f aca="false">IF(K1243=1,L1243-M1243,"")</f>
        <v/>
      </c>
      <c r="O1243" s="24" t="str">
        <f aca="false">IF(K1243=1,E1243,"")</f>
        <v/>
      </c>
      <c r="P1243" s="26" t="str">
        <f aca="false">IF(K1243=1,J1243,"")</f>
        <v/>
      </c>
    </row>
    <row r="1244" customFormat="false" ht="15" hidden="false" customHeight="false" outlineLevel="0" collapsed="false">
      <c r="A1244" s="16" t="s">
        <v>1536</v>
      </c>
      <c r="B1244" s="16" t="s">
        <v>229</v>
      </c>
      <c r="C1244" s="16" t="s">
        <v>307</v>
      </c>
      <c r="D1244" s="16" t="n">
        <v>24</v>
      </c>
      <c r="E1244" s="24" t="n">
        <v>16.748378</v>
      </c>
      <c r="F1244" s="25" t="n">
        <v>755</v>
      </c>
      <c r="G1244" s="16" t="n">
        <v>10</v>
      </c>
      <c r="H1244" s="16" t="n">
        <v>0</v>
      </c>
      <c r="I1244" s="16" t="n">
        <v>0</v>
      </c>
      <c r="J1244" s="26" t="n">
        <v>5.99</v>
      </c>
      <c r="K1244" s="16" t="n">
        <f aca="false">IF(F1244&gt;=$N$1,1,0)</f>
        <v>0</v>
      </c>
      <c r="L1244" s="27" t="str">
        <f aca="false">IF(K1244=1,COUNTIFS($K$5:$K$1252,1,$J$5:$J$1252,"&lt;"&amp;J1244)/($N$3-1),"")</f>
        <v/>
      </c>
      <c r="M1244" s="27" t="str">
        <f aca="false">IF(K1244=1,COUNTIFS($K$5:$K$1252,1,$E$5:$E$1252,"&lt;"&amp;E1244)/($N$3-1),"")</f>
        <v/>
      </c>
      <c r="N1244" s="28" t="str">
        <f aca="false">IF(K1244=1,L1244-M1244,"")</f>
        <v/>
      </c>
      <c r="O1244" s="24" t="str">
        <f aca="false">IF(K1244=1,E1244,"")</f>
        <v/>
      </c>
      <c r="P1244" s="26" t="str">
        <f aca="false">IF(K1244=1,J1244,"")</f>
        <v/>
      </c>
    </row>
    <row r="1245" customFormat="false" ht="15" hidden="false" customHeight="false" outlineLevel="0" collapsed="false">
      <c r="A1245" s="16" t="s">
        <v>1537</v>
      </c>
      <c r="B1245" s="16" t="s">
        <v>256</v>
      </c>
      <c r="C1245" s="16" t="s">
        <v>307</v>
      </c>
      <c r="D1245" s="16" t="n">
        <v>24</v>
      </c>
      <c r="E1245" s="24" t="n">
        <v>8.080673</v>
      </c>
      <c r="F1245" s="25" t="n">
        <v>671</v>
      </c>
      <c r="G1245" s="16" t="n">
        <v>9</v>
      </c>
      <c r="H1245" s="16" t="n">
        <v>0</v>
      </c>
      <c r="I1245" s="16" t="n">
        <v>0</v>
      </c>
      <c r="J1245" s="26" t="n">
        <v>6.07777777777778</v>
      </c>
      <c r="K1245" s="16" t="n">
        <f aca="false">IF(F1245&gt;=$N$1,1,0)</f>
        <v>0</v>
      </c>
      <c r="L1245" s="27" t="str">
        <f aca="false">IF(K1245=1,COUNTIFS($K$5:$K$1252,1,$J$5:$J$1252,"&lt;"&amp;J1245)/($N$3-1),"")</f>
        <v/>
      </c>
      <c r="M1245" s="27" t="str">
        <f aca="false">IF(K1245=1,COUNTIFS($K$5:$K$1252,1,$E$5:$E$1252,"&lt;"&amp;E1245)/($N$3-1),"")</f>
        <v/>
      </c>
      <c r="N1245" s="28" t="str">
        <f aca="false">IF(K1245=1,L1245-M1245,"")</f>
        <v/>
      </c>
      <c r="O1245" s="24" t="str">
        <f aca="false">IF(K1245=1,E1245,"")</f>
        <v/>
      </c>
      <c r="P1245" s="26" t="str">
        <f aca="false">IF(K1245=1,J1245,"")</f>
        <v/>
      </c>
    </row>
    <row r="1246" customFormat="false" ht="15" hidden="false" customHeight="false" outlineLevel="0" collapsed="false">
      <c r="A1246" s="16" t="s">
        <v>1538</v>
      </c>
      <c r="B1246" s="16" t="s">
        <v>240</v>
      </c>
      <c r="C1246" s="16" t="s">
        <v>307</v>
      </c>
      <c r="D1246" s="16" t="n">
        <v>29</v>
      </c>
      <c r="E1246" s="24" t="n">
        <v>2.818786</v>
      </c>
      <c r="F1246" s="25" t="n">
        <v>784</v>
      </c>
      <c r="G1246" s="16" t="n">
        <v>10</v>
      </c>
      <c r="H1246" s="16" t="n">
        <v>0</v>
      </c>
      <c r="I1246" s="16" t="n">
        <v>0</v>
      </c>
      <c r="J1246" s="26" t="n">
        <v>5.62</v>
      </c>
      <c r="K1246" s="16" t="n">
        <f aca="false">IF(F1246&gt;=$N$1,1,0)</f>
        <v>0</v>
      </c>
      <c r="L1246" s="27" t="str">
        <f aca="false">IF(K1246=1,COUNTIFS($K$5:$K$1252,1,$J$5:$J$1252,"&lt;"&amp;J1246)/($N$3-1),"")</f>
        <v/>
      </c>
      <c r="M1246" s="27" t="str">
        <f aca="false">IF(K1246=1,COUNTIFS($K$5:$K$1252,1,$E$5:$E$1252,"&lt;"&amp;E1246)/($N$3-1),"")</f>
        <v/>
      </c>
      <c r="N1246" s="28" t="str">
        <f aca="false">IF(K1246=1,L1246-M1246,"")</f>
        <v/>
      </c>
      <c r="O1246" s="24" t="str">
        <f aca="false">IF(K1246=1,E1246,"")</f>
        <v/>
      </c>
      <c r="P1246" s="26" t="str">
        <f aca="false">IF(K1246=1,J1246,"")</f>
        <v/>
      </c>
    </row>
    <row r="1247" customFormat="false" ht="15" hidden="false" customHeight="false" outlineLevel="0" collapsed="false">
      <c r="A1247" s="16" t="s">
        <v>1539</v>
      </c>
      <c r="B1247" s="16" t="s">
        <v>240</v>
      </c>
      <c r="C1247" s="16" t="s">
        <v>307</v>
      </c>
      <c r="D1247" s="16" t="n">
        <v>29</v>
      </c>
      <c r="E1247" s="24" t="n">
        <v>13.416038</v>
      </c>
      <c r="F1247" s="25" t="n">
        <v>880</v>
      </c>
      <c r="G1247" s="16" t="n">
        <v>11</v>
      </c>
      <c r="H1247" s="16" t="n">
        <v>0</v>
      </c>
      <c r="I1247" s="16" t="n">
        <v>1</v>
      </c>
      <c r="J1247" s="26" t="n">
        <v>6.23636363636364</v>
      </c>
      <c r="K1247" s="16" t="n">
        <f aca="false">IF(F1247&gt;=$N$1,1,0)</f>
        <v>0</v>
      </c>
      <c r="L1247" s="27" t="str">
        <f aca="false">IF(K1247=1,COUNTIFS($K$5:$K$1252,1,$J$5:$J$1252,"&lt;"&amp;J1247)/($N$3-1),"")</f>
        <v/>
      </c>
      <c r="M1247" s="27" t="str">
        <f aca="false">IF(K1247=1,COUNTIFS($K$5:$K$1252,1,$E$5:$E$1252,"&lt;"&amp;E1247)/($N$3-1),"")</f>
        <v/>
      </c>
      <c r="N1247" s="28" t="str">
        <f aca="false">IF(K1247=1,L1247-M1247,"")</f>
        <v/>
      </c>
      <c r="O1247" s="24" t="str">
        <f aca="false">IF(K1247=1,E1247,"")</f>
        <v/>
      </c>
      <c r="P1247" s="26" t="str">
        <f aca="false">IF(K1247=1,J1247,"")</f>
        <v/>
      </c>
    </row>
    <row r="1248" customFormat="false" ht="15" hidden="false" customHeight="false" outlineLevel="0" collapsed="false">
      <c r="A1248" s="16" t="s">
        <v>1540</v>
      </c>
      <c r="B1248" s="16" t="s">
        <v>225</v>
      </c>
      <c r="C1248" s="16" t="s">
        <v>307</v>
      </c>
      <c r="D1248" s="16" t="n">
        <v>28</v>
      </c>
      <c r="E1248" s="24" t="n">
        <v>13.935454</v>
      </c>
      <c r="F1248" s="25" t="n">
        <v>893</v>
      </c>
      <c r="G1248" s="16" t="n">
        <v>12</v>
      </c>
      <c r="H1248" s="16" t="n">
        <v>0</v>
      </c>
      <c r="I1248" s="16" t="n">
        <v>0</v>
      </c>
      <c r="J1248" s="26" t="n">
        <v>6.26666666666667</v>
      </c>
      <c r="K1248" s="16" t="n">
        <f aca="false">IF(F1248&gt;=$N$1,1,0)</f>
        <v>0</v>
      </c>
      <c r="L1248" s="27" t="str">
        <f aca="false">IF(K1248=1,COUNTIFS($K$5:$K$1252,1,$J$5:$J$1252,"&lt;"&amp;J1248)/($N$3-1),"")</f>
        <v/>
      </c>
      <c r="M1248" s="27" t="str">
        <f aca="false">IF(K1248=1,COUNTIFS($K$5:$K$1252,1,$E$5:$E$1252,"&lt;"&amp;E1248)/($N$3-1),"")</f>
        <v/>
      </c>
      <c r="N1248" s="28" t="str">
        <f aca="false">IF(K1248=1,L1248-M1248,"")</f>
        <v/>
      </c>
      <c r="O1248" s="24" t="str">
        <f aca="false">IF(K1248=1,E1248,"")</f>
        <v/>
      </c>
      <c r="P1248" s="26" t="str">
        <f aca="false">IF(K1248=1,J1248,"")</f>
        <v/>
      </c>
    </row>
    <row r="1249" customFormat="false" ht="15" hidden="false" customHeight="false" outlineLevel="0" collapsed="false">
      <c r="A1249" s="16" t="s">
        <v>1541</v>
      </c>
      <c r="B1249" s="16" t="s">
        <v>255</v>
      </c>
      <c r="C1249" s="16" t="s">
        <v>300</v>
      </c>
      <c r="D1249" s="16" t="n">
        <v>24</v>
      </c>
      <c r="E1249" s="24" t="n">
        <v>5.214898</v>
      </c>
      <c r="F1249" s="25" t="n">
        <v>841</v>
      </c>
      <c r="G1249" s="16" t="n">
        <v>14</v>
      </c>
      <c r="H1249" s="16" t="n">
        <v>0</v>
      </c>
      <c r="I1249" s="16" t="n">
        <v>2</v>
      </c>
      <c r="J1249" s="26" t="n">
        <v>6.03571428571429</v>
      </c>
      <c r="K1249" s="16" t="n">
        <f aca="false">IF(F1249&gt;=$N$1,1,0)</f>
        <v>0</v>
      </c>
      <c r="L1249" s="27" t="str">
        <f aca="false">IF(K1249=1,COUNTIFS($K$5:$K$1252,1,$J$5:$J$1252,"&lt;"&amp;J1249)/($N$3-1),"")</f>
        <v/>
      </c>
      <c r="M1249" s="27" t="str">
        <f aca="false">IF(K1249=1,COUNTIFS($K$5:$K$1252,1,$E$5:$E$1252,"&lt;"&amp;E1249)/($N$3-1),"")</f>
        <v/>
      </c>
      <c r="N1249" s="28" t="str">
        <f aca="false">IF(K1249=1,L1249-M1249,"")</f>
        <v/>
      </c>
      <c r="O1249" s="24" t="str">
        <f aca="false">IF(K1249=1,E1249,"")</f>
        <v/>
      </c>
      <c r="P1249" s="26" t="str">
        <f aca="false">IF(K1249=1,J1249,"")</f>
        <v/>
      </c>
    </row>
    <row r="1250" customFormat="false" ht="15" hidden="false" customHeight="false" outlineLevel="0" collapsed="false">
      <c r="A1250" s="16" t="s">
        <v>1542</v>
      </c>
      <c r="B1250" s="16" t="s">
        <v>255</v>
      </c>
      <c r="C1250" s="16" t="s">
        <v>294</v>
      </c>
      <c r="D1250" s="16" t="n">
        <v>21</v>
      </c>
      <c r="E1250" s="24" t="n">
        <v>5.171626</v>
      </c>
      <c r="F1250" s="25" t="n">
        <v>885</v>
      </c>
      <c r="G1250" s="16" t="n">
        <v>19</v>
      </c>
      <c r="H1250" s="16" t="n">
        <v>2</v>
      </c>
      <c r="I1250" s="16" t="n">
        <v>0</v>
      </c>
      <c r="J1250" s="26" t="n">
        <v>5.90526315789474</v>
      </c>
      <c r="K1250" s="16" t="n">
        <f aca="false">IF(F1250&gt;=$N$1,1,0)</f>
        <v>0</v>
      </c>
      <c r="L1250" s="27" t="str">
        <f aca="false">IF(K1250=1,COUNTIFS($K$5:$K$1252,1,$J$5:$J$1252,"&lt;"&amp;J1250)/($N$3-1),"")</f>
        <v/>
      </c>
      <c r="M1250" s="27" t="str">
        <f aca="false">IF(K1250=1,COUNTIFS($K$5:$K$1252,1,$E$5:$E$1252,"&lt;"&amp;E1250)/($N$3-1),"")</f>
        <v/>
      </c>
      <c r="N1250" s="28" t="str">
        <f aca="false">IF(K1250=1,L1250-M1250,"")</f>
        <v/>
      </c>
      <c r="O1250" s="24" t="str">
        <f aca="false">IF(K1250=1,E1250,"")</f>
        <v/>
      </c>
      <c r="P1250" s="26" t="str">
        <f aca="false">IF(K1250=1,J1250,"")</f>
        <v/>
      </c>
    </row>
    <row r="1251" customFormat="false" ht="15" hidden="false" customHeight="false" outlineLevel="0" collapsed="false">
      <c r="A1251" s="16" t="s">
        <v>1543</v>
      </c>
      <c r="B1251" s="16" t="s">
        <v>248</v>
      </c>
      <c r="C1251" s="16" t="s">
        <v>307</v>
      </c>
      <c r="D1251" s="16" t="n">
        <v>29</v>
      </c>
      <c r="E1251" s="24" t="n">
        <v>53.959475</v>
      </c>
      <c r="F1251" s="25" t="n">
        <v>830</v>
      </c>
      <c r="G1251" s="16" t="n">
        <v>10</v>
      </c>
      <c r="H1251" s="16" t="n">
        <v>0</v>
      </c>
      <c r="I1251" s="16" t="n">
        <v>0</v>
      </c>
      <c r="J1251" s="26" t="n">
        <v>6.67</v>
      </c>
      <c r="K1251" s="16" t="n">
        <f aca="false">IF(F1251&gt;=$N$1,1,0)</f>
        <v>0</v>
      </c>
      <c r="L1251" s="27" t="str">
        <f aca="false">IF(K1251=1,COUNTIFS($K$5:$K$1252,1,$J$5:$J$1252,"&lt;"&amp;J1251)/($N$3-1),"")</f>
        <v/>
      </c>
      <c r="M1251" s="27" t="str">
        <f aca="false">IF(K1251=1,COUNTIFS($K$5:$K$1252,1,$E$5:$E$1252,"&lt;"&amp;E1251)/($N$3-1),"")</f>
        <v/>
      </c>
      <c r="N1251" s="28" t="str">
        <f aca="false">IF(K1251=1,L1251-M1251,"")</f>
        <v/>
      </c>
      <c r="O1251" s="24" t="str">
        <f aca="false">IF(K1251=1,E1251,"")</f>
        <v/>
      </c>
      <c r="P1251" s="26" t="str">
        <f aca="false">IF(K1251=1,J1251,"")</f>
        <v/>
      </c>
    </row>
    <row r="1252" customFormat="false" ht="15" hidden="false" customHeight="false" outlineLevel="0" collapsed="false">
      <c r="A1252" s="16" t="s">
        <v>1544</v>
      </c>
      <c r="B1252" s="16" t="s">
        <v>242</v>
      </c>
      <c r="C1252" s="16" t="s">
        <v>307</v>
      </c>
      <c r="D1252" s="16" t="n">
        <v>36</v>
      </c>
      <c r="E1252" s="24" t="n">
        <v>2.084465</v>
      </c>
      <c r="F1252" s="25" t="n">
        <v>814</v>
      </c>
      <c r="G1252" s="16" t="n">
        <v>11</v>
      </c>
      <c r="H1252" s="16" t="n">
        <v>0</v>
      </c>
      <c r="I1252" s="16" t="n">
        <v>0</v>
      </c>
      <c r="J1252" s="26" t="n">
        <v>5.91818181818182</v>
      </c>
      <c r="K1252" s="16" t="n">
        <f aca="false">IF(F1252&gt;=$N$1,1,0)</f>
        <v>0</v>
      </c>
      <c r="L1252" s="27" t="str">
        <f aca="false">IF(K1252=1,COUNTIFS($K$5:$K$1252,1,$J$5:$J$1252,"&lt;"&amp;J1252)/($N$3-1),"")</f>
        <v/>
      </c>
      <c r="M1252" s="27" t="str">
        <f aca="false">IF(K1252=1,COUNTIFS($K$5:$K$1252,1,$E$5:$E$1252,"&lt;"&amp;E1252)/($N$3-1),"")</f>
        <v/>
      </c>
      <c r="N1252" s="28" t="str">
        <f aca="false">IF(K1252=1,L1252-M1252,"")</f>
        <v/>
      </c>
      <c r="O1252" s="24" t="str">
        <f aca="false">IF(K1252=1,E1252,"")</f>
        <v/>
      </c>
      <c r="P1252" s="26" t="str">
        <f aca="false">IF(K1252=1,J1252,"")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8" min="2" style="0" width="12"/>
  </cols>
  <sheetData>
    <row r="1" customFormat="false" ht="22.0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1545</v>
      </c>
    </row>
    <row r="4" customFormat="false" ht="30" hidden="false" customHeight="true" outlineLevel="0" collapsed="false">
      <c r="A4" s="9" t="s">
        <v>279</v>
      </c>
      <c r="B4" s="9" t="s">
        <v>18</v>
      </c>
      <c r="C4" s="9" t="s">
        <v>283</v>
      </c>
      <c r="D4" s="9" t="s">
        <v>1546</v>
      </c>
      <c r="E4" s="9" t="s">
        <v>282</v>
      </c>
      <c r="F4" s="9" t="s">
        <v>284</v>
      </c>
      <c r="G4" s="9" t="s">
        <v>285</v>
      </c>
      <c r="H4" s="9" t="s">
        <v>1547</v>
      </c>
      <c r="I4" s="9" t="s">
        <v>1548</v>
      </c>
      <c r="J4" s="9" t="s">
        <v>1549</v>
      </c>
      <c r="K4" s="9" t="s">
        <v>1550</v>
      </c>
      <c r="L4" s="9" t="s">
        <v>1551</v>
      </c>
      <c r="M4" s="9" t="s">
        <v>286</v>
      </c>
      <c r="N4" s="9" t="s">
        <v>1552</v>
      </c>
      <c r="O4" s="9" t="s">
        <v>1553</v>
      </c>
      <c r="P4" s="9" t="s">
        <v>1554</v>
      </c>
      <c r="Q4" s="9" t="s">
        <v>1555</v>
      </c>
      <c r="R4" s="9" t="s">
        <v>1556</v>
      </c>
    </row>
    <row r="5" customFormat="false" ht="15" hidden="false" customHeight="false" outlineLevel="0" collapsed="false">
      <c r="A5" s="10" t="s">
        <v>307</v>
      </c>
      <c r="B5" s="29" t="n">
        <v>144</v>
      </c>
      <c r="C5" s="29" t="n">
        <v>2100</v>
      </c>
      <c r="D5" s="30" t="n">
        <v>13031.1</v>
      </c>
      <c r="E5" s="29" t="n">
        <v>160986</v>
      </c>
      <c r="F5" s="29" t="n">
        <v>0</v>
      </c>
      <c r="G5" s="29" t="n">
        <v>52</v>
      </c>
      <c r="H5" s="29" t="n">
        <v>581</v>
      </c>
      <c r="I5" s="29" t="n">
        <v>3491</v>
      </c>
      <c r="J5" s="29" t="n">
        <v>31110</v>
      </c>
      <c r="K5" s="29" t="n">
        <v>44464</v>
      </c>
      <c r="L5" s="30" t="n">
        <v>15188.1</v>
      </c>
      <c r="M5" s="18" t="n">
        <f aca="false">D5/C5</f>
        <v>6.20528571428571</v>
      </c>
      <c r="N5" s="18" t="n">
        <f aca="false">(F5+G5)*90/E5</f>
        <v>0.0290708508814431</v>
      </c>
      <c r="O5" s="18" t="n">
        <f aca="false">H5*90/E5</f>
        <v>0.324810853117662</v>
      </c>
      <c r="P5" s="18" t="n">
        <f aca="false">I5*90/E5</f>
        <v>1.95166039282919</v>
      </c>
      <c r="Q5" s="19" t="n">
        <f aca="false">J5/K5</f>
        <v>0.69966714645556</v>
      </c>
      <c r="R5" s="31" t="n">
        <f aca="false">L5*90/E5</f>
        <v>8.49098058216242</v>
      </c>
    </row>
    <row r="6" customFormat="false" ht="15" hidden="false" customHeight="false" outlineLevel="0" collapsed="false">
      <c r="A6" s="10" t="s">
        <v>294</v>
      </c>
      <c r="B6" s="29" t="n">
        <v>432</v>
      </c>
      <c r="C6" s="29" t="n">
        <v>11484</v>
      </c>
      <c r="D6" s="30" t="n">
        <v>71626.8</v>
      </c>
      <c r="E6" s="29" t="n">
        <v>708606</v>
      </c>
      <c r="F6" s="29" t="n">
        <v>353</v>
      </c>
      <c r="G6" s="29" t="n">
        <v>452</v>
      </c>
      <c r="H6" s="29" t="n">
        <v>4300</v>
      </c>
      <c r="I6" s="29" t="n">
        <v>85802</v>
      </c>
      <c r="J6" s="29" t="n">
        <v>321895</v>
      </c>
      <c r="K6" s="29" t="n">
        <v>399212</v>
      </c>
      <c r="L6" s="30" t="n">
        <v>75469.9</v>
      </c>
      <c r="M6" s="18" t="n">
        <f aca="false">D6/C6</f>
        <v>6.23709508881923</v>
      </c>
      <c r="N6" s="18" t="n">
        <f aca="false">(F6+G6)*90/E6</f>
        <v>0.10224299540224</v>
      </c>
      <c r="O6" s="18" t="n">
        <f aca="false">H6*90/E6</f>
        <v>0.546142708359794</v>
      </c>
      <c r="P6" s="18" t="n">
        <f aca="false">I6*90/E6</f>
        <v>10.8977062006249</v>
      </c>
      <c r="Q6" s="19" t="n">
        <f aca="false">J6/K6</f>
        <v>0.806325962145427</v>
      </c>
      <c r="R6" s="31" t="n">
        <f aca="false">L6*90/E6</f>
        <v>9.58542688038205</v>
      </c>
    </row>
    <row r="7" customFormat="false" ht="15" hidden="false" customHeight="false" outlineLevel="0" collapsed="false">
      <c r="A7" s="10" t="s">
        <v>300</v>
      </c>
      <c r="B7" s="29" t="n">
        <v>384</v>
      </c>
      <c r="C7" s="29" t="n">
        <v>10274</v>
      </c>
      <c r="D7" s="30" t="n">
        <v>64861.2</v>
      </c>
      <c r="E7" s="29" t="n">
        <v>632651</v>
      </c>
      <c r="F7" s="29" t="n">
        <v>866</v>
      </c>
      <c r="G7" s="29" t="n">
        <v>1368</v>
      </c>
      <c r="H7" s="29" t="n">
        <v>13399</v>
      </c>
      <c r="I7" s="29" t="n">
        <v>36329</v>
      </c>
      <c r="J7" s="29" t="n">
        <v>360802</v>
      </c>
      <c r="K7" s="29" t="n">
        <v>430997</v>
      </c>
      <c r="L7" s="30" t="n">
        <v>75582.1</v>
      </c>
      <c r="M7" s="18" t="n">
        <f aca="false">D7/C7</f>
        <v>6.31313996496009</v>
      </c>
      <c r="N7" s="18" t="n">
        <f aca="false">(F7+G7)*90/E7</f>
        <v>0.317805551560023</v>
      </c>
      <c r="O7" s="18" t="n">
        <f aca="false">H7*90/E7</f>
        <v>1.90612201672012</v>
      </c>
      <c r="P7" s="18" t="n">
        <f aca="false">I7*90/E7</f>
        <v>5.16811006384247</v>
      </c>
      <c r="Q7" s="19" t="n">
        <f aca="false">J7/K7</f>
        <v>0.837133437123692</v>
      </c>
      <c r="R7" s="31" t="n">
        <f aca="false">L7*90/E7</f>
        <v>10.7521982894202</v>
      </c>
    </row>
    <row r="8" customFormat="false" ht="15" hidden="false" customHeight="false" outlineLevel="0" collapsed="false">
      <c r="A8" s="10" t="s">
        <v>296</v>
      </c>
      <c r="B8" s="29" t="n">
        <v>288</v>
      </c>
      <c r="C8" s="29" t="n">
        <v>7700</v>
      </c>
      <c r="D8" s="30" t="n">
        <v>48935.5</v>
      </c>
      <c r="E8" s="29" t="n">
        <v>474267</v>
      </c>
      <c r="F8" s="29" t="n">
        <v>1805</v>
      </c>
      <c r="G8" s="29" t="n">
        <v>987</v>
      </c>
      <c r="H8" s="29" t="n">
        <v>7482</v>
      </c>
      <c r="I8" s="29" t="n">
        <v>8979</v>
      </c>
      <c r="J8" s="29" t="n">
        <v>130860</v>
      </c>
      <c r="K8" s="29" t="n">
        <v>172408</v>
      </c>
      <c r="L8" s="30" t="n">
        <v>51969</v>
      </c>
      <c r="M8" s="18" t="n">
        <f aca="false">D8/C8</f>
        <v>6.35525974025974</v>
      </c>
      <c r="N8" s="18" t="n">
        <f aca="false">(F8+G8)*90/E8</f>
        <v>0.529828134784836</v>
      </c>
      <c r="O8" s="18" t="n">
        <f aca="false">H8*90/E8</f>
        <v>1.41983313196997</v>
      </c>
      <c r="P8" s="18" t="n">
        <f aca="false">I8*90/E8</f>
        <v>1.70391361827831</v>
      </c>
      <c r="Q8" s="19" t="n">
        <f aca="false">J8/K8</f>
        <v>0.759013502853696</v>
      </c>
      <c r="R8" s="31" t="n">
        <f aca="false">L8*90/E8</f>
        <v>9.86197648160214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80"/>
  </cols>
  <sheetData>
    <row r="1" customFormat="false" ht="22.05" hidden="false" customHeight="false" outlineLevel="0" collapsed="false">
      <c r="A1" s="1" t="s">
        <v>1557</v>
      </c>
    </row>
    <row r="2" customFormat="false" ht="15" hidden="false" customHeight="false" outlineLevel="0" collapsed="false">
      <c r="A2" s="2" t="s">
        <v>1558</v>
      </c>
    </row>
    <row r="4" customFormat="false" ht="30" hidden="false" customHeight="true" outlineLevel="0" collapsed="false">
      <c r="A4" s="9" t="s">
        <v>1559</v>
      </c>
      <c r="B4" s="9" t="s">
        <v>1560</v>
      </c>
      <c r="C4" s="9" t="s">
        <v>1561</v>
      </c>
      <c r="D4" s="9" t="s">
        <v>1562</v>
      </c>
      <c r="E4" s="9" t="s">
        <v>1563</v>
      </c>
    </row>
    <row r="5" customFormat="false" ht="15" hidden="false" customHeight="true" outlineLevel="0" collapsed="false">
      <c r="A5" s="10" t="s">
        <v>1564</v>
      </c>
      <c r="B5" s="10" t="s">
        <v>12</v>
      </c>
      <c r="C5" s="10" t="s">
        <v>1565</v>
      </c>
      <c r="D5" s="17" t="s">
        <v>1566</v>
      </c>
      <c r="E5" s="32" t="s">
        <v>1567</v>
      </c>
    </row>
    <row r="6" customFormat="false" ht="15" hidden="false" customHeight="true" outlineLevel="0" collapsed="false">
      <c r="A6" s="10" t="s">
        <v>1564</v>
      </c>
      <c r="B6" s="10" t="s">
        <v>1568</v>
      </c>
      <c r="C6" s="10" t="s">
        <v>1565</v>
      </c>
      <c r="D6" s="17" t="s">
        <v>1569</v>
      </c>
      <c r="E6" s="32" t="s">
        <v>1570</v>
      </c>
    </row>
    <row r="7" customFormat="false" ht="15" hidden="false" customHeight="true" outlineLevel="0" collapsed="false">
      <c r="A7" s="10" t="s">
        <v>1564</v>
      </c>
      <c r="B7" s="10" t="s">
        <v>1571</v>
      </c>
      <c r="C7" s="10" t="s">
        <v>1572</v>
      </c>
      <c r="D7" s="17" t="s">
        <v>1573</v>
      </c>
      <c r="E7" s="32" t="s">
        <v>1574</v>
      </c>
    </row>
    <row r="8" customFormat="false" ht="15" hidden="false" customHeight="true" outlineLevel="0" collapsed="false">
      <c r="A8" s="10" t="s">
        <v>1564</v>
      </c>
      <c r="B8" s="10" t="s">
        <v>1575</v>
      </c>
      <c r="C8" s="10" t="s">
        <v>1565</v>
      </c>
      <c r="D8" s="17" t="s">
        <v>1576</v>
      </c>
      <c r="E8" s="32" t="s">
        <v>1577</v>
      </c>
    </row>
    <row r="9" customFormat="false" ht="15" hidden="false" customHeight="true" outlineLevel="0" collapsed="false">
      <c r="A9" s="10" t="s">
        <v>1564</v>
      </c>
      <c r="B9" s="10" t="s">
        <v>1578</v>
      </c>
      <c r="C9" s="10" t="s">
        <v>1572</v>
      </c>
      <c r="D9" s="17" t="s">
        <v>1579</v>
      </c>
      <c r="E9" s="32" t="s">
        <v>1580</v>
      </c>
    </row>
    <row r="10" customFormat="false" ht="15" hidden="false" customHeight="true" outlineLevel="0" collapsed="false">
      <c r="A10" s="10" t="s">
        <v>1564</v>
      </c>
      <c r="B10" s="10" t="s">
        <v>1581</v>
      </c>
      <c r="C10" s="10" t="s">
        <v>1582</v>
      </c>
      <c r="D10" s="17" t="s">
        <v>1583</v>
      </c>
      <c r="E10" s="32" t="s">
        <v>1584</v>
      </c>
    </row>
    <row r="11" customFormat="false" ht="15" hidden="false" customHeight="true" outlineLevel="0" collapsed="false">
      <c r="A11" s="10" t="s">
        <v>1564</v>
      </c>
      <c r="B11" s="10" t="s">
        <v>1585</v>
      </c>
      <c r="C11" s="10"/>
      <c r="D11" s="17" t="s">
        <v>1586</v>
      </c>
      <c r="E11" s="32" t="s">
        <v>1587</v>
      </c>
    </row>
    <row r="12" customFormat="false" ht="48" hidden="false" customHeight="true" outlineLevel="0" collapsed="false">
      <c r="A12" s="10" t="s">
        <v>1564</v>
      </c>
      <c r="B12" s="10" t="s">
        <v>1588</v>
      </c>
      <c r="C12" s="10"/>
      <c r="D12" s="17" t="s">
        <v>1589</v>
      </c>
      <c r="E12" s="32" t="s">
        <v>1590</v>
      </c>
    </row>
    <row r="13" customFormat="false" ht="15" hidden="false" customHeight="true" outlineLevel="0" collapsed="false">
      <c r="A13" s="10" t="s">
        <v>1564</v>
      </c>
      <c r="B13" s="10" t="s">
        <v>1591</v>
      </c>
      <c r="C13" s="10" t="s">
        <v>1565</v>
      </c>
      <c r="D13" s="17" t="s">
        <v>1592</v>
      </c>
      <c r="E13" s="32" t="s">
        <v>1593</v>
      </c>
    </row>
    <row r="14" customFormat="false" ht="15" hidden="false" customHeight="true" outlineLevel="0" collapsed="false">
      <c r="A14" s="10" t="s">
        <v>1564</v>
      </c>
      <c r="B14" s="10" t="s">
        <v>1594</v>
      </c>
      <c r="C14" s="10" t="s">
        <v>1595</v>
      </c>
      <c r="D14" s="17" t="s">
        <v>1596</v>
      </c>
      <c r="E14" s="32" t="s">
        <v>1597</v>
      </c>
    </row>
    <row r="15" customFormat="false" ht="15" hidden="false" customHeight="true" outlineLevel="0" collapsed="false">
      <c r="A15" s="10" t="s">
        <v>1598</v>
      </c>
      <c r="B15" s="10" t="s">
        <v>1599</v>
      </c>
      <c r="C15" s="10" t="s">
        <v>1565</v>
      </c>
      <c r="D15" s="17" t="s">
        <v>1600</v>
      </c>
      <c r="E15" s="32" t="s">
        <v>1601</v>
      </c>
    </row>
    <row r="16" customFormat="false" ht="15" hidden="false" customHeight="true" outlineLevel="0" collapsed="false">
      <c r="A16" s="10" t="s">
        <v>1598</v>
      </c>
      <c r="B16" s="10" t="s">
        <v>1602</v>
      </c>
      <c r="C16" s="10" t="s">
        <v>1565</v>
      </c>
      <c r="D16" s="17"/>
      <c r="E16" s="32" t="s">
        <v>1603</v>
      </c>
    </row>
    <row r="17" customFormat="false" ht="15" hidden="false" customHeight="true" outlineLevel="0" collapsed="false">
      <c r="A17" s="10" t="s">
        <v>1598</v>
      </c>
      <c r="B17" s="10" t="s">
        <v>1604</v>
      </c>
      <c r="C17" s="10" t="s">
        <v>1565</v>
      </c>
      <c r="D17" s="17"/>
      <c r="E17" s="32" t="s">
        <v>1605</v>
      </c>
    </row>
    <row r="18" customFormat="false" ht="15" hidden="false" customHeight="true" outlineLevel="0" collapsed="false">
      <c r="A18" s="10" t="s">
        <v>1598</v>
      </c>
      <c r="B18" s="10" t="s">
        <v>1606</v>
      </c>
      <c r="C18" s="10" t="s">
        <v>1565</v>
      </c>
      <c r="D18" s="17"/>
      <c r="E18" s="32" t="s">
        <v>1607</v>
      </c>
    </row>
    <row r="19" customFormat="false" ht="15" hidden="false" customHeight="true" outlineLevel="0" collapsed="false">
      <c r="A19" s="10" t="s">
        <v>1598</v>
      </c>
      <c r="B19" s="10" t="s">
        <v>210</v>
      </c>
      <c r="C19" s="10" t="s">
        <v>1582</v>
      </c>
      <c r="D19" s="17" t="s">
        <v>1608</v>
      </c>
      <c r="E19" s="32" t="s">
        <v>1609</v>
      </c>
    </row>
    <row r="20" customFormat="false" ht="15" hidden="false" customHeight="true" outlineLevel="0" collapsed="false">
      <c r="A20" s="10" t="s">
        <v>1598</v>
      </c>
      <c r="B20" s="10" t="s">
        <v>211</v>
      </c>
      <c r="C20" s="10" t="s">
        <v>1565</v>
      </c>
      <c r="D20" s="17" t="s">
        <v>1610</v>
      </c>
      <c r="E20" s="32" t="s">
        <v>1611</v>
      </c>
    </row>
    <row r="21" customFormat="false" ht="15" hidden="false" customHeight="true" outlineLevel="0" collapsed="false">
      <c r="A21" s="10" t="s">
        <v>1598</v>
      </c>
      <c r="B21" s="10" t="s">
        <v>1612</v>
      </c>
      <c r="C21" s="10" t="s">
        <v>1572</v>
      </c>
      <c r="D21" s="17"/>
      <c r="E21" s="32" t="s">
        <v>1613</v>
      </c>
    </row>
    <row r="22" customFormat="false" ht="15" hidden="false" customHeight="true" outlineLevel="0" collapsed="false">
      <c r="A22" s="10" t="s">
        <v>1598</v>
      </c>
      <c r="B22" s="10" t="s">
        <v>1614</v>
      </c>
      <c r="C22" s="10" t="s">
        <v>1565</v>
      </c>
      <c r="D22" s="17"/>
      <c r="E22" s="32" t="s">
        <v>1570</v>
      </c>
    </row>
    <row r="23" customFormat="false" ht="15" hidden="false" customHeight="true" outlineLevel="0" collapsed="false">
      <c r="A23" s="10" t="s">
        <v>1598</v>
      </c>
      <c r="B23" s="10" t="s">
        <v>1615</v>
      </c>
      <c r="C23" s="10" t="s">
        <v>1565</v>
      </c>
      <c r="D23" s="17"/>
      <c r="E23" s="32" t="s">
        <v>1616</v>
      </c>
    </row>
    <row r="24" customFormat="false" ht="15" hidden="false" customHeight="true" outlineLevel="0" collapsed="false">
      <c r="A24" s="10" t="s">
        <v>1598</v>
      </c>
      <c r="B24" s="10" t="s">
        <v>1617</v>
      </c>
      <c r="C24" s="10" t="s">
        <v>1618</v>
      </c>
      <c r="D24" s="17"/>
      <c r="E24" s="32" t="s">
        <v>1619</v>
      </c>
    </row>
    <row r="25" customFormat="false" ht="15" hidden="false" customHeight="true" outlineLevel="0" collapsed="false">
      <c r="A25" s="10" t="s">
        <v>1598</v>
      </c>
      <c r="B25" s="10" t="s">
        <v>1620</v>
      </c>
      <c r="C25" s="10" t="s">
        <v>1572</v>
      </c>
      <c r="D25" s="17"/>
      <c r="E25" s="32" t="s">
        <v>1621</v>
      </c>
    </row>
    <row r="26" customFormat="false" ht="15" hidden="false" customHeight="true" outlineLevel="0" collapsed="false">
      <c r="A26" s="10" t="s">
        <v>1598</v>
      </c>
      <c r="B26" s="10" t="s">
        <v>1622</v>
      </c>
      <c r="C26" s="10" t="s">
        <v>1572</v>
      </c>
      <c r="D26" s="17"/>
      <c r="E26" s="32" t="s">
        <v>1623</v>
      </c>
    </row>
    <row r="27" customFormat="false" ht="15" hidden="false" customHeight="true" outlineLevel="0" collapsed="false">
      <c r="A27" s="10" t="s">
        <v>1598</v>
      </c>
      <c r="B27" s="10" t="s">
        <v>209</v>
      </c>
      <c r="C27" s="10" t="s">
        <v>1624</v>
      </c>
      <c r="D27" s="17" t="s">
        <v>1625</v>
      </c>
      <c r="E27" s="32" t="s">
        <v>1626</v>
      </c>
    </row>
    <row r="28" customFormat="false" ht="15" hidden="false" customHeight="true" outlineLevel="0" collapsed="false">
      <c r="A28" s="10" t="s">
        <v>1598</v>
      </c>
      <c r="B28" s="10" t="s">
        <v>1627</v>
      </c>
      <c r="C28" s="10" t="s">
        <v>1624</v>
      </c>
      <c r="D28" s="17"/>
      <c r="E28" s="32" t="s">
        <v>1628</v>
      </c>
    </row>
    <row r="29" customFormat="false" ht="15" hidden="false" customHeight="true" outlineLevel="0" collapsed="false">
      <c r="A29" s="10" t="s">
        <v>1598</v>
      </c>
      <c r="B29" s="10" t="s">
        <v>1629</v>
      </c>
      <c r="C29" s="10" t="s">
        <v>1572</v>
      </c>
      <c r="D29" s="17"/>
      <c r="E29" s="32" t="s">
        <v>1630</v>
      </c>
    </row>
    <row r="30" customFormat="false" ht="15" hidden="false" customHeight="true" outlineLevel="0" collapsed="false">
      <c r="A30" s="10" t="s">
        <v>1598</v>
      </c>
      <c r="B30" s="10" t="s">
        <v>1631</v>
      </c>
      <c r="C30" s="10" t="s">
        <v>1632</v>
      </c>
      <c r="D30" s="17" t="s">
        <v>1633</v>
      </c>
      <c r="E30" s="32" t="s">
        <v>1634</v>
      </c>
    </row>
    <row r="31" customFormat="false" ht="15" hidden="false" customHeight="true" outlineLevel="0" collapsed="false">
      <c r="A31" s="10" t="s">
        <v>1598</v>
      </c>
      <c r="B31" s="10" t="s">
        <v>1635</v>
      </c>
      <c r="C31" s="10" t="s">
        <v>1572</v>
      </c>
      <c r="D31" s="17"/>
      <c r="E31" s="32" t="s">
        <v>1636</v>
      </c>
    </row>
    <row r="32" customFormat="false" ht="15" hidden="false" customHeight="true" outlineLevel="0" collapsed="false">
      <c r="A32" s="10" t="s">
        <v>1598</v>
      </c>
      <c r="B32" s="10" t="s">
        <v>1637</v>
      </c>
      <c r="C32" s="10" t="s">
        <v>1638</v>
      </c>
      <c r="D32" s="17"/>
      <c r="E32" s="32" t="s">
        <v>1639</v>
      </c>
    </row>
    <row r="33" customFormat="false" ht="15" hidden="false" customHeight="true" outlineLevel="0" collapsed="false">
      <c r="A33" s="10" t="s">
        <v>1598</v>
      </c>
      <c r="B33" s="10" t="s">
        <v>1640</v>
      </c>
      <c r="C33" s="10" t="s">
        <v>1565</v>
      </c>
      <c r="D33" s="17" t="s">
        <v>1641</v>
      </c>
      <c r="E33" s="32" t="s">
        <v>1642</v>
      </c>
    </row>
    <row r="34" customFormat="false" ht="15" hidden="false" customHeight="true" outlineLevel="0" collapsed="false">
      <c r="A34" s="10" t="s">
        <v>1598</v>
      </c>
      <c r="B34" s="10" t="s">
        <v>1643</v>
      </c>
      <c r="C34" s="10" t="s">
        <v>1582</v>
      </c>
      <c r="D34" s="17"/>
      <c r="E34" s="32" t="s">
        <v>1644</v>
      </c>
    </row>
    <row r="35" customFormat="false" ht="15" hidden="false" customHeight="true" outlineLevel="0" collapsed="false">
      <c r="A35" s="10" t="s">
        <v>1645</v>
      </c>
      <c r="B35" s="10" t="s">
        <v>283</v>
      </c>
      <c r="C35" s="10" t="s">
        <v>1565</v>
      </c>
      <c r="D35" s="17" t="s">
        <v>1646</v>
      </c>
      <c r="E35" s="32" t="s">
        <v>1647</v>
      </c>
    </row>
    <row r="36" customFormat="false" ht="15" hidden="false" customHeight="true" outlineLevel="0" collapsed="false">
      <c r="A36" s="10" t="s">
        <v>1645</v>
      </c>
      <c r="B36" s="10" t="s">
        <v>1648</v>
      </c>
      <c r="C36" s="10" t="s">
        <v>1565</v>
      </c>
      <c r="D36" s="17"/>
      <c r="E36" s="32" t="s">
        <v>1649</v>
      </c>
    </row>
    <row r="37" customFormat="false" ht="15" hidden="false" customHeight="true" outlineLevel="0" collapsed="false">
      <c r="A37" s="10" t="s">
        <v>1645</v>
      </c>
      <c r="B37" s="10" t="s">
        <v>1650</v>
      </c>
      <c r="C37" s="10" t="s">
        <v>1651</v>
      </c>
      <c r="D37" s="17"/>
      <c r="E37" s="32" t="s">
        <v>1652</v>
      </c>
    </row>
    <row r="38" customFormat="false" ht="15" hidden="false" customHeight="true" outlineLevel="0" collapsed="false">
      <c r="A38" s="10" t="s">
        <v>1645</v>
      </c>
      <c r="B38" s="10" t="s">
        <v>284</v>
      </c>
      <c r="C38" s="10" t="s">
        <v>1565</v>
      </c>
      <c r="D38" s="17" t="s">
        <v>1653</v>
      </c>
      <c r="E38" s="32" t="s">
        <v>1654</v>
      </c>
    </row>
    <row r="39" customFormat="false" ht="15" hidden="false" customHeight="true" outlineLevel="0" collapsed="false">
      <c r="A39" s="10" t="s">
        <v>1645</v>
      </c>
      <c r="B39" s="10" t="s">
        <v>285</v>
      </c>
      <c r="C39" s="10" t="s">
        <v>1565</v>
      </c>
      <c r="D39" s="17"/>
      <c r="E39" s="32" t="s">
        <v>1655</v>
      </c>
    </row>
    <row r="40" customFormat="false" ht="15" hidden="false" customHeight="true" outlineLevel="0" collapsed="false">
      <c r="A40" s="10" t="s">
        <v>1645</v>
      </c>
      <c r="B40" s="10" t="s">
        <v>1656</v>
      </c>
      <c r="C40" s="10" t="s">
        <v>1565</v>
      </c>
      <c r="D40" s="17" t="s">
        <v>1657</v>
      </c>
      <c r="E40" s="32" t="s">
        <v>1658</v>
      </c>
    </row>
    <row r="41" customFormat="false" ht="15" hidden="false" customHeight="true" outlineLevel="0" collapsed="false">
      <c r="A41" s="10" t="s">
        <v>1645</v>
      </c>
      <c r="B41" s="10" t="s">
        <v>1659</v>
      </c>
      <c r="C41" s="10" t="s">
        <v>1565</v>
      </c>
      <c r="D41" s="17"/>
      <c r="E41" s="32" t="s">
        <v>1660</v>
      </c>
    </row>
    <row r="42" customFormat="false" ht="15" hidden="false" customHeight="true" outlineLevel="0" collapsed="false">
      <c r="A42" s="10" t="s">
        <v>1645</v>
      </c>
      <c r="B42" s="10" t="s">
        <v>1661</v>
      </c>
      <c r="C42" s="10" t="s">
        <v>1565</v>
      </c>
      <c r="D42" s="17"/>
      <c r="E42" s="32" t="s">
        <v>1662</v>
      </c>
    </row>
    <row r="43" customFormat="false" ht="15" hidden="false" customHeight="true" outlineLevel="0" collapsed="false">
      <c r="A43" s="10" t="s">
        <v>1645</v>
      </c>
      <c r="B43" s="10" t="s">
        <v>1663</v>
      </c>
      <c r="C43" s="10" t="s">
        <v>1582</v>
      </c>
      <c r="D43" s="17"/>
      <c r="E43" s="32" t="s">
        <v>1664</v>
      </c>
    </row>
    <row r="44" customFormat="false" ht="15" hidden="false" customHeight="true" outlineLevel="0" collapsed="false">
      <c r="A44" s="10" t="s">
        <v>1645</v>
      </c>
      <c r="B44" s="10" t="s">
        <v>1665</v>
      </c>
      <c r="C44" s="10" t="s">
        <v>1582</v>
      </c>
      <c r="D44" s="17" t="s">
        <v>1666</v>
      </c>
      <c r="E44" s="32" t="s">
        <v>1667</v>
      </c>
    </row>
    <row r="45" customFormat="false" ht="15" hidden="false" customHeight="true" outlineLevel="0" collapsed="false">
      <c r="A45" s="10" t="s">
        <v>1645</v>
      </c>
      <c r="B45" s="10" t="s">
        <v>1668</v>
      </c>
      <c r="C45" s="10" t="s">
        <v>1669</v>
      </c>
      <c r="D45" s="17"/>
      <c r="E45" s="32" t="s">
        <v>1670</v>
      </c>
    </row>
    <row r="46" customFormat="false" ht="15" hidden="false" customHeight="true" outlineLevel="0" collapsed="false">
      <c r="A46" s="10" t="s">
        <v>1645</v>
      </c>
      <c r="B46" s="10" t="s">
        <v>1671</v>
      </c>
      <c r="C46" s="10" t="s">
        <v>1669</v>
      </c>
      <c r="D46" s="17"/>
      <c r="E46" s="32" t="s">
        <v>1672</v>
      </c>
    </row>
    <row r="47" customFormat="false" ht="15" hidden="false" customHeight="true" outlineLevel="0" collapsed="false">
      <c r="A47" s="10" t="s">
        <v>1645</v>
      </c>
      <c r="B47" s="10" t="s">
        <v>1673</v>
      </c>
      <c r="C47" s="10" t="s">
        <v>1674</v>
      </c>
      <c r="D47" s="17"/>
      <c r="E47" s="32" t="s">
        <v>1675</v>
      </c>
    </row>
    <row r="48" customFormat="false" ht="15" hidden="false" customHeight="true" outlineLevel="0" collapsed="false">
      <c r="A48" s="10" t="s">
        <v>1645</v>
      </c>
      <c r="B48" s="10" t="s">
        <v>1676</v>
      </c>
      <c r="C48" s="10" t="s">
        <v>1565</v>
      </c>
      <c r="D48" s="17"/>
      <c r="E48" s="32" t="s">
        <v>1677</v>
      </c>
    </row>
    <row r="49" customFormat="false" ht="15" hidden="false" customHeight="true" outlineLevel="0" collapsed="false">
      <c r="A49" s="10" t="s">
        <v>1645</v>
      </c>
      <c r="B49" s="10" t="s">
        <v>1678</v>
      </c>
      <c r="C49" s="10" t="s">
        <v>1582</v>
      </c>
      <c r="D49" s="17" t="s">
        <v>1679</v>
      </c>
      <c r="E49" s="32" t="s">
        <v>1680</v>
      </c>
    </row>
    <row r="50" customFormat="false" ht="15" hidden="false" customHeight="true" outlineLevel="0" collapsed="false">
      <c r="A50" s="10" t="s">
        <v>1645</v>
      </c>
      <c r="B50" s="10" t="s">
        <v>1681</v>
      </c>
      <c r="C50" s="10" t="s">
        <v>1582</v>
      </c>
      <c r="D50" s="17"/>
      <c r="E50" s="32" t="s">
        <v>1682</v>
      </c>
    </row>
    <row r="51" customFormat="false" ht="15" hidden="false" customHeight="true" outlineLevel="0" collapsed="false">
      <c r="A51" s="10" t="s">
        <v>1645</v>
      </c>
      <c r="B51" s="10" t="s">
        <v>1683</v>
      </c>
      <c r="C51" s="10" t="s">
        <v>1582</v>
      </c>
      <c r="D51" s="17"/>
      <c r="E51" s="32" t="s">
        <v>1684</v>
      </c>
    </row>
    <row r="52" customFormat="false" ht="15" hidden="false" customHeight="true" outlineLevel="0" collapsed="false">
      <c r="A52" s="10" t="s">
        <v>1645</v>
      </c>
      <c r="B52" s="10" t="s">
        <v>1685</v>
      </c>
      <c r="C52" s="10" t="s">
        <v>1565</v>
      </c>
      <c r="D52" s="17"/>
      <c r="E52" s="32" t="s">
        <v>1686</v>
      </c>
    </row>
    <row r="53" customFormat="false" ht="15" hidden="false" customHeight="true" outlineLevel="0" collapsed="false">
      <c r="A53" s="10" t="s">
        <v>1645</v>
      </c>
      <c r="B53" s="10" t="s">
        <v>1687</v>
      </c>
      <c r="C53" s="10" t="s">
        <v>1565</v>
      </c>
      <c r="D53" s="17"/>
      <c r="E53" s="32" t="s">
        <v>1688</v>
      </c>
    </row>
    <row r="54" customFormat="false" ht="15" hidden="false" customHeight="true" outlineLevel="0" collapsed="false">
      <c r="A54" s="10" t="s">
        <v>1645</v>
      </c>
      <c r="B54" s="10" t="s">
        <v>1689</v>
      </c>
      <c r="C54" s="10" t="s">
        <v>1565</v>
      </c>
      <c r="D54" s="17"/>
      <c r="E54" s="32" t="s">
        <v>1690</v>
      </c>
    </row>
    <row r="55" customFormat="false" ht="48" hidden="false" customHeight="true" outlineLevel="0" collapsed="false">
      <c r="A55" s="10" t="s">
        <v>1645</v>
      </c>
      <c r="B55" s="10" t="s">
        <v>1691</v>
      </c>
      <c r="C55" s="10" t="s">
        <v>1582</v>
      </c>
      <c r="D55" s="17"/>
      <c r="E55" s="32" t="s">
        <v>1692</v>
      </c>
    </row>
    <row r="56" customFormat="false" ht="15" hidden="false" customHeight="true" outlineLevel="0" collapsed="false">
      <c r="A56" s="10" t="s">
        <v>1645</v>
      </c>
      <c r="B56" s="10" t="s">
        <v>1693</v>
      </c>
      <c r="C56" s="10" t="s">
        <v>1565</v>
      </c>
      <c r="D56" s="17"/>
      <c r="E56" s="32" t="s">
        <v>1694</v>
      </c>
    </row>
    <row r="57" customFormat="false" ht="15" hidden="false" customHeight="true" outlineLevel="0" collapsed="false">
      <c r="A57" s="10" t="s">
        <v>1645</v>
      </c>
      <c r="B57" s="10" t="s">
        <v>1695</v>
      </c>
      <c r="C57" s="10" t="s">
        <v>1565</v>
      </c>
      <c r="D57" s="17"/>
      <c r="E57" s="32" t="s">
        <v>1696</v>
      </c>
    </row>
    <row r="58" customFormat="false" ht="15" hidden="false" customHeight="true" outlineLevel="0" collapsed="false">
      <c r="A58" s="10" t="s">
        <v>1645</v>
      </c>
      <c r="B58" s="10" t="s">
        <v>1697</v>
      </c>
      <c r="C58" s="10" t="s">
        <v>1638</v>
      </c>
      <c r="D58" s="17"/>
      <c r="E58" s="32" t="s">
        <v>1698</v>
      </c>
    </row>
    <row r="59" customFormat="false" ht="15" hidden="false" customHeight="true" outlineLevel="0" collapsed="false">
      <c r="A59" s="10" t="s">
        <v>1645</v>
      </c>
      <c r="B59" s="10" t="s">
        <v>1699</v>
      </c>
      <c r="C59" s="10"/>
      <c r="D59" s="17" t="s">
        <v>1700</v>
      </c>
      <c r="E59" s="32" t="s">
        <v>1701</v>
      </c>
    </row>
    <row r="60" customFormat="false" ht="108" hidden="false" customHeight="true" outlineLevel="0" collapsed="false">
      <c r="A60" s="10" t="s">
        <v>1645</v>
      </c>
      <c r="B60" s="10" t="s">
        <v>1702</v>
      </c>
      <c r="C60" s="10"/>
      <c r="D60" s="17" t="s">
        <v>1703</v>
      </c>
      <c r="E60" s="32" t="s">
        <v>1704</v>
      </c>
    </row>
    <row r="61" customFormat="false" ht="15" hidden="false" customHeight="true" outlineLevel="0" collapsed="false">
      <c r="A61" s="10" t="s">
        <v>1705</v>
      </c>
      <c r="B61" s="10" t="s">
        <v>1706</v>
      </c>
      <c r="C61" s="10" t="s">
        <v>1565</v>
      </c>
      <c r="D61" s="17"/>
      <c r="E61" s="32" t="s">
        <v>1707</v>
      </c>
    </row>
    <row r="62" customFormat="false" ht="15" hidden="false" customHeight="true" outlineLevel="0" collapsed="false">
      <c r="A62" s="10" t="s">
        <v>1705</v>
      </c>
      <c r="B62" s="10" t="s">
        <v>1708</v>
      </c>
      <c r="C62" s="10" t="s">
        <v>1565</v>
      </c>
      <c r="D62" s="17" t="s">
        <v>1709</v>
      </c>
      <c r="E62" s="32" t="s">
        <v>1710</v>
      </c>
    </row>
    <row r="63" customFormat="false" ht="15" hidden="false" customHeight="true" outlineLevel="0" collapsed="false">
      <c r="A63" s="10" t="s">
        <v>1705</v>
      </c>
      <c r="B63" s="10" t="s">
        <v>1711</v>
      </c>
      <c r="C63" s="10" t="s">
        <v>1582</v>
      </c>
      <c r="D63" s="17" t="s">
        <v>1712</v>
      </c>
      <c r="E63" s="32" t="s">
        <v>1713</v>
      </c>
    </row>
    <row r="64" customFormat="false" ht="15" hidden="false" customHeight="true" outlineLevel="0" collapsed="false">
      <c r="A64" s="10" t="s">
        <v>1705</v>
      </c>
      <c r="B64" s="10" t="s">
        <v>1714</v>
      </c>
      <c r="C64" s="10" t="s">
        <v>1565</v>
      </c>
      <c r="D64" s="17"/>
      <c r="E64" s="32" t="s">
        <v>1715</v>
      </c>
    </row>
    <row r="65" customFormat="false" ht="15" hidden="false" customHeight="true" outlineLevel="0" collapsed="false">
      <c r="A65" s="10" t="s">
        <v>1705</v>
      </c>
      <c r="B65" s="10" t="s">
        <v>1716</v>
      </c>
      <c r="C65" s="10" t="s">
        <v>1565</v>
      </c>
      <c r="D65" s="17"/>
      <c r="E65" s="32" t="s">
        <v>1717</v>
      </c>
    </row>
    <row r="66" customFormat="false" ht="15" hidden="false" customHeight="true" outlineLevel="0" collapsed="false">
      <c r="A66" s="10" t="s">
        <v>1718</v>
      </c>
      <c r="B66" s="10" t="s">
        <v>1719</v>
      </c>
      <c r="C66" s="10" t="s">
        <v>1572</v>
      </c>
      <c r="D66" s="17" t="s">
        <v>1720</v>
      </c>
      <c r="E66" s="32" t="s">
        <v>1721</v>
      </c>
    </row>
    <row r="67" customFormat="false" ht="15" hidden="false" customHeight="true" outlineLevel="0" collapsed="false">
      <c r="A67" s="10" t="s">
        <v>1718</v>
      </c>
      <c r="B67" s="10" t="s">
        <v>1722</v>
      </c>
      <c r="C67" s="10" t="s">
        <v>1572</v>
      </c>
      <c r="D67" s="17"/>
      <c r="E67" s="32" t="s">
        <v>1723</v>
      </c>
    </row>
    <row r="68" customFormat="false" ht="15" hidden="false" customHeight="true" outlineLevel="0" collapsed="false">
      <c r="A68" s="10" t="s">
        <v>1718</v>
      </c>
      <c r="B68" s="10" t="s">
        <v>1724</v>
      </c>
      <c r="C68" s="10" t="s">
        <v>1572</v>
      </c>
      <c r="D68" s="17"/>
      <c r="E68" s="32" t="s">
        <v>1725</v>
      </c>
    </row>
    <row r="69" customFormat="false" ht="15" hidden="false" customHeight="true" outlineLevel="0" collapsed="false">
      <c r="A69" s="10" t="s">
        <v>1718</v>
      </c>
      <c r="B69" s="10" t="s">
        <v>1726</v>
      </c>
      <c r="C69" s="10" t="s">
        <v>1572</v>
      </c>
      <c r="D69" s="17"/>
      <c r="E69" s="32" t="s">
        <v>1727</v>
      </c>
    </row>
    <row r="70" customFormat="false" ht="15" hidden="false" customHeight="true" outlineLevel="0" collapsed="false">
      <c r="A70" s="10" t="s">
        <v>1718</v>
      </c>
      <c r="B70" s="10" t="s">
        <v>1728</v>
      </c>
      <c r="C70" s="10" t="s">
        <v>1572</v>
      </c>
      <c r="D70" s="17"/>
      <c r="E70" s="32" t="s">
        <v>1729</v>
      </c>
    </row>
    <row r="71" customFormat="false" ht="15" hidden="false" customHeight="true" outlineLevel="0" collapsed="false">
      <c r="A71" s="10" t="s">
        <v>1718</v>
      </c>
      <c r="B71" s="10" t="s">
        <v>1730</v>
      </c>
      <c r="C71" s="10" t="s">
        <v>1572</v>
      </c>
      <c r="D71" s="17"/>
      <c r="E71" s="32" t="s">
        <v>1731</v>
      </c>
    </row>
    <row r="72" customFormat="false" ht="15" hidden="false" customHeight="true" outlineLevel="0" collapsed="false">
      <c r="A72" s="10" t="s">
        <v>1718</v>
      </c>
      <c r="B72" s="10" t="s">
        <v>1732</v>
      </c>
      <c r="C72" s="10" t="s">
        <v>1572</v>
      </c>
      <c r="D72" s="17"/>
      <c r="E72" s="32" t="s">
        <v>1733</v>
      </c>
    </row>
    <row r="73" customFormat="false" ht="15" hidden="false" customHeight="true" outlineLevel="0" collapsed="false">
      <c r="A73" s="10" t="s">
        <v>1718</v>
      </c>
      <c r="B73" s="10" t="s">
        <v>1734</v>
      </c>
      <c r="C73" s="10" t="s">
        <v>1572</v>
      </c>
      <c r="D73" s="17"/>
      <c r="E73" s="32" t="s">
        <v>1735</v>
      </c>
    </row>
    <row r="74" customFormat="false" ht="15" hidden="false" customHeight="true" outlineLevel="0" collapsed="false">
      <c r="A74" s="10" t="s">
        <v>1718</v>
      </c>
      <c r="B74" s="10" t="s">
        <v>1736</v>
      </c>
      <c r="C74" s="10" t="s">
        <v>1572</v>
      </c>
      <c r="D74" s="17"/>
      <c r="E74" s="32" t="s">
        <v>1737</v>
      </c>
    </row>
    <row r="75" customFormat="false" ht="15" hidden="false" customHeight="true" outlineLevel="0" collapsed="false">
      <c r="A75" s="10" t="s">
        <v>1718</v>
      </c>
      <c r="B75" s="10" t="s">
        <v>1738</v>
      </c>
      <c r="C75" s="10" t="s">
        <v>1572</v>
      </c>
      <c r="D75" s="17"/>
      <c r="E75" s="32" t="s">
        <v>1739</v>
      </c>
    </row>
    <row r="76" customFormat="false" ht="15" hidden="false" customHeight="true" outlineLevel="0" collapsed="false">
      <c r="A76" s="10" t="s">
        <v>1718</v>
      </c>
      <c r="B76" s="10" t="s">
        <v>1740</v>
      </c>
      <c r="C76" s="10" t="s">
        <v>1565</v>
      </c>
      <c r="D76" s="17" t="s">
        <v>1741</v>
      </c>
      <c r="E76" s="32" t="s">
        <v>1742</v>
      </c>
    </row>
    <row r="77" customFormat="false" ht="15" hidden="false" customHeight="true" outlineLevel="0" collapsed="false">
      <c r="A77" s="10" t="s">
        <v>1718</v>
      </c>
      <c r="B77" s="10" t="s">
        <v>1743</v>
      </c>
      <c r="C77" s="10" t="s">
        <v>1651</v>
      </c>
      <c r="D77" s="17" t="s">
        <v>1744</v>
      </c>
      <c r="E77" s="32" t="s">
        <v>1745</v>
      </c>
    </row>
    <row r="78" customFormat="false" ht="15" hidden="false" customHeight="true" outlineLevel="0" collapsed="false">
      <c r="A78" s="10" t="s">
        <v>1718</v>
      </c>
      <c r="B78" s="10" t="s">
        <v>1746</v>
      </c>
      <c r="C78" s="10" t="s">
        <v>1565</v>
      </c>
      <c r="D78" s="17" t="s">
        <v>1747</v>
      </c>
      <c r="E78" s="32" t="s">
        <v>1748</v>
      </c>
    </row>
    <row r="79" customFormat="false" ht="15" hidden="false" customHeight="true" outlineLevel="0" collapsed="false">
      <c r="A79" s="10" t="s">
        <v>1749</v>
      </c>
      <c r="B79" s="10" t="s">
        <v>1556</v>
      </c>
      <c r="C79" s="10" t="s">
        <v>1638</v>
      </c>
      <c r="D79" s="17"/>
      <c r="E79" s="32" t="s">
        <v>1750</v>
      </c>
    </row>
    <row r="80" customFormat="false" ht="15" hidden="false" customHeight="true" outlineLevel="0" collapsed="false">
      <c r="A80" s="10" t="s">
        <v>1749</v>
      </c>
      <c r="B80" s="10" t="s">
        <v>1751</v>
      </c>
      <c r="C80" s="10" t="s">
        <v>1638</v>
      </c>
      <c r="D80" s="17"/>
      <c r="E80" s="32" t="s">
        <v>1752</v>
      </c>
    </row>
    <row r="81" customFormat="false" ht="15" hidden="false" customHeight="true" outlineLevel="0" collapsed="false">
      <c r="A81" s="10" t="s">
        <v>1749</v>
      </c>
      <c r="B81" s="10" t="s">
        <v>1753</v>
      </c>
      <c r="C81" s="10" t="s">
        <v>1572</v>
      </c>
      <c r="D81" s="17"/>
      <c r="E81" s="32" t="s">
        <v>1754</v>
      </c>
    </row>
    <row r="82" customFormat="false" ht="15" hidden="false" customHeight="true" outlineLevel="0" collapsed="false">
      <c r="A82" s="10" t="s">
        <v>1749</v>
      </c>
      <c r="B82" s="10" t="s">
        <v>1755</v>
      </c>
      <c r="C82" s="10" t="s">
        <v>1638</v>
      </c>
      <c r="D82" s="17"/>
      <c r="E82" s="32" t="s">
        <v>1756</v>
      </c>
    </row>
    <row r="83" customFormat="false" ht="15" hidden="false" customHeight="true" outlineLevel="0" collapsed="false">
      <c r="A83" s="10" t="s">
        <v>1749</v>
      </c>
      <c r="B83" s="10" t="s">
        <v>1757</v>
      </c>
      <c r="C83" s="10" t="s">
        <v>1638</v>
      </c>
      <c r="D83" s="17"/>
      <c r="E83" s="32" t="s">
        <v>1758</v>
      </c>
    </row>
    <row r="84" customFormat="false" ht="15" hidden="false" customHeight="true" outlineLevel="0" collapsed="false">
      <c r="A84" s="10" t="s">
        <v>1749</v>
      </c>
      <c r="B84" s="10" t="s">
        <v>1759</v>
      </c>
      <c r="C84" s="10" t="s">
        <v>1638</v>
      </c>
      <c r="D84" s="17"/>
      <c r="E84" s="32" t="s">
        <v>1760</v>
      </c>
    </row>
    <row r="85" customFormat="false" ht="15" hidden="false" customHeight="true" outlineLevel="0" collapsed="false">
      <c r="A85" s="10" t="s">
        <v>1749</v>
      </c>
      <c r="B85" s="10" t="s">
        <v>1761</v>
      </c>
      <c r="C85" s="10" t="s">
        <v>1638</v>
      </c>
      <c r="D85" s="17"/>
      <c r="E85" s="32" t="s">
        <v>1762</v>
      </c>
    </row>
    <row r="86" customFormat="false" ht="15" hidden="false" customHeight="true" outlineLevel="0" collapsed="false">
      <c r="A86" s="10" t="s">
        <v>1749</v>
      </c>
      <c r="B86" s="10" t="s">
        <v>1763</v>
      </c>
      <c r="C86" s="10" t="s">
        <v>1638</v>
      </c>
      <c r="D86" s="17" t="s">
        <v>1764</v>
      </c>
      <c r="E86" s="32" t="s">
        <v>1765</v>
      </c>
    </row>
    <row r="87" customFormat="false" ht="84" hidden="false" customHeight="true" outlineLevel="0" collapsed="false">
      <c r="A87" s="10" t="s">
        <v>1766</v>
      </c>
      <c r="B87" s="10" t="s">
        <v>1767</v>
      </c>
      <c r="C87" s="10" t="s">
        <v>1624</v>
      </c>
      <c r="D87" s="17" t="s">
        <v>1768</v>
      </c>
      <c r="E87" s="32" t="s">
        <v>1769</v>
      </c>
    </row>
    <row r="88" customFormat="false" ht="84" hidden="false" customHeight="true" outlineLevel="0" collapsed="false">
      <c r="A88" s="10" t="s">
        <v>1766</v>
      </c>
      <c r="B88" s="10" t="s">
        <v>1770</v>
      </c>
      <c r="C88" s="10" t="s">
        <v>1624</v>
      </c>
      <c r="D88" s="17"/>
      <c r="E88" s="32" t="s">
        <v>1771</v>
      </c>
    </row>
    <row r="89" customFormat="false" ht="252" hidden="false" customHeight="true" outlineLevel="0" collapsed="false">
      <c r="A89" s="10" t="s">
        <v>1766</v>
      </c>
      <c r="B89" s="10" t="s">
        <v>1772</v>
      </c>
      <c r="C89" s="10" t="s">
        <v>1773</v>
      </c>
      <c r="D89" s="17" t="s">
        <v>1774</v>
      </c>
      <c r="E89" s="32" t="s">
        <v>1775</v>
      </c>
    </row>
    <row r="90" customFormat="false" ht="252" hidden="false" customHeight="true" outlineLevel="0" collapsed="false">
      <c r="A90" s="10" t="s">
        <v>1766</v>
      </c>
      <c r="B90" s="10" t="s">
        <v>1776</v>
      </c>
      <c r="C90" s="10" t="s">
        <v>1773</v>
      </c>
      <c r="D90" s="17" t="s">
        <v>1777</v>
      </c>
      <c r="E90" s="32" t="s">
        <v>1778</v>
      </c>
    </row>
    <row r="91" customFormat="false" ht="15" hidden="false" customHeight="true" outlineLevel="0" collapsed="false">
      <c r="A91" s="10" t="s">
        <v>1766</v>
      </c>
      <c r="B91" s="10" t="s">
        <v>1779</v>
      </c>
      <c r="C91" s="10" t="s">
        <v>1780</v>
      </c>
      <c r="D91" s="17" t="s">
        <v>1781</v>
      </c>
      <c r="E91" s="32" t="s">
        <v>1782</v>
      </c>
    </row>
    <row r="92" customFormat="false" ht="228" hidden="false" customHeight="true" outlineLevel="0" collapsed="false">
      <c r="A92" s="10" t="s">
        <v>1766</v>
      </c>
      <c r="B92" s="10" t="s">
        <v>115</v>
      </c>
      <c r="C92" s="10" t="s">
        <v>1572</v>
      </c>
      <c r="D92" s="17" t="s">
        <v>1783</v>
      </c>
      <c r="E92" s="32" t="s">
        <v>1784</v>
      </c>
    </row>
    <row r="93" customFormat="false" ht="15" hidden="false" customHeight="true" outlineLevel="0" collapsed="false">
      <c r="A93" s="10" t="s">
        <v>1766</v>
      </c>
      <c r="B93" s="10" t="s">
        <v>1785</v>
      </c>
      <c r="C93" s="10" t="s">
        <v>1624</v>
      </c>
      <c r="D93" s="17" t="s">
        <v>1786</v>
      </c>
      <c r="E93" s="32" t="s">
        <v>1787</v>
      </c>
    </row>
    <row r="94" customFormat="false" ht="15" hidden="false" customHeight="true" outlineLevel="0" collapsed="false">
      <c r="A94" s="10" t="s">
        <v>1766</v>
      </c>
      <c r="B94" s="10" t="s">
        <v>1788</v>
      </c>
      <c r="C94" s="10" t="s">
        <v>1572</v>
      </c>
      <c r="D94" s="17" t="s">
        <v>1789</v>
      </c>
      <c r="E94" s="32" t="s">
        <v>1790</v>
      </c>
    </row>
    <row r="95" customFormat="false" ht="324" hidden="false" customHeight="true" outlineLevel="0" collapsed="false">
      <c r="A95" s="10" t="s">
        <v>1791</v>
      </c>
      <c r="B95" s="10" t="s">
        <v>1792</v>
      </c>
      <c r="C95" s="10" t="s">
        <v>1793</v>
      </c>
      <c r="D95" s="17" t="s">
        <v>1794</v>
      </c>
      <c r="E95" s="32" t="s">
        <v>1795</v>
      </c>
    </row>
    <row r="96" customFormat="false" ht="108" hidden="false" customHeight="true" outlineLevel="0" collapsed="false">
      <c r="A96" s="10" t="s">
        <v>1791</v>
      </c>
      <c r="B96" s="10" t="s">
        <v>1796</v>
      </c>
      <c r="C96" s="10" t="s">
        <v>1793</v>
      </c>
      <c r="D96" s="17" t="s">
        <v>1797</v>
      </c>
      <c r="E96" s="32" t="s">
        <v>1798</v>
      </c>
    </row>
    <row r="97" customFormat="false" ht="36" hidden="false" customHeight="true" outlineLevel="0" collapsed="false">
      <c r="A97" s="10" t="s">
        <v>1791</v>
      </c>
      <c r="B97" s="10" t="s">
        <v>1799</v>
      </c>
      <c r="C97" s="10"/>
      <c r="D97" s="17" t="s">
        <v>1800</v>
      </c>
      <c r="E97" s="32" t="s">
        <v>1801</v>
      </c>
    </row>
    <row r="98" customFormat="false" ht="15" hidden="false" customHeight="true" outlineLevel="0" collapsed="false">
      <c r="A98" s="10" t="s">
        <v>1791</v>
      </c>
      <c r="B98" s="10" t="s">
        <v>1802</v>
      </c>
      <c r="C98" s="10"/>
      <c r="D98" s="17"/>
      <c r="E98" s="32" t="s">
        <v>1803</v>
      </c>
    </row>
    <row r="99" customFormat="false" ht="108" hidden="false" customHeight="true" outlineLevel="0" collapsed="false">
      <c r="A99" s="10" t="s">
        <v>1791</v>
      </c>
      <c r="B99" s="10" t="s">
        <v>1804</v>
      </c>
      <c r="C99" s="10" t="s">
        <v>1793</v>
      </c>
      <c r="D99" s="17" t="s">
        <v>1805</v>
      </c>
      <c r="E99" s="32" t="s">
        <v>1806</v>
      </c>
    </row>
    <row r="100" customFormat="false" ht="36" hidden="false" customHeight="true" outlineLevel="0" collapsed="false">
      <c r="A100" s="10" t="s">
        <v>1791</v>
      </c>
      <c r="B100" s="10" t="s">
        <v>1807</v>
      </c>
      <c r="C100" s="10"/>
      <c r="D100" s="17" t="s">
        <v>1800</v>
      </c>
      <c r="E100" s="32" t="s">
        <v>1808</v>
      </c>
    </row>
    <row r="101" customFormat="false" ht="15" hidden="false" customHeight="true" outlineLevel="0" collapsed="false">
      <c r="A101" s="10" t="s">
        <v>1791</v>
      </c>
      <c r="B101" s="10" t="s">
        <v>1809</v>
      </c>
      <c r="C101" s="10"/>
      <c r="D101" s="17"/>
      <c r="E101" s="32" t="s">
        <v>1810</v>
      </c>
    </row>
    <row r="102" customFormat="false" ht="144" hidden="false" customHeight="true" outlineLevel="0" collapsed="false">
      <c r="A102" s="10" t="s">
        <v>1791</v>
      </c>
      <c r="B102" s="10" t="s">
        <v>1811</v>
      </c>
      <c r="C102" s="10" t="s">
        <v>1651</v>
      </c>
      <c r="D102" s="17" t="s">
        <v>1812</v>
      </c>
      <c r="E102" s="32" t="s">
        <v>1813</v>
      </c>
    </row>
    <row r="103" customFormat="false" ht="132" hidden="false" customHeight="true" outlineLevel="0" collapsed="false">
      <c r="A103" s="10" t="s">
        <v>1791</v>
      </c>
      <c r="B103" s="10" t="s">
        <v>1814</v>
      </c>
      <c r="C103" s="10" t="s">
        <v>1793</v>
      </c>
      <c r="D103" s="17" t="s">
        <v>1815</v>
      </c>
      <c r="E103" s="32" t="s">
        <v>1816</v>
      </c>
    </row>
    <row r="104" customFormat="false" ht="15" hidden="false" customHeight="true" outlineLevel="0" collapsed="false">
      <c r="A104" s="10" t="s">
        <v>1791</v>
      </c>
      <c r="B104" s="10" t="s">
        <v>1817</v>
      </c>
      <c r="C104" s="10" t="s">
        <v>1780</v>
      </c>
      <c r="D104" s="17" t="s">
        <v>1818</v>
      </c>
      <c r="E104" s="32" t="s">
        <v>1819</v>
      </c>
    </row>
    <row r="105" customFormat="false" ht="15" hidden="false" customHeight="true" outlineLevel="0" collapsed="false">
      <c r="A105" s="10" t="s">
        <v>1791</v>
      </c>
      <c r="B105" s="10" t="s">
        <v>1820</v>
      </c>
      <c r="C105" s="10"/>
      <c r="D105" s="17" t="s">
        <v>1821</v>
      </c>
      <c r="E105" s="32" t="s">
        <v>1822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70"/>
    <col collapsed="false" customWidth="true" hidden="false" outlineLevel="0" max="5" min="5" style="0" width="22"/>
  </cols>
  <sheetData>
    <row r="1" customFormat="false" ht="22.05" hidden="false" customHeight="false" outlineLevel="0" collapsed="false">
      <c r="A1" s="1" t="s">
        <v>1823</v>
      </c>
    </row>
    <row r="2" customFormat="false" ht="15" hidden="false" customHeight="false" outlineLevel="0" collapsed="false">
      <c r="A2" s="2" t="s">
        <v>1824</v>
      </c>
    </row>
    <row r="4" customFormat="false" ht="30" hidden="false" customHeight="true" outlineLevel="0" collapsed="false">
      <c r="A4" s="9" t="s">
        <v>95</v>
      </c>
      <c r="B4" s="9" t="s">
        <v>63</v>
      </c>
      <c r="C4" s="9" t="s">
        <v>1825</v>
      </c>
      <c r="D4" s="9" t="s">
        <v>1826</v>
      </c>
      <c r="E4" s="9" t="s">
        <v>1827</v>
      </c>
    </row>
    <row r="5" customFormat="false" ht="23.85" hidden="false" customHeight="false" outlineLevel="0" collapsed="false">
      <c r="A5" s="10" t="s">
        <v>1828</v>
      </c>
      <c r="B5" s="10" t="s">
        <v>1829</v>
      </c>
      <c r="C5" s="29" t="n">
        <v>54600</v>
      </c>
      <c r="D5" s="17" t="s">
        <v>1830</v>
      </c>
      <c r="E5" s="10" t="s">
        <v>1831</v>
      </c>
    </row>
    <row r="6" customFormat="false" ht="23.85" hidden="false" customHeight="false" outlineLevel="0" collapsed="false">
      <c r="A6" s="10" t="s">
        <v>1832</v>
      </c>
      <c r="B6" s="10" t="s">
        <v>1829</v>
      </c>
      <c r="C6" s="29" t="n">
        <v>2100</v>
      </c>
      <c r="D6" s="17" t="s">
        <v>1833</v>
      </c>
      <c r="E6" s="10" t="s">
        <v>1834</v>
      </c>
    </row>
    <row r="7" customFormat="false" ht="15" hidden="false" customHeight="false" outlineLevel="0" collapsed="false">
      <c r="A7" s="10" t="s">
        <v>1835</v>
      </c>
      <c r="B7" s="10" t="s">
        <v>1836</v>
      </c>
      <c r="C7" s="29" t="n">
        <v>1248</v>
      </c>
      <c r="D7" s="17" t="s">
        <v>1837</v>
      </c>
      <c r="E7" s="10" t="s">
        <v>1838</v>
      </c>
    </row>
    <row r="8" customFormat="false" ht="15" hidden="false" customHeight="false" outlineLevel="0" collapsed="false">
      <c r="A8" s="10" t="s">
        <v>1839</v>
      </c>
      <c r="B8" s="10" t="s">
        <v>1836</v>
      </c>
      <c r="C8" s="29" t="n">
        <v>48</v>
      </c>
      <c r="D8" s="17" t="s">
        <v>1840</v>
      </c>
      <c r="E8" s="10" t="s">
        <v>1841</v>
      </c>
    </row>
    <row r="9" customFormat="false" ht="15" hidden="false" customHeight="false" outlineLevel="0" collapsed="false">
      <c r="A9" s="10" t="s">
        <v>1842</v>
      </c>
      <c r="B9" s="10" t="s">
        <v>1836</v>
      </c>
      <c r="C9" s="29" t="n">
        <v>1050</v>
      </c>
      <c r="D9" s="17" t="s">
        <v>1843</v>
      </c>
      <c r="E9" s="10" t="s">
        <v>1844</v>
      </c>
    </row>
    <row r="10" customFormat="false" ht="15" hidden="false" customHeight="false" outlineLevel="0" collapsed="false">
      <c r="A10" s="10" t="s">
        <v>1845</v>
      </c>
      <c r="B10" s="10" t="s">
        <v>1836</v>
      </c>
      <c r="C10" s="29" t="n">
        <v>16</v>
      </c>
      <c r="D10" s="17" t="s">
        <v>1846</v>
      </c>
      <c r="E10" s="10" t="s">
        <v>1847</v>
      </c>
    </row>
    <row r="11" customFormat="false" ht="15" hidden="false" customHeight="false" outlineLevel="0" collapsed="false">
      <c r="A11" s="10" t="s">
        <v>1848</v>
      </c>
      <c r="B11" s="10" t="s">
        <v>1849</v>
      </c>
      <c r="C11" s="29" t="n">
        <v>61</v>
      </c>
      <c r="D11" s="17" t="s">
        <v>1850</v>
      </c>
      <c r="E11" s="10" t="s">
        <v>1851</v>
      </c>
    </row>
    <row r="12" customFormat="false" ht="15" hidden="false" customHeight="false" outlineLevel="0" collapsed="false">
      <c r="A12" s="10" t="s">
        <v>1852</v>
      </c>
      <c r="B12" s="10" t="s">
        <v>1853</v>
      </c>
      <c r="C12" s="29" t="n">
        <v>1248</v>
      </c>
      <c r="D12" s="17" t="s">
        <v>1854</v>
      </c>
      <c r="E12" s="10" t="s">
        <v>1838</v>
      </c>
    </row>
    <row r="13" customFormat="false" ht="15" hidden="false" customHeight="false" outlineLevel="0" collapsed="false">
      <c r="A13" s="10" t="s">
        <v>1855</v>
      </c>
      <c r="B13" s="10" t="s">
        <v>1853</v>
      </c>
      <c r="C13" s="29" t="n">
        <v>24</v>
      </c>
      <c r="D13" s="17" t="s">
        <v>1856</v>
      </c>
      <c r="E13" s="10" t="s">
        <v>1857</v>
      </c>
    </row>
    <row r="14" customFormat="false" ht="15" hidden="false" customHeight="false" outlineLevel="0" collapsed="false">
      <c r="A14" s="10" t="s">
        <v>1858</v>
      </c>
      <c r="B14" s="10" t="s">
        <v>1853</v>
      </c>
      <c r="C14" s="29" t="n">
        <v>21</v>
      </c>
      <c r="D14" s="17" t="s">
        <v>1859</v>
      </c>
      <c r="E14" s="10" t="s">
        <v>1860</v>
      </c>
    </row>
    <row r="15" customFormat="false" ht="15" hidden="false" customHeight="false" outlineLevel="0" collapsed="false">
      <c r="A15" s="10" t="s">
        <v>1861</v>
      </c>
      <c r="B15" s="10" t="s">
        <v>1862</v>
      </c>
      <c r="C15" s="29" t="n">
        <v>0</v>
      </c>
      <c r="D15" s="17" t="s">
        <v>1863</v>
      </c>
      <c r="E15" s="10"/>
    </row>
    <row r="18" customFormat="false" ht="15" hidden="false" customHeight="false" outlineLevel="0" collapsed="false">
      <c r="A18" s="8" t="s">
        <v>1864</v>
      </c>
    </row>
    <row r="19" customFormat="false" ht="30" hidden="false" customHeight="true" outlineLevel="0" collapsed="false">
      <c r="A19" s="9" t="s">
        <v>1865</v>
      </c>
      <c r="B19" s="9" t="s">
        <v>1866</v>
      </c>
      <c r="C19" s="9"/>
      <c r="D19" s="9" t="s">
        <v>1867</v>
      </c>
      <c r="E19" s="9"/>
    </row>
    <row r="20" customFormat="false" ht="15" hidden="false" customHeight="false" outlineLevel="0" collapsed="false">
      <c r="A20" s="10" t="s">
        <v>1868</v>
      </c>
      <c r="B20" s="10" t="s">
        <v>1869</v>
      </c>
      <c r="C20" s="10"/>
      <c r="D20" s="10" t="s">
        <v>1870</v>
      </c>
    </row>
    <row r="21" customFormat="false" ht="15" hidden="false" customHeight="false" outlineLevel="0" collapsed="false">
      <c r="A21" s="10" t="s">
        <v>1871</v>
      </c>
      <c r="B21" s="10" t="s">
        <v>1872</v>
      </c>
      <c r="C21" s="10"/>
      <c r="D21" s="10" t="s">
        <v>1873</v>
      </c>
    </row>
    <row r="22" customFormat="false" ht="15" hidden="false" customHeight="false" outlineLevel="0" collapsed="false">
      <c r="A22" s="10" t="s">
        <v>1874</v>
      </c>
      <c r="B22" s="10" t="s">
        <v>1875</v>
      </c>
      <c r="C22" s="10"/>
      <c r="D22" s="10" t="s">
        <v>1876</v>
      </c>
    </row>
    <row r="23" customFormat="false" ht="15" hidden="false" customHeight="false" outlineLevel="0" collapsed="false">
      <c r="A23" s="10" t="s">
        <v>1877</v>
      </c>
      <c r="B23" s="10" t="s">
        <v>1878</v>
      </c>
      <c r="C23" s="10"/>
      <c r="D23" s="10" t="s">
        <v>1879</v>
      </c>
    </row>
    <row r="24" customFormat="false" ht="15" hidden="false" customHeight="false" outlineLevel="0" collapsed="false">
      <c r="A24" s="10" t="s">
        <v>1880</v>
      </c>
      <c r="B24" s="10" t="s">
        <v>1881</v>
      </c>
      <c r="C24" s="10"/>
      <c r="D24" s="10" t="s">
        <v>1882</v>
      </c>
    </row>
    <row r="25" customFormat="false" ht="15" hidden="false" customHeight="false" outlineLevel="0" collapsed="false">
      <c r="A25" s="10" t="s">
        <v>1883</v>
      </c>
      <c r="B25" s="10" t="s">
        <v>1872</v>
      </c>
      <c r="C25" s="10"/>
      <c r="D25" s="10" t="s">
        <v>94</v>
      </c>
    </row>
    <row r="26" customFormat="false" ht="15" hidden="false" customHeight="false" outlineLevel="0" collapsed="false">
      <c r="A26" s="10" t="s">
        <v>1884</v>
      </c>
      <c r="B26" s="10" t="s">
        <v>1875</v>
      </c>
      <c r="C26" s="10"/>
      <c r="D26" s="10" t="s">
        <v>1876</v>
      </c>
    </row>
    <row r="27" customFormat="false" ht="15" hidden="false" customHeight="false" outlineLevel="0" collapsed="false">
      <c r="A27" s="10" t="s">
        <v>1885</v>
      </c>
      <c r="B27" s="10" t="s">
        <v>1878</v>
      </c>
      <c r="C27" s="10"/>
      <c r="D27" s="10" t="s">
        <v>1879</v>
      </c>
    </row>
    <row r="28" customFormat="false" ht="15" hidden="false" customHeight="false" outlineLevel="0" collapsed="false">
      <c r="A28" s="10" t="s">
        <v>1886</v>
      </c>
      <c r="B28" s="10" t="s">
        <v>1881</v>
      </c>
      <c r="C28" s="10"/>
      <c r="D28" s="10" t="s">
        <v>1882</v>
      </c>
    </row>
    <row r="30" customFormat="false" ht="15" hidden="false" customHeight="false" outlineLevel="0" collapsed="false">
      <c r="A30" s="5" t="s">
        <v>1887</v>
      </c>
    </row>
    <row r="31" customFormat="false" ht="15" hidden="false" customHeight="false" outlineLevel="0" collapsed="false">
      <c r="A31" s="16" t="s">
        <v>1888</v>
      </c>
    </row>
    <row r="32" customFormat="false" ht="15" hidden="false" customHeight="false" outlineLevel="0" collapsed="false">
      <c r="A32" s="16" t="s">
        <v>1889</v>
      </c>
    </row>
    <row r="33" customFormat="false" ht="15" hidden="false" customHeight="false" outlineLevel="0" collapsed="false">
      <c r="A33" s="16" t="s">
        <v>1890</v>
      </c>
    </row>
    <row r="34" customFormat="false" ht="15" hidden="false" customHeight="false" outlineLevel="0" collapsed="false">
      <c r="A34" s="16" t="s">
        <v>1891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4" min="3" style="0" width="52"/>
  </cols>
  <sheetData>
    <row r="1" customFormat="false" ht="22.05" hidden="false" customHeight="false" outlineLevel="0" collapsed="false">
      <c r="A1" s="1" t="s">
        <v>1892</v>
      </c>
    </row>
    <row r="2" customFormat="false" ht="15" hidden="false" customHeight="false" outlineLevel="0" collapsed="false">
      <c r="A2" s="2" t="s">
        <v>1893</v>
      </c>
    </row>
    <row r="4" customFormat="false" ht="30" hidden="false" customHeight="true" outlineLevel="0" collapsed="false">
      <c r="A4" s="9" t="s">
        <v>185</v>
      </c>
      <c r="B4" s="9" t="s">
        <v>1894</v>
      </c>
      <c r="C4" s="9" t="s">
        <v>1895</v>
      </c>
      <c r="D4" s="9" t="s">
        <v>1896</v>
      </c>
    </row>
    <row r="5" customFormat="false" ht="31.5" hidden="false" customHeight="true" outlineLevel="0" collapsed="false">
      <c r="A5" s="10" t="n">
        <v>1</v>
      </c>
      <c r="B5" s="17" t="s">
        <v>1897</v>
      </c>
      <c r="C5" s="17" t="s">
        <v>1898</v>
      </c>
      <c r="D5" s="17" t="s">
        <v>1899</v>
      </c>
    </row>
    <row r="6" customFormat="false" ht="31.5" hidden="false" customHeight="true" outlineLevel="0" collapsed="false">
      <c r="A6" s="10" t="n">
        <v>2</v>
      </c>
      <c r="B6" s="17" t="s">
        <v>1900</v>
      </c>
      <c r="C6" s="17" t="s">
        <v>1901</v>
      </c>
      <c r="D6" s="17" t="s">
        <v>1902</v>
      </c>
    </row>
    <row r="7" customFormat="false" ht="31.5" hidden="false" customHeight="true" outlineLevel="0" collapsed="false">
      <c r="A7" s="10" t="n">
        <v>3</v>
      </c>
      <c r="B7" s="17" t="s">
        <v>1903</v>
      </c>
      <c r="C7" s="17" t="s">
        <v>1904</v>
      </c>
      <c r="D7" s="17" t="s">
        <v>1905</v>
      </c>
    </row>
    <row r="8" customFormat="false" ht="31.5" hidden="false" customHeight="true" outlineLevel="0" collapsed="false">
      <c r="A8" s="10" t="n">
        <v>4</v>
      </c>
      <c r="B8" s="17" t="s">
        <v>1906</v>
      </c>
      <c r="C8" s="17" t="s">
        <v>1907</v>
      </c>
      <c r="D8" s="17" t="s">
        <v>1908</v>
      </c>
    </row>
    <row r="9" customFormat="false" ht="31.5" hidden="false" customHeight="true" outlineLevel="0" collapsed="false">
      <c r="A9" s="10" t="n">
        <v>5</v>
      </c>
      <c r="B9" s="17" t="s">
        <v>1909</v>
      </c>
      <c r="C9" s="17" t="s">
        <v>1910</v>
      </c>
      <c r="D9" s="17" t="s">
        <v>1911</v>
      </c>
    </row>
    <row r="10" customFormat="false" ht="31.5" hidden="false" customHeight="true" outlineLevel="0" collapsed="false">
      <c r="A10" s="10" t="n">
        <v>6</v>
      </c>
      <c r="B10" s="17" t="s">
        <v>1912</v>
      </c>
      <c r="C10" s="17" t="s">
        <v>1913</v>
      </c>
      <c r="D10" s="17" t="s">
        <v>1914</v>
      </c>
    </row>
    <row r="11" customFormat="false" ht="31.5" hidden="false" customHeight="true" outlineLevel="0" collapsed="false">
      <c r="A11" s="10" t="n">
        <v>7</v>
      </c>
      <c r="B11" s="17" t="s">
        <v>1915</v>
      </c>
      <c r="C11" s="17" t="s">
        <v>1916</v>
      </c>
      <c r="D11" s="17" t="s">
        <v>1917</v>
      </c>
    </row>
    <row r="12" customFormat="false" ht="31.5" hidden="false" customHeight="true" outlineLevel="0" collapsed="false">
      <c r="A12" s="10" t="n">
        <v>8</v>
      </c>
      <c r="B12" s="17" t="s">
        <v>1918</v>
      </c>
      <c r="C12" s="17" t="s">
        <v>1919</v>
      </c>
      <c r="D12" s="17" t="s">
        <v>1920</v>
      </c>
    </row>
    <row r="13" customFormat="false" ht="31.5" hidden="false" customHeight="true" outlineLevel="0" collapsed="false">
      <c r="A13" s="10" t="n">
        <v>9</v>
      </c>
      <c r="B13" s="17" t="s">
        <v>1921</v>
      </c>
      <c r="C13" s="17" t="s">
        <v>1922</v>
      </c>
      <c r="D13" s="17" t="s">
        <v>1923</v>
      </c>
    </row>
    <row r="14" customFormat="false" ht="31.5" hidden="false" customHeight="true" outlineLevel="0" collapsed="false">
      <c r="A14" s="10" t="n">
        <v>10</v>
      </c>
      <c r="B14" s="17" t="s">
        <v>1924</v>
      </c>
      <c r="C14" s="17" t="s">
        <v>1925</v>
      </c>
      <c r="D14" s="17" t="s">
        <v>1926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4" min="3" style="0" width="40"/>
    <col collapsed="false" customWidth="true" hidden="false" outlineLevel="0" max="5" min="5" style="0" width="11"/>
  </cols>
  <sheetData>
    <row r="1" customFormat="false" ht="22.05" hidden="false" customHeight="false" outlineLevel="0" collapsed="false">
      <c r="A1" s="1" t="s">
        <v>1927</v>
      </c>
    </row>
    <row r="2" customFormat="false" ht="15" hidden="false" customHeight="false" outlineLevel="0" collapsed="false">
      <c r="A2" s="2" t="s">
        <v>1928</v>
      </c>
    </row>
    <row r="3" customFormat="false" ht="15" hidden="false" customHeight="false" outlineLevel="0" collapsed="false">
      <c r="A3" s="5" t="s">
        <v>1929</v>
      </c>
      <c r="B3" s="33" t="str">
        <f aca="false">COUNTIF(E6:E102,"OK")&amp;" of "&amp;COUNTA(E6:E102)</f>
        <v>97 of 97</v>
      </c>
    </row>
    <row r="5" customFormat="false" ht="30" hidden="false" customHeight="true" outlineLevel="0" collapsed="false">
      <c r="A5" s="9" t="s">
        <v>61</v>
      </c>
      <c r="B5" s="9" t="s">
        <v>1930</v>
      </c>
      <c r="C5" s="9" t="s">
        <v>1931</v>
      </c>
      <c r="D5" s="9" t="s">
        <v>1932</v>
      </c>
      <c r="E5" s="9" t="s">
        <v>1933</v>
      </c>
    </row>
    <row r="6" customFormat="false" ht="15" hidden="false" customHeight="false" outlineLevel="0" collapsed="false">
      <c r="A6" s="10" t="s">
        <v>55</v>
      </c>
      <c r="B6" s="17" t="s">
        <v>12</v>
      </c>
      <c r="C6" s="17" t="s">
        <v>1934</v>
      </c>
      <c r="D6" s="17" t="s">
        <v>1934</v>
      </c>
      <c r="E6" s="10" t="s">
        <v>1935</v>
      </c>
    </row>
    <row r="7" customFormat="false" ht="15" hidden="false" customHeight="false" outlineLevel="0" collapsed="false">
      <c r="A7" s="10" t="s">
        <v>55</v>
      </c>
      <c r="B7" s="17" t="s">
        <v>1568</v>
      </c>
      <c r="C7" s="17" t="s">
        <v>1936</v>
      </c>
      <c r="D7" s="17" t="s">
        <v>1936</v>
      </c>
      <c r="E7" s="10" t="s">
        <v>1935</v>
      </c>
    </row>
    <row r="8" customFormat="false" ht="15" hidden="false" customHeight="false" outlineLevel="0" collapsed="false">
      <c r="A8" s="10" t="s">
        <v>55</v>
      </c>
      <c r="B8" s="17" t="s">
        <v>1571</v>
      </c>
      <c r="C8" s="17" t="s">
        <v>1937</v>
      </c>
      <c r="D8" s="17" t="s">
        <v>1937</v>
      </c>
      <c r="E8" s="10" t="s">
        <v>1935</v>
      </c>
    </row>
    <row r="9" customFormat="false" ht="15" hidden="false" customHeight="false" outlineLevel="0" collapsed="false">
      <c r="A9" s="10" t="s">
        <v>55</v>
      </c>
      <c r="B9" s="17" t="s">
        <v>1575</v>
      </c>
      <c r="C9" s="17" t="s">
        <v>1938</v>
      </c>
      <c r="D9" s="17" t="s">
        <v>1938</v>
      </c>
      <c r="E9" s="10" t="s">
        <v>1935</v>
      </c>
    </row>
    <row r="10" customFormat="false" ht="15" hidden="false" customHeight="false" outlineLevel="0" collapsed="false">
      <c r="A10" s="10" t="s">
        <v>55</v>
      </c>
      <c r="B10" s="17" t="s">
        <v>1578</v>
      </c>
      <c r="C10" s="17" t="s">
        <v>1939</v>
      </c>
      <c r="D10" s="17" t="s">
        <v>1939</v>
      </c>
      <c r="E10" s="10" t="s">
        <v>1935</v>
      </c>
    </row>
    <row r="11" customFormat="false" ht="15" hidden="false" customHeight="false" outlineLevel="0" collapsed="false">
      <c r="A11" s="10" t="s">
        <v>55</v>
      </c>
      <c r="B11" s="17" t="s">
        <v>1581</v>
      </c>
      <c r="C11" s="17" t="s">
        <v>1940</v>
      </c>
      <c r="D11" s="17" t="s">
        <v>1940</v>
      </c>
      <c r="E11" s="10" t="s">
        <v>1935</v>
      </c>
    </row>
    <row r="12" customFormat="false" ht="15" hidden="false" customHeight="false" outlineLevel="0" collapsed="false">
      <c r="A12" s="10" t="s">
        <v>55</v>
      </c>
      <c r="B12" s="17" t="s">
        <v>1941</v>
      </c>
      <c r="C12" s="17" t="s">
        <v>1937</v>
      </c>
      <c r="D12" s="17" t="s">
        <v>1937</v>
      </c>
      <c r="E12" s="10" t="s">
        <v>1935</v>
      </c>
    </row>
    <row r="13" customFormat="false" ht="15" hidden="false" customHeight="false" outlineLevel="0" collapsed="false">
      <c r="A13" s="10" t="s">
        <v>55</v>
      </c>
      <c r="B13" s="17" t="s">
        <v>1942</v>
      </c>
      <c r="C13" s="17" t="s">
        <v>1943</v>
      </c>
      <c r="D13" s="17" t="s">
        <v>1943</v>
      </c>
      <c r="E13" s="10" t="s">
        <v>1935</v>
      </c>
    </row>
    <row r="14" customFormat="false" ht="15" hidden="false" customHeight="false" outlineLevel="0" collapsed="false">
      <c r="A14" s="10" t="s">
        <v>55</v>
      </c>
      <c r="B14" s="17" t="s">
        <v>1944</v>
      </c>
      <c r="C14" s="17" t="s">
        <v>1945</v>
      </c>
      <c r="D14" s="17" t="s">
        <v>1945</v>
      </c>
      <c r="E14" s="10" t="s">
        <v>1935</v>
      </c>
    </row>
    <row r="15" customFormat="false" ht="15" hidden="false" customHeight="false" outlineLevel="0" collapsed="false">
      <c r="A15" s="10" t="s">
        <v>55</v>
      </c>
      <c r="B15" s="17" t="s">
        <v>1946</v>
      </c>
      <c r="C15" s="17" t="s">
        <v>1947</v>
      </c>
      <c r="D15" s="17" t="s">
        <v>1947</v>
      </c>
      <c r="E15" s="10" t="s">
        <v>1935</v>
      </c>
    </row>
    <row r="16" customFormat="false" ht="15" hidden="false" customHeight="false" outlineLevel="0" collapsed="false">
      <c r="A16" s="10" t="s">
        <v>55</v>
      </c>
      <c r="B16" s="17" t="s">
        <v>1948</v>
      </c>
      <c r="C16" s="17" t="s">
        <v>1949</v>
      </c>
      <c r="D16" s="17" t="s">
        <v>1949</v>
      </c>
      <c r="E16" s="10" t="s">
        <v>1935</v>
      </c>
    </row>
    <row r="17" customFormat="false" ht="15" hidden="false" customHeight="false" outlineLevel="0" collapsed="false">
      <c r="A17" s="10" t="s">
        <v>55</v>
      </c>
      <c r="B17" s="17" t="s">
        <v>1950</v>
      </c>
      <c r="C17" s="17" t="s">
        <v>1951</v>
      </c>
      <c r="D17" s="17" t="s">
        <v>1951</v>
      </c>
      <c r="E17" s="10" t="s">
        <v>1935</v>
      </c>
    </row>
    <row r="18" customFormat="false" ht="15" hidden="false" customHeight="false" outlineLevel="0" collapsed="false">
      <c r="A18" s="10" t="s">
        <v>55</v>
      </c>
      <c r="B18" s="17" t="s">
        <v>1952</v>
      </c>
      <c r="C18" s="17" t="s">
        <v>1949</v>
      </c>
      <c r="D18" s="17" t="s">
        <v>1949</v>
      </c>
      <c r="E18" s="10" t="s">
        <v>1935</v>
      </c>
    </row>
    <row r="19" customFormat="false" ht="57.45" hidden="false" customHeight="false" outlineLevel="0" collapsed="false">
      <c r="A19" s="10" t="s">
        <v>55</v>
      </c>
      <c r="B19" s="17" t="s">
        <v>1953</v>
      </c>
      <c r="C19" s="17" t="s">
        <v>1954</v>
      </c>
      <c r="D19" s="17" t="s">
        <v>1954</v>
      </c>
      <c r="E19" s="10" t="s">
        <v>1935</v>
      </c>
    </row>
    <row r="20" customFormat="false" ht="15" hidden="false" customHeight="false" outlineLevel="0" collapsed="false">
      <c r="A20" s="10" t="s">
        <v>55</v>
      </c>
      <c r="B20" s="17" t="s">
        <v>1955</v>
      </c>
      <c r="C20" s="17" t="s">
        <v>1956</v>
      </c>
      <c r="D20" s="17" t="s">
        <v>1956</v>
      </c>
      <c r="E20" s="10" t="s">
        <v>1935</v>
      </c>
    </row>
    <row r="21" customFormat="false" ht="15" hidden="false" customHeight="false" outlineLevel="0" collapsed="false">
      <c r="A21" s="10" t="s">
        <v>55</v>
      </c>
      <c r="B21" s="17" t="s">
        <v>1957</v>
      </c>
      <c r="C21" s="17" t="s">
        <v>1958</v>
      </c>
      <c r="D21" s="17" t="s">
        <v>1958</v>
      </c>
      <c r="E21" s="10" t="s">
        <v>1935</v>
      </c>
    </row>
    <row r="22" customFormat="false" ht="15" hidden="false" customHeight="false" outlineLevel="0" collapsed="false">
      <c r="A22" s="10" t="s">
        <v>55</v>
      </c>
      <c r="B22" s="17" t="s">
        <v>1959</v>
      </c>
      <c r="C22" s="17" t="s">
        <v>1960</v>
      </c>
      <c r="D22" s="17" t="s">
        <v>1960</v>
      </c>
      <c r="E22" s="10" t="s">
        <v>1935</v>
      </c>
    </row>
    <row r="23" customFormat="false" ht="15" hidden="false" customHeight="false" outlineLevel="0" collapsed="false">
      <c r="A23" s="10" t="s">
        <v>55</v>
      </c>
      <c r="B23" s="17" t="s">
        <v>1961</v>
      </c>
      <c r="C23" s="17" t="s">
        <v>1962</v>
      </c>
      <c r="D23" s="17" t="s">
        <v>1962</v>
      </c>
      <c r="E23" s="10" t="s">
        <v>1935</v>
      </c>
    </row>
    <row r="24" customFormat="false" ht="15" hidden="false" customHeight="false" outlineLevel="0" collapsed="false">
      <c r="A24" s="10" t="s">
        <v>55</v>
      </c>
      <c r="B24" s="17" t="s">
        <v>1963</v>
      </c>
      <c r="C24" s="17" t="s">
        <v>1964</v>
      </c>
      <c r="D24" s="17" t="s">
        <v>1964</v>
      </c>
      <c r="E24" s="10" t="s">
        <v>1935</v>
      </c>
    </row>
    <row r="25" customFormat="false" ht="15" hidden="false" customHeight="false" outlineLevel="0" collapsed="false">
      <c r="A25" s="10" t="s">
        <v>55</v>
      </c>
      <c r="B25" s="17" t="s">
        <v>1965</v>
      </c>
      <c r="C25" s="17" t="s">
        <v>1966</v>
      </c>
      <c r="D25" s="17" t="s">
        <v>1966</v>
      </c>
      <c r="E25" s="10" t="s">
        <v>1935</v>
      </c>
    </row>
    <row r="26" customFormat="false" ht="15" hidden="false" customHeight="false" outlineLevel="0" collapsed="false">
      <c r="A26" s="10" t="s">
        <v>55</v>
      </c>
      <c r="B26" s="17" t="s">
        <v>1967</v>
      </c>
      <c r="C26" s="17" t="s">
        <v>1968</v>
      </c>
      <c r="D26" s="17" t="s">
        <v>1968</v>
      </c>
      <c r="E26" s="10" t="s">
        <v>1935</v>
      </c>
    </row>
    <row r="27" customFormat="false" ht="15" hidden="false" customHeight="false" outlineLevel="0" collapsed="false">
      <c r="A27" s="10" t="s">
        <v>55</v>
      </c>
      <c r="B27" s="17" t="s">
        <v>1969</v>
      </c>
      <c r="C27" s="17" t="s">
        <v>1970</v>
      </c>
      <c r="D27" s="17" t="s">
        <v>1970</v>
      </c>
      <c r="E27" s="10" t="s">
        <v>1935</v>
      </c>
    </row>
    <row r="28" customFormat="false" ht="15" hidden="false" customHeight="false" outlineLevel="0" collapsed="false">
      <c r="A28" s="10" t="s">
        <v>55</v>
      </c>
      <c r="B28" s="17" t="s">
        <v>1971</v>
      </c>
      <c r="C28" s="17" t="s">
        <v>1972</v>
      </c>
      <c r="D28" s="17" t="s">
        <v>1972</v>
      </c>
      <c r="E28" s="10" t="s">
        <v>1935</v>
      </c>
    </row>
    <row r="29" customFormat="false" ht="15" hidden="false" customHeight="false" outlineLevel="0" collapsed="false">
      <c r="A29" s="10" t="s">
        <v>55</v>
      </c>
      <c r="B29" s="17" t="s">
        <v>1973</v>
      </c>
      <c r="C29" s="17" t="s">
        <v>1972</v>
      </c>
      <c r="D29" s="17" t="s">
        <v>1972</v>
      </c>
      <c r="E29" s="10" t="s">
        <v>1935</v>
      </c>
    </row>
    <row r="30" customFormat="false" ht="15" hidden="false" customHeight="false" outlineLevel="0" collapsed="false">
      <c r="A30" s="10" t="s">
        <v>55</v>
      </c>
      <c r="B30" s="17" t="s">
        <v>1974</v>
      </c>
      <c r="C30" s="17" t="s">
        <v>1975</v>
      </c>
      <c r="D30" s="17" t="s">
        <v>1975</v>
      </c>
      <c r="E30" s="10" t="s">
        <v>1935</v>
      </c>
    </row>
    <row r="31" customFormat="false" ht="15" hidden="false" customHeight="false" outlineLevel="0" collapsed="false">
      <c r="A31" s="10" t="s">
        <v>55</v>
      </c>
      <c r="B31" s="17" t="s">
        <v>1976</v>
      </c>
      <c r="C31" s="17" t="s">
        <v>1975</v>
      </c>
      <c r="D31" s="17" t="s">
        <v>1975</v>
      </c>
      <c r="E31" s="10" t="s">
        <v>1935</v>
      </c>
    </row>
    <row r="32" customFormat="false" ht="15" hidden="false" customHeight="false" outlineLevel="0" collapsed="false">
      <c r="A32" s="10" t="s">
        <v>55</v>
      </c>
      <c r="B32" s="17" t="s">
        <v>1977</v>
      </c>
      <c r="C32" s="17" t="s">
        <v>1978</v>
      </c>
      <c r="D32" s="17" t="s">
        <v>1978</v>
      </c>
      <c r="E32" s="10" t="s">
        <v>1935</v>
      </c>
    </row>
    <row r="33" customFormat="false" ht="15" hidden="false" customHeight="false" outlineLevel="0" collapsed="false">
      <c r="A33" s="10" t="s">
        <v>55</v>
      </c>
      <c r="B33" s="17" t="s">
        <v>1979</v>
      </c>
      <c r="C33" s="17" t="s">
        <v>1980</v>
      </c>
      <c r="D33" s="17" t="s">
        <v>1980</v>
      </c>
      <c r="E33" s="10" t="s">
        <v>1935</v>
      </c>
    </row>
    <row r="34" customFormat="false" ht="15" hidden="false" customHeight="false" outlineLevel="0" collapsed="false">
      <c r="A34" s="10" t="s">
        <v>55</v>
      </c>
      <c r="B34" s="17" t="s">
        <v>1981</v>
      </c>
      <c r="C34" s="17" t="s">
        <v>1982</v>
      </c>
      <c r="D34" s="17" t="s">
        <v>1982</v>
      </c>
      <c r="E34" s="10" t="s">
        <v>1935</v>
      </c>
    </row>
    <row r="35" customFormat="false" ht="15" hidden="false" customHeight="false" outlineLevel="0" collapsed="false">
      <c r="A35" s="10" t="s">
        <v>55</v>
      </c>
      <c r="B35" s="17" t="s">
        <v>1983</v>
      </c>
      <c r="C35" s="17" t="s">
        <v>1984</v>
      </c>
      <c r="D35" s="17" t="s">
        <v>1984</v>
      </c>
      <c r="E35" s="10" t="s">
        <v>1935</v>
      </c>
    </row>
    <row r="36" customFormat="false" ht="15" hidden="false" customHeight="false" outlineLevel="0" collapsed="false">
      <c r="A36" s="10" t="s">
        <v>35</v>
      </c>
      <c r="B36" s="17" t="s">
        <v>1985</v>
      </c>
      <c r="C36" s="17" t="s">
        <v>1986</v>
      </c>
      <c r="D36" s="17" t="s">
        <v>1986</v>
      </c>
      <c r="E36" s="10" t="s">
        <v>1935</v>
      </c>
    </row>
    <row r="37" customFormat="false" ht="15" hidden="false" customHeight="false" outlineLevel="0" collapsed="false">
      <c r="A37" s="10" t="s">
        <v>35</v>
      </c>
      <c r="B37" s="17" t="s">
        <v>1987</v>
      </c>
      <c r="C37" s="17" t="s">
        <v>1988</v>
      </c>
      <c r="D37" s="17" t="s">
        <v>1988</v>
      </c>
      <c r="E37" s="10" t="s">
        <v>1935</v>
      </c>
    </row>
    <row r="38" customFormat="false" ht="15" hidden="false" customHeight="false" outlineLevel="0" collapsed="false">
      <c r="A38" s="10" t="s">
        <v>35</v>
      </c>
      <c r="B38" s="17" t="s">
        <v>1989</v>
      </c>
      <c r="C38" s="17" t="s">
        <v>1990</v>
      </c>
      <c r="D38" s="17" t="s">
        <v>1990</v>
      </c>
      <c r="E38" s="10" t="s">
        <v>1935</v>
      </c>
    </row>
    <row r="39" customFormat="false" ht="15" hidden="false" customHeight="false" outlineLevel="0" collapsed="false">
      <c r="A39" s="10" t="s">
        <v>35</v>
      </c>
      <c r="B39" s="17" t="s">
        <v>1991</v>
      </c>
      <c r="C39" s="17" t="s">
        <v>1992</v>
      </c>
      <c r="D39" s="17" t="s">
        <v>1992</v>
      </c>
      <c r="E39" s="10" t="s">
        <v>1935</v>
      </c>
    </row>
    <row r="40" customFormat="false" ht="15" hidden="false" customHeight="false" outlineLevel="0" collapsed="false">
      <c r="A40" s="10" t="s">
        <v>35</v>
      </c>
      <c r="B40" s="17" t="s">
        <v>1993</v>
      </c>
      <c r="C40" s="17" t="s">
        <v>1994</v>
      </c>
      <c r="D40" s="17" t="s">
        <v>1994</v>
      </c>
      <c r="E40" s="10" t="s">
        <v>1935</v>
      </c>
    </row>
    <row r="41" customFormat="false" ht="15" hidden="false" customHeight="false" outlineLevel="0" collapsed="false">
      <c r="A41" s="10" t="s">
        <v>35</v>
      </c>
      <c r="B41" s="17" t="s">
        <v>1995</v>
      </c>
      <c r="C41" s="17" t="s">
        <v>1996</v>
      </c>
      <c r="D41" s="17" t="s">
        <v>1996</v>
      </c>
      <c r="E41" s="10" t="s">
        <v>1935</v>
      </c>
    </row>
    <row r="42" customFormat="false" ht="15" hidden="false" customHeight="false" outlineLevel="0" collapsed="false">
      <c r="A42" s="10" t="s">
        <v>35</v>
      </c>
      <c r="B42" s="17" t="s">
        <v>1997</v>
      </c>
      <c r="C42" s="17" t="s">
        <v>1998</v>
      </c>
      <c r="D42" s="17" t="s">
        <v>1998</v>
      </c>
      <c r="E42" s="10" t="s">
        <v>1935</v>
      </c>
    </row>
    <row r="43" customFormat="false" ht="15" hidden="false" customHeight="false" outlineLevel="0" collapsed="false">
      <c r="A43" s="10" t="s">
        <v>35</v>
      </c>
      <c r="B43" s="17" t="s">
        <v>1999</v>
      </c>
      <c r="C43" s="17" t="s">
        <v>2000</v>
      </c>
      <c r="D43" s="17" t="s">
        <v>2000</v>
      </c>
      <c r="E43" s="10" t="s">
        <v>1935</v>
      </c>
    </row>
    <row r="44" customFormat="false" ht="15" hidden="false" customHeight="false" outlineLevel="0" collapsed="false">
      <c r="A44" s="10" t="s">
        <v>35</v>
      </c>
      <c r="B44" s="17" t="s">
        <v>2001</v>
      </c>
      <c r="C44" s="17" t="s">
        <v>2002</v>
      </c>
      <c r="D44" s="17" t="s">
        <v>2002</v>
      </c>
      <c r="E44" s="10" t="s">
        <v>1935</v>
      </c>
    </row>
    <row r="45" customFormat="false" ht="15" hidden="false" customHeight="false" outlineLevel="0" collapsed="false">
      <c r="A45" s="10" t="s">
        <v>35</v>
      </c>
      <c r="B45" s="17" t="s">
        <v>2003</v>
      </c>
      <c r="C45" s="17" t="s">
        <v>2004</v>
      </c>
      <c r="D45" s="17" t="s">
        <v>2004</v>
      </c>
      <c r="E45" s="10" t="s">
        <v>1935</v>
      </c>
    </row>
    <row r="46" customFormat="false" ht="15" hidden="false" customHeight="false" outlineLevel="0" collapsed="false">
      <c r="A46" s="10" t="s">
        <v>35</v>
      </c>
      <c r="B46" s="17" t="s">
        <v>2005</v>
      </c>
      <c r="C46" s="17" t="s">
        <v>2006</v>
      </c>
      <c r="D46" s="17" t="s">
        <v>2006</v>
      </c>
      <c r="E46" s="10" t="s">
        <v>1935</v>
      </c>
    </row>
    <row r="47" customFormat="false" ht="15" hidden="false" customHeight="false" outlineLevel="0" collapsed="false">
      <c r="A47" s="10" t="s">
        <v>35</v>
      </c>
      <c r="B47" s="17" t="s">
        <v>2007</v>
      </c>
      <c r="C47" s="17" t="s">
        <v>2008</v>
      </c>
      <c r="D47" s="17" t="s">
        <v>2008</v>
      </c>
      <c r="E47" s="10" t="s">
        <v>1935</v>
      </c>
    </row>
    <row r="48" customFormat="false" ht="15" hidden="false" customHeight="false" outlineLevel="0" collapsed="false">
      <c r="A48" s="10" t="s">
        <v>35</v>
      </c>
      <c r="B48" s="17" t="s">
        <v>2009</v>
      </c>
      <c r="C48" s="17" t="s">
        <v>2010</v>
      </c>
      <c r="D48" s="17" t="s">
        <v>2010</v>
      </c>
      <c r="E48" s="10" t="s">
        <v>1935</v>
      </c>
    </row>
    <row r="49" customFormat="false" ht="15" hidden="false" customHeight="false" outlineLevel="0" collapsed="false">
      <c r="A49" s="10" t="s">
        <v>37</v>
      </c>
      <c r="B49" s="17" t="s">
        <v>2011</v>
      </c>
      <c r="C49" s="17" t="s">
        <v>2012</v>
      </c>
      <c r="D49" s="17" t="s">
        <v>2012</v>
      </c>
      <c r="E49" s="10" t="s">
        <v>1935</v>
      </c>
    </row>
    <row r="50" customFormat="false" ht="23.85" hidden="false" customHeight="false" outlineLevel="0" collapsed="false">
      <c r="A50" s="10" t="s">
        <v>37</v>
      </c>
      <c r="B50" s="17" t="s">
        <v>2013</v>
      </c>
      <c r="C50" s="17" t="s">
        <v>2014</v>
      </c>
      <c r="D50" s="17" t="s">
        <v>2014</v>
      </c>
      <c r="E50" s="10" t="s">
        <v>1935</v>
      </c>
    </row>
    <row r="51" customFormat="false" ht="23.85" hidden="false" customHeight="false" outlineLevel="0" collapsed="false">
      <c r="A51" s="10" t="s">
        <v>37</v>
      </c>
      <c r="B51" s="17" t="s">
        <v>2015</v>
      </c>
      <c r="C51" s="17" t="s">
        <v>2016</v>
      </c>
      <c r="D51" s="17" t="s">
        <v>2016</v>
      </c>
      <c r="E51" s="10" t="s">
        <v>1935</v>
      </c>
    </row>
    <row r="52" customFormat="false" ht="23.85" hidden="false" customHeight="false" outlineLevel="0" collapsed="false">
      <c r="A52" s="10" t="s">
        <v>37</v>
      </c>
      <c r="B52" s="17" t="s">
        <v>2017</v>
      </c>
      <c r="C52" s="17" t="s">
        <v>2018</v>
      </c>
      <c r="D52" s="17" t="s">
        <v>2018</v>
      </c>
      <c r="E52" s="10" t="s">
        <v>1935</v>
      </c>
    </row>
    <row r="53" customFormat="false" ht="23.85" hidden="false" customHeight="false" outlineLevel="0" collapsed="false">
      <c r="A53" s="10" t="s">
        <v>37</v>
      </c>
      <c r="B53" s="17" t="s">
        <v>2019</v>
      </c>
      <c r="C53" s="17" t="s">
        <v>2020</v>
      </c>
      <c r="D53" s="17" t="s">
        <v>2020</v>
      </c>
      <c r="E53" s="10" t="s">
        <v>1935</v>
      </c>
    </row>
    <row r="54" customFormat="false" ht="23.85" hidden="false" customHeight="false" outlineLevel="0" collapsed="false">
      <c r="A54" s="10" t="s">
        <v>37</v>
      </c>
      <c r="B54" s="17" t="s">
        <v>2021</v>
      </c>
      <c r="C54" s="17" t="s">
        <v>2022</v>
      </c>
      <c r="D54" s="17" t="s">
        <v>2022</v>
      </c>
      <c r="E54" s="10" t="s">
        <v>1935</v>
      </c>
    </row>
    <row r="55" customFormat="false" ht="23.85" hidden="false" customHeight="false" outlineLevel="0" collapsed="false">
      <c r="A55" s="10" t="s">
        <v>37</v>
      </c>
      <c r="B55" s="17" t="s">
        <v>2023</v>
      </c>
      <c r="C55" s="17" t="s">
        <v>2024</v>
      </c>
      <c r="D55" s="17" t="s">
        <v>2024</v>
      </c>
      <c r="E55" s="10" t="s">
        <v>1935</v>
      </c>
    </row>
    <row r="56" customFormat="false" ht="23.85" hidden="false" customHeight="false" outlineLevel="0" collapsed="false">
      <c r="A56" s="10" t="s">
        <v>37</v>
      </c>
      <c r="B56" s="17" t="s">
        <v>2025</v>
      </c>
      <c r="C56" s="17" t="s">
        <v>2026</v>
      </c>
      <c r="D56" s="17" t="s">
        <v>2026</v>
      </c>
      <c r="E56" s="10" t="s">
        <v>1935</v>
      </c>
    </row>
    <row r="57" customFormat="false" ht="15" hidden="false" customHeight="false" outlineLevel="0" collapsed="false">
      <c r="A57" s="10" t="s">
        <v>37</v>
      </c>
      <c r="B57" s="17" t="s">
        <v>2027</v>
      </c>
      <c r="C57" s="17" t="s">
        <v>2028</v>
      </c>
      <c r="D57" s="17" t="s">
        <v>2028</v>
      </c>
      <c r="E57" s="10" t="s">
        <v>1935</v>
      </c>
    </row>
    <row r="58" customFormat="false" ht="23.85" hidden="false" customHeight="false" outlineLevel="0" collapsed="false">
      <c r="A58" s="10" t="s">
        <v>37</v>
      </c>
      <c r="B58" s="17" t="s">
        <v>2029</v>
      </c>
      <c r="C58" s="17" t="s">
        <v>2030</v>
      </c>
      <c r="D58" s="17" t="s">
        <v>2030</v>
      </c>
      <c r="E58" s="10" t="s">
        <v>1935</v>
      </c>
    </row>
    <row r="59" customFormat="false" ht="23.85" hidden="false" customHeight="false" outlineLevel="0" collapsed="false">
      <c r="A59" s="10" t="s">
        <v>37</v>
      </c>
      <c r="B59" s="17" t="s">
        <v>2031</v>
      </c>
      <c r="C59" s="17" t="s">
        <v>2032</v>
      </c>
      <c r="D59" s="17" t="s">
        <v>2032</v>
      </c>
      <c r="E59" s="10" t="s">
        <v>1935</v>
      </c>
    </row>
    <row r="60" customFormat="false" ht="15" hidden="false" customHeight="false" outlineLevel="0" collapsed="false">
      <c r="A60" s="10" t="s">
        <v>37</v>
      </c>
      <c r="B60" s="17" t="s">
        <v>2033</v>
      </c>
      <c r="C60" s="17" t="s">
        <v>2034</v>
      </c>
      <c r="D60" s="17" t="s">
        <v>2034</v>
      </c>
      <c r="E60" s="10" t="s">
        <v>1935</v>
      </c>
    </row>
    <row r="61" customFormat="false" ht="15" hidden="false" customHeight="false" outlineLevel="0" collapsed="false">
      <c r="A61" s="10" t="s">
        <v>37</v>
      </c>
      <c r="B61" s="17" t="s">
        <v>2035</v>
      </c>
      <c r="C61" s="17" t="s">
        <v>2036</v>
      </c>
      <c r="D61" s="17" t="s">
        <v>2036</v>
      </c>
      <c r="E61" s="10" t="s">
        <v>1935</v>
      </c>
    </row>
    <row r="62" customFormat="false" ht="15" hidden="false" customHeight="false" outlineLevel="0" collapsed="false">
      <c r="A62" s="10" t="s">
        <v>37</v>
      </c>
      <c r="B62" s="17" t="s">
        <v>2037</v>
      </c>
      <c r="C62" s="17" t="s">
        <v>2038</v>
      </c>
      <c r="D62" s="17" t="s">
        <v>2038</v>
      </c>
      <c r="E62" s="10" t="s">
        <v>1935</v>
      </c>
    </row>
    <row r="63" customFormat="false" ht="15" hidden="false" customHeight="false" outlineLevel="0" collapsed="false">
      <c r="A63" s="10" t="s">
        <v>37</v>
      </c>
      <c r="B63" s="17" t="s">
        <v>2039</v>
      </c>
      <c r="C63" s="17" t="s">
        <v>2040</v>
      </c>
      <c r="D63" s="17" t="s">
        <v>2040</v>
      </c>
      <c r="E63" s="10" t="s">
        <v>1935</v>
      </c>
    </row>
    <row r="64" customFormat="false" ht="15" hidden="false" customHeight="false" outlineLevel="0" collapsed="false">
      <c r="A64" s="10" t="s">
        <v>56</v>
      </c>
      <c r="B64" s="17" t="s">
        <v>1556</v>
      </c>
      <c r="C64" s="17" t="s">
        <v>2041</v>
      </c>
      <c r="D64" s="17" t="s">
        <v>2041</v>
      </c>
      <c r="E64" s="10" t="s">
        <v>1935</v>
      </c>
    </row>
    <row r="65" customFormat="false" ht="15" hidden="false" customHeight="false" outlineLevel="0" collapsed="false">
      <c r="A65" s="10" t="s">
        <v>56</v>
      </c>
      <c r="B65" s="17" t="s">
        <v>2042</v>
      </c>
      <c r="C65" s="17" t="s">
        <v>2043</v>
      </c>
      <c r="D65" s="17" t="s">
        <v>2043</v>
      </c>
      <c r="E65" s="10" t="s">
        <v>1935</v>
      </c>
    </row>
    <row r="66" customFormat="false" ht="15" hidden="false" customHeight="false" outlineLevel="0" collapsed="false">
      <c r="A66" s="10" t="s">
        <v>56</v>
      </c>
      <c r="B66" s="17" t="s">
        <v>2044</v>
      </c>
      <c r="C66" s="17" t="s">
        <v>2045</v>
      </c>
      <c r="D66" s="17" t="s">
        <v>2045</v>
      </c>
      <c r="E66" s="10" t="s">
        <v>1935</v>
      </c>
    </row>
    <row r="67" customFormat="false" ht="15" hidden="false" customHeight="false" outlineLevel="0" collapsed="false">
      <c r="A67" s="10" t="s">
        <v>56</v>
      </c>
      <c r="B67" s="17" t="s">
        <v>2046</v>
      </c>
      <c r="C67" s="17" t="s">
        <v>2047</v>
      </c>
      <c r="D67" s="17" t="s">
        <v>2047</v>
      </c>
      <c r="E67" s="10" t="s">
        <v>1935</v>
      </c>
    </row>
    <row r="68" customFormat="false" ht="15" hidden="false" customHeight="false" outlineLevel="0" collapsed="false">
      <c r="A68" s="10" t="s">
        <v>56</v>
      </c>
      <c r="B68" s="17" t="s">
        <v>2048</v>
      </c>
      <c r="C68" s="17" t="s">
        <v>2049</v>
      </c>
      <c r="D68" s="17" t="s">
        <v>2049</v>
      </c>
      <c r="E68" s="10" t="s">
        <v>1935</v>
      </c>
    </row>
    <row r="69" customFormat="false" ht="15" hidden="false" customHeight="false" outlineLevel="0" collapsed="false">
      <c r="A69" s="10" t="s">
        <v>56</v>
      </c>
      <c r="B69" s="17" t="s">
        <v>2050</v>
      </c>
      <c r="C69" s="17" t="s">
        <v>2051</v>
      </c>
      <c r="D69" s="17" t="s">
        <v>2051</v>
      </c>
      <c r="E69" s="10" t="s">
        <v>1935</v>
      </c>
    </row>
    <row r="70" customFormat="false" ht="15" hidden="false" customHeight="false" outlineLevel="0" collapsed="false">
      <c r="A70" s="10" t="s">
        <v>56</v>
      </c>
      <c r="B70" s="17" t="s">
        <v>2052</v>
      </c>
      <c r="C70" s="17" t="s">
        <v>2053</v>
      </c>
      <c r="D70" s="17" t="s">
        <v>2053</v>
      </c>
      <c r="E70" s="10" t="s">
        <v>1935</v>
      </c>
    </row>
    <row r="71" customFormat="false" ht="15" hidden="false" customHeight="false" outlineLevel="0" collapsed="false">
      <c r="A71" s="10" t="s">
        <v>56</v>
      </c>
      <c r="B71" s="17" t="s">
        <v>2054</v>
      </c>
      <c r="C71" s="17" t="s">
        <v>2055</v>
      </c>
      <c r="D71" s="17" t="s">
        <v>2055</v>
      </c>
      <c r="E71" s="10" t="s">
        <v>1935</v>
      </c>
    </row>
    <row r="72" customFormat="false" ht="15" hidden="false" customHeight="false" outlineLevel="0" collapsed="false">
      <c r="A72" s="10" t="s">
        <v>56</v>
      </c>
      <c r="B72" s="17" t="s">
        <v>2056</v>
      </c>
      <c r="C72" s="17" t="s">
        <v>2057</v>
      </c>
      <c r="D72" s="17" t="s">
        <v>2057</v>
      </c>
      <c r="E72" s="10" t="s">
        <v>1935</v>
      </c>
    </row>
    <row r="73" customFormat="false" ht="15" hidden="false" customHeight="false" outlineLevel="0" collapsed="false">
      <c r="A73" s="10" t="s">
        <v>57</v>
      </c>
      <c r="B73" s="17" t="s">
        <v>2058</v>
      </c>
      <c r="C73" s="17" t="s">
        <v>2059</v>
      </c>
      <c r="D73" s="17" t="s">
        <v>2059</v>
      </c>
      <c r="E73" s="10" t="s">
        <v>1935</v>
      </c>
    </row>
    <row r="74" customFormat="false" ht="15" hidden="false" customHeight="false" outlineLevel="0" collapsed="false">
      <c r="A74" s="10" t="s">
        <v>57</v>
      </c>
      <c r="B74" s="17" t="s">
        <v>2060</v>
      </c>
      <c r="C74" s="17" t="s">
        <v>2061</v>
      </c>
      <c r="D74" s="17" t="s">
        <v>2061</v>
      </c>
      <c r="E74" s="10" t="s">
        <v>1935</v>
      </c>
    </row>
    <row r="75" customFormat="false" ht="15" hidden="false" customHeight="false" outlineLevel="0" collapsed="false">
      <c r="A75" s="10" t="s">
        <v>57</v>
      </c>
      <c r="B75" s="17" t="s">
        <v>2062</v>
      </c>
      <c r="C75" s="17" t="s">
        <v>2063</v>
      </c>
      <c r="D75" s="17" t="s">
        <v>2063</v>
      </c>
      <c r="E75" s="10" t="s">
        <v>1935</v>
      </c>
    </row>
    <row r="76" customFormat="false" ht="15" hidden="false" customHeight="false" outlineLevel="0" collapsed="false">
      <c r="A76" s="10" t="s">
        <v>57</v>
      </c>
      <c r="B76" s="17" t="s">
        <v>2064</v>
      </c>
      <c r="C76" s="17" t="s">
        <v>2065</v>
      </c>
      <c r="D76" s="17" t="s">
        <v>2065</v>
      </c>
      <c r="E76" s="10" t="s">
        <v>1935</v>
      </c>
    </row>
    <row r="77" customFormat="false" ht="15" hidden="false" customHeight="false" outlineLevel="0" collapsed="false">
      <c r="A77" s="10" t="s">
        <v>57</v>
      </c>
      <c r="B77" s="17" t="s">
        <v>2066</v>
      </c>
      <c r="C77" s="17" t="s">
        <v>2067</v>
      </c>
      <c r="D77" s="17" t="s">
        <v>2067</v>
      </c>
      <c r="E77" s="10" t="s">
        <v>1935</v>
      </c>
    </row>
    <row r="78" customFormat="false" ht="15" hidden="false" customHeight="false" outlineLevel="0" collapsed="false">
      <c r="A78" s="10" t="s">
        <v>57</v>
      </c>
      <c r="B78" s="17" t="s">
        <v>2068</v>
      </c>
      <c r="C78" s="17" t="s">
        <v>2069</v>
      </c>
      <c r="D78" s="17" t="s">
        <v>2069</v>
      </c>
      <c r="E78" s="10" t="s">
        <v>1935</v>
      </c>
    </row>
    <row r="79" customFormat="false" ht="15" hidden="false" customHeight="false" outlineLevel="0" collapsed="false">
      <c r="A79" s="10" t="s">
        <v>57</v>
      </c>
      <c r="B79" s="17" t="s">
        <v>2070</v>
      </c>
      <c r="C79" s="17" t="s">
        <v>2071</v>
      </c>
      <c r="D79" s="17" t="s">
        <v>2071</v>
      </c>
      <c r="E79" s="10" t="s">
        <v>1935</v>
      </c>
    </row>
    <row r="80" customFormat="false" ht="15" hidden="false" customHeight="false" outlineLevel="0" collapsed="false">
      <c r="A80" s="10" t="s">
        <v>57</v>
      </c>
      <c r="B80" s="17" t="s">
        <v>2072</v>
      </c>
      <c r="C80" s="17" t="s">
        <v>2073</v>
      </c>
      <c r="D80" s="17" t="s">
        <v>2073</v>
      </c>
      <c r="E80" s="10" t="s">
        <v>1935</v>
      </c>
    </row>
    <row r="81" customFormat="false" ht="15" hidden="false" customHeight="false" outlineLevel="0" collapsed="false">
      <c r="A81" s="10" t="s">
        <v>57</v>
      </c>
      <c r="B81" s="17" t="s">
        <v>2074</v>
      </c>
      <c r="C81" s="17" t="s">
        <v>2075</v>
      </c>
      <c r="D81" s="17" t="s">
        <v>2075</v>
      </c>
      <c r="E81" s="10" t="s">
        <v>1935</v>
      </c>
    </row>
    <row r="82" customFormat="false" ht="15" hidden="false" customHeight="false" outlineLevel="0" collapsed="false">
      <c r="A82" s="10" t="s">
        <v>57</v>
      </c>
      <c r="B82" s="17" t="s">
        <v>2076</v>
      </c>
      <c r="C82" s="17" t="s">
        <v>2077</v>
      </c>
      <c r="D82" s="17" t="s">
        <v>2077</v>
      </c>
      <c r="E82" s="10" t="s">
        <v>1935</v>
      </c>
    </row>
    <row r="83" customFormat="false" ht="15" hidden="false" customHeight="false" outlineLevel="0" collapsed="false">
      <c r="A83" s="10" t="s">
        <v>57</v>
      </c>
      <c r="B83" s="17" t="s">
        <v>2078</v>
      </c>
      <c r="C83" s="17" t="s">
        <v>2079</v>
      </c>
      <c r="D83" s="17" t="s">
        <v>2079</v>
      </c>
      <c r="E83" s="10" t="s">
        <v>1935</v>
      </c>
    </row>
    <row r="84" customFormat="false" ht="15" hidden="false" customHeight="false" outlineLevel="0" collapsed="false">
      <c r="A84" s="10" t="s">
        <v>57</v>
      </c>
      <c r="B84" s="17" t="s">
        <v>2080</v>
      </c>
      <c r="C84" s="17" t="s">
        <v>2081</v>
      </c>
      <c r="D84" s="17" t="s">
        <v>2081</v>
      </c>
      <c r="E84" s="10" t="s">
        <v>1935</v>
      </c>
    </row>
    <row r="85" customFormat="false" ht="15" hidden="false" customHeight="false" outlineLevel="0" collapsed="false">
      <c r="A85" s="10" t="s">
        <v>57</v>
      </c>
      <c r="B85" s="17" t="s">
        <v>2082</v>
      </c>
      <c r="C85" s="17" t="s">
        <v>2083</v>
      </c>
      <c r="D85" s="17" t="s">
        <v>2083</v>
      </c>
      <c r="E85" s="10" t="s">
        <v>1935</v>
      </c>
    </row>
    <row r="86" customFormat="false" ht="15" hidden="false" customHeight="false" outlineLevel="0" collapsed="false">
      <c r="A86" s="10" t="s">
        <v>57</v>
      </c>
      <c r="B86" s="17" t="s">
        <v>2084</v>
      </c>
      <c r="C86" s="17" t="s">
        <v>2085</v>
      </c>
      <c r="D86" s="17" t="s">
        <v>2085</v>
      </c>
      <c r="E86" s="10" t="s">
        <v>1935</v>
      </c>
    </row>
    <row r="87" customFormat="false" ht="15" hidden="false" customHeight="false" outlineLevel="0" collapsed="false">
      <c r="A87" s="10" t="s">
        <v>57</v>
      </c>
      <c r="B87" s="17" t="s">
        <v>2086</v>
      </c>
      <c r="C87" s="17" t="s">
        <v>2087</v>
      </c>
      <c r="D87" s="17" t="s">
        <v>2087</v>
      </c>
      <c r="E87" s="10" t="s">
        <v>1935</v>
      </c>
    </row>
    <row r="88" customFormat="false" ht="15" hidden="false" customHeight="false" outlineLevel="0" collapsed="false">
      <c r="A88" s="10" t="s">
        <v>58</v>
      </c>
      <c r="B88" s="17" t="s">
        <v>2088</v>
      </c>
      <c r="C88" s="17" t="s">
        <v>2089</v>
      </c>
      <c r="D88" s="17" t="s">
        <v>2089</v>
      </c>
      <c r="E88" s="10" t="s">
        <v>1935</v>
      </c>
    </row>
    <row r="89" customFormat="false" ht="15" hidden="false" customHeight="false" outlineLevel="0" collapsed="false">
      <c r="A89" s="10" t="s">
        <v>58</v>
      </c>
      <c r="B89" s="17" t="s">
        <v>2090</v>
      </c>
      <c r="C89" s="17" t="s">
        <v>2091</v>
      </c>
      <c r="D89" s="17" t="s">
        <v>2091</v>
      </c>
      <c r="E89" s="10" t="s">
        <v>1935</v>
      </c>
    </row>
    <row r="90" customFormat="false" ht="15" hidden="false" customHeight="false" outlineLevel="0" collapsed="false">
      <c r="A90" s="10" t="s">
        <v>58</v>
      </c>
      <c r="B90" s="17" t="s">
        <v>2092</v>
      </c>
      <c r="C90" s="17" t="s">
        <v>2093</v>
      </c>
      <c r="D90" s="17" t="s">
        <v>2093</v>
      </c>
      <c r="E90" s="10" t="s">
        <v>1935</v>
      </c>
    </row>
    <row r="91" customFormat="false" ht="15" hidden="false" customHeight="false" outlineLevel="0" collapsed="false">
      <c r="A91" s="10" t="s">
        <v>58</v>
      </c>
      <c r="B91" s="17" t="s">
        <v>2094</v>
      </c>
      <c r="C91" s="17" t="s">
        <v>2095</v>
      </c>
      <c r="D91" s="17" t="s">
        <v>2095</v>
      </c>
      <c r="E91" s="10" t="s">
        <v>1935</v>
      </c>
    </row>
    <row r="92" customFormat="false" ht="15" hidden="false" customHeight="false" outlineLevel="0" collapsed="false">
      <c r="A92" s="10" t="s">
        <v>58</v>
      </c>
      <c r="B92" s="17" t="s">
        <v>2096</v>
      </c>
      <c r="C92" s="17" t="s">
        <v>2097</v>
      </c>
      <c r="D92" s="17" t="s">
        <v>2097</v>
      </c>
      <c r="E92" s="10" t="s">
        <v>1935</v>
      </c>
    </row>
    <row r="93" customFormat="false" ht="15" hidden="false" customHeight="false" outlineLevel="0" collapsed="false">
      <c r="A93" s="10" t="s">
        <v>58</v>
      </c>
      <c r="B93" s="17" t="s">
        <v>2098</v>
      </c>
      <c r="C93" s="17" t="s">
        <v>2099</v>
      </c>
      <c r="D93" s="17" t="s">
        <v>2099</v>
      </c>
      <c r="E93" s="10" t="s">
        <v>1935</v>
      </c>
    </row>
    <row r="94" customFormat="false" ht="15" hidden="false" customHeight="false" outlineLevel="0" collapsed="false">
      <c r="A94" s="10" t="s">
        <v>58</v>
      </c>
      <c r="B94" s="17" t="s">
        <v>2100</v>
      </c>
      <c r="C94" s="17" t="s">
        <v>2101</v>
      </c>
      <c r="D94" s="17" t="s">
        <v>2101</v>
      </c>
      <c r="E94" s="10" t="s">
        <v>1935</v>
      </c>
    </row>
    <row r="95" customFormat="false" ht="15" hidden="false" customHeight="false" outlineLevel="0" collapsed="false">
      <c r="A95" s="10" t="s">
        <v>58</v>
      </c>
      <c r="B95" s="17" t="s">
        <v>2102</v>
      </c>
      <c r="C95" s="17" t="s">
        <v>2103</v>
      </c>
      <c r="D95" s="17" t="s">
        <v>2103</v>
      </c>
      <c r="E95" s="10" t="s">
        <v>1935</v>
      </c>
    </row>
    <row r="96" customFormat="false" ht="15" hidden="false" customHeight="false" outlineLevel="0" collapsed="false">
      <c r="A96" s="10" t="s">
        <v>58</v>
      </c>
      <c r="B96" s="17" t="s">
        <v>2104</v>
      </c>
      <c r="C96" s="17" t="s">
        <v>2105</v>
      </c>
      <c r="D96" s="17" t="s">
        <v>2105</v>
      </c>
      <c r="E96" s="10" t="s">
        <v>1935</v>
      </c>
    </row>
    <row r="97" customFormat="false" ht="15" hidden="false" customHeight="false" outlineLevel="0" collapsed="false">
      <c r="A97" s="10" t="s">
        <v>58</v>
      </c>
      <c r="B97" s="17" t="s">
        <v>2106</v>
      </c>
      <c r="C97" s="17" t="s">
        <v>2107</v>
      </c>
      <c r="D97" s="17" t="s">
        <v>2107</v>
      </c>
      <c r="E97" s="10" t="s">
        <v>1935</v>
      </c>
    </row>
    <row r="98" customFormat="false" ht="15" hidden="false" customHeight="false" outlineLevel="0" collapsed="false">
      <c r="A98" s="10" t="s">
        <v>58</v>
      </c>
      <c r="B98" s="17" t="s">
        <v>2108</v>
      </c>
      <c r="C98" s="17" t="s">
        <v>2109</v>
      </c>
      <c r="D98" s="17" t="s">
        <v>2109</v>
      </c>
      <c r="E98" s="10" t="s">
        <v>1935</v>
      </c>
    </row>
    <row r="99" customFormat="false" ht="15" hidden="false" customHeight="false" outlineLevel="0" collapsed="false">
      <c r="A99" s="10" t="s">
        <v>58</v>
      </c>
      <c r="B99" s="17" t="s">
        <v>2110</v>
      </c>
      <c r="C99" s="17" t="s">
        <v>2111</v>
      </c>
      <c r="D99" s="17" t="s">
        <v>2111</v>
      </c>
      <c r="E99" s="10" t="s">
        <v>1935</v>
      </c>
    </row>
    <row r="100" customFormat="false" ht="15" hidden="false" customHeight="false" outlineLevel="0" collapsed="false">
      <c r="A100" s="10" t="s">
        <v>58</v>
      </c>
      <c r="B100" s="17" t="s">
        <v>2112</v>
      </c>
      <c r="C100" s="17" t="s">
        <v>2113</v>
      </c>
      <c r="D100" s="17" t="s">
        <v>2113</v>
      </c>
      <c r="E100" s="10" t="s">
        <v>1935</v>
      </c>
    </row>
    <row r="101" customFormat="false" ht="15" hidden="false" customHeight="false" outlineLevel="0" collapsed="false">
      <c r="A101" s="10" t="s">
        <v>58</v>
      </c>
      <c r="B101" s="17" t="s">
        <v>2114</v>
      </c>
      <c r="C101" s="17" t="s">
        <v>2115</v>
      </c>
      <c r="D101" s="17" t="s">
        <v>2115</v>
      </c>
      <c r="E101" s="10" t="s">
        <v>1935</v>
      </c>
    </row>
    <row r="102" customFormat="false" ht="23.85" hidden="false" customHeight="false" outlineLevel="0" collapsed="false">
      <c r="A102" s="10" t="s">
        <v>58</v>
      </c>
      <c r="B102" s="17" t="s">
        <v>2116</v>
      </c>
      <c r="C102" s="17" t="s">
        <v>2117</v>
      </c>
      <c r="D102" s="17" t="s">
        <v>2117</v>
      </c>
      <c r="E102" s="10" t="s">
        <v>1935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2026-10-08T12:24:52Z</dcterms:created>
  <dc:creator>openpyxl</dc:creator>
  <dc:description/>
  <dc:language>en-US</dc:language>
  <cp:lastModifiedBy/>
  <dcterms:modified xsi:type="dcterms:W3CDTF">2026-10-08T15:24:58Z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