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7" i="1"/>
  <c r="C46"/>
  <c r="C45"/>
  <c r="D41"/>
  <c r="C42"/>
  <c r="C41"/>
  <c r="I29"/>
  <c r="G29"/>
  <c r="G28"/>
  <c r="G27"/>
  <c r="K28"/>
  <c r="K29"/>
  <c r="L25"/>
  <c r="K26"/>
  <c r="K25"/>
  <c r="K23"/>
  <c r="K22"/>
  <c r="E15"/>
  <c r="H15"/>
  <c r="G17"/>
  <c r="G16"/>
  <c r="G15"/>
  <c r="F19"/>
  <c r="F18"/>
  <c r="F17"/>
  <c r="F16"/>
  <c r="F15"/>
  <c r="D21"/>
  <c r="D17"/>
  <c r="D16"/>
  <c r="D15"/>
  <c r="D19"/>
  <c r="F21"/>
  <c r="G21" s="1"/>
  <c r="D30"/>
  <c r="C30"/>
  <c r="F22"/>
  <c r="E22"/>
  <c r="G22"/>
  <c r="D22"/>
  <c r="C49"/>
  <c r="C27"/>
  <c r="C26"/>
  <c r="C25"/>
  <c r="H21"/>
  <c r="A33"/>
  <c r="A30"/>
  <c r="G19"/>
  <c r="G18"/>
  <c r="E21"/>
  <c r="E19"/>
  <c r="E18"/>
  <c r="E17"/>
  <c r="E16"/>
  <c r="D18"/>
  <c r="H17" l="1"/>
  <c r="I17" s="1"/>
  <c r="H19"/>
  <c r="I19" s="1"/>
  <c r="H16"/>
  <c r="I16" s="1"/>
  <c r="H18"/>
  <c r="I18" s="1"/>
  <c r="I15"/>
</calcChain>
</file>

<file path=xl/sharedStrings.xml><?xml version="1.0" encoding="utf-8"?>
<sst xmlns="http://schemas.openxmlformats.org/spreadsheetml/2006/main" count="32" uniqueCount="26">
  <si>
    <t>&lt;=</t>
  </si>
  <si>
    <t>&gt;=</t>
  </si>
  <si>
    <t>z</t>
  </si>
  <si>
    <t>Prob</t>
  </si>
  <si>
    <t>norminv(when prob value is given to us from left side)</t>
  </si>
  <si>
    <t>Top 5% have how many friends</t>
  </si>
  <si>
    <t>Bottom 5% have how many friends</t>
  </si>
  <si>
    <t>normsinv</t>
  </si>
  <si>
    <t>x=z*sd + mean</t>
  </si>
  <si>
    <t>x</t>
  </si>
  <si>
    <t>Suppose we have a normal distribution having mean = 190 and std dev = 36</t>
  </si>
  <si>
    <t>Chebyshev’s Theorem: In a normal distribution, in 1 sd difference (i.e bw mean – 1 std dev and mean + 1 std dev), 68% of the area (68% of my sample is covered).</t>
  </si>
  <si>
    <t>In 2 std dev difference (mean -+ 2 std dev), 95.4% of the area is covered</t>
  </si>
  <si>
    <t>In 3 std dev difference, 99.7% of area gets covered</t>
  </si>
  <si>
    <t>Problems</t>
  </si>
  <si>
    <t>bw 150 and 192 friends: P(&lt;=192 friends) - P(&lt;=150 friends)</t>
  </si>
  <si>
    <t>P(&lt;=192 friends)</t>
  </si>
  <si>
    <t>P(&lt;=150 friends)</t>
  </si>
  <si>
    <t>P(bw 150 and 192)</t>
  </si>
  <si>
    <t>z = (x - mean)/stddev</t>
  </si>
  <si>
    <t>z-value of -1 indicates that the point is 1 standard deviation difference from the mean towards the left</t>
  </si>
  <si>
    <t>s indicates the standard normal distribution with mean = 0 and std dev = 1</t>
  </si>
  <si>
    <t>P(Age&lt;31)</t>
  </si>
  <si>
    <t>P(Age&gt;31)</t>
  </si>
  <si>
    <t>normdist and normsdist are used to compute the prob values. They always return the lower tail / left tail probability. Right tail prob value = 1- left tail prob</t>
  </si>
  <si>
    <t>norminv and normsinv are used to compute the x values and z values respectively from the left tail prob values. If we have the right tail prob, compute the left tail prob for usage in norminv or normsinv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</si>
</sst>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tabSelected="1" topLeftCell="A3" workbookViewId="0">
      <selection activeCell="A6" sqref="A6"/>
    </sheetView>
  </sheetViews>
  <sheetFormatPr defaultRowHeight="15"/>
  <cols>
    <col min="7" max="7" width="48.28515625" customWidth="1"/>
  </cols>
  <sheetData>
    <row r="1" spans="1:9">
      <c r="A1" t="s">
        <v>11</v>
      </c>
    </row>
    <row r="2" spans="1:9">
      <c r="A2" t="s">
        <v>12</v>
      </c>
    </row>
    <row r="3" spans="1:9">
      <c r="A3" t="s">
        <v>13</v>
      </c>
    </row>
    <row r="4" spans="1:9">
      <c r="A4" t="s">
        <v>24</v>
      </c>
    </row>
    <row r="5" spans="1:9">
      <c r="A5" t="s">
        <v>25</v>
      </c>
    </row>
    <row r="6" spans="1:9">
      <c r="A6" t="s">
        <v>21</v>
      </c>
    </row>
    <row r="7" spans="1:9">
      <c r="A7" t="s">
        <v>19</v>
      </c>
    </row>
    <row r="8" spans="1:9">
      <c r="A8" t="s">
        <v>20</v>
      </c>
    </row>
    <row r="12" spans="1:9">
      <c r="A12" s="1" t="s">
        <v>14</v>
      </c>
    </row>
    <row r="13" spans="1:9">
      <c r="A13" t="s">
        <v>10</v>
      </c>
    </row>
    <row r="14" spans="1:9">
      <c r="B14" t="s">
        <v>9</v>
      </c>
      <c r="D14" t="s">
        <v>3</v>
      </c>
      <c r="E14" t="s">
        <v>2</v>
      </c>
      <c r="F14" t="s">
        <v>3</v>
      </c>
      <c r="G14" t="s">
        <v>4</v>
      </c>
      <c r="H14" t="s">
        <v>7</v>
      </c>
      <c r="I14" t="s">
        <v>8</v>
      </c>
    </row>
    <row r="15" spans="1:9">
      <c r="A15" t="s">
        <v>0</v>
      </c>
      <c r="B15">
        <v>120</v>
      </c>
      <c r="D15">
        <f>NORMDIST(120, 190, 36, 1)</f>
        <v>2.5920939357843009E-2</v>
      </c>
      <c r="E15">
        <f>(B15-190)/36</f>
        <v>-1.9444444444444444</v>
      </c>
      <c r="F15">
        <f>NORMSDIST(E15)</f>
        <v>2.5920939357843009E-2</v>
      </c>
      <c r="G15">
        <f>NORMINV(F15,190,36)</f>
        <v>119.99999999999996</v>
      </c>
      <c r="H15">
        <f>NORMSINV(F15)</f>
        <v>-1.9444444444444455</v>
      </c>
      <c r="I15">
        <f>H15*36+190</f>
        <v>119.99999999999996</v>
      </c>
    </row>
    <row r="16" spans="1:9">
      <c r="A16" t="s">
        <v>0</v>
      </c>
      <c r="B16">
        <v>118</v>
      </c>
      <c r="D16">
        <f>NORMDIST(118, 190, 36,1)</f>
        <v>2.275013194817932E-2</v>
      </c>
      <c r="E16">
        <f>(B16-190)/36</f>
        <v>-2</v>
      </c>
      <c r="F16">
        <f>NORMSDIST(E16)</f>
        <v>2.275013194817932E-2</v>
      </c>
      <c r="G16">
        <f>NORMINV(F16, 190,36)</f>
        <v>118.00000000000001</v>
      </c>
      <c r="H16">
        <f>NORMSINV(F16)</f>
        <v>-1.9999999999999996</v>
      </c>
      <c r="I16">
        <f>H16*36+190</f>
        <v>118.00000000000001</v>
      </c>
    </row>
    <row r="17" spans="1:13">
      <c r="A17" t="s">
        <v>0</v>
      </c>
      <c r="B17">
        <v>190</v>
      </c>
      <c r="D17">
        <f>NORMDIST(190,190,36,1)</f>
        <v>0.5</v>
      </c>
      <c r="E17">
        <f>(B17-190)/36</f>
        <v>0</v>
      </c>
      <c r="F17">
        <f>NORMSDIST(E17)</f>
        <v>0.5</v>
      </c>
      <c r="G17">
        <f>NORMINV(F17, 190,36)</f>
        <v>190</v>
      </c>
      <c r="H17">
        <f t="shared" ref="H17:H19" si="0">NORMSINV(F17)</f>
        <v>-1.392137635291833E-16</v>
      </c>
      <c r="I17">
        <f t="shared" ref="I17:I19" si="1">H17*36+190</f>
        <v>190</v>
      </c>
    </row>
    <row r="18" spans="1:13">
      <c r="A18" t="s">
        <v>0</v>
      </c>
      <c r="B18">
        <v>226</v>
      </c>
      <c r="D18">
        <f>NORMDIST(226, 190, 36,1)</f>
        <v>0.84134474606854293</v>
      </c>
      <c r="E18">
        <f>(B18-190)/36</f>
        <v>1</v>
      </c>
      <c r="F18">
        <f>NORMSDIST(E18)</f>
        <v>0.84134474606854293</v>
      </c>
      <c r="G18">
        <f>NORMINV(F18, 190,36)</f>
        <v>226</v>
      </c>
      <c r="H18">
        <f t="shared" si="0"/>
        <v>0.99999999999999978</v>
      </c>
      <c r="I18">
        <f t="shared" si="1"/>
        <v>226</v>
      </c>
    </row>
    <row r="19" spans="1:13">
      <c r="A19" t="s">
        <v>0</v>
      </c>
      <c r="B19">
        <v>265</v>
      </c>
      <c r="D19">
        <f>NORMDIST(265,190,36,1)</f>
        <v>0.9813895748101138</v>
      </c>
      <c r="E19">
        <f>(B19-190)/36</f>
        <v>2.0833333333333335</v>
      </c>
      <c r="F19">
        <f>NORMSDIST(E19)</f>
        <v>0.9813895748101138</v>
      </c>
      <c r="G19">
        <f>NORMINV(F19, 190,36)</f>
        <v>265</v>
      </c>
      <c r="H19">
        <f t="shared" si="0"/>
        <v>2.083333333333333</v>
      </c>
      <c r="I19">
        <f t="shared" si="1"/>
        <v>265</v>
      </c>
    </row>
    <row r="20" spans="1:13">
      <c r="M20" s="2"/>
    </row>
    <row r="21" spans="1:13">
      <c r="A21" t="s">
        <v>1</v>
      </c>
      <c r="B21">
        <v>265</v>
      </c>
      <c r="D21">
        <f>1-D19</f>
        <v>1.8610425189886204E-2</v>
      </c>
      <c r="E21">
        <f>(B21-190)/36</f>
        <v>2.0833333333333335</v>
      </c>
      <c r="F21">
        <f>1-F19</f>
        <v>1.8610425189886204E-2</v>
      </c>
      <c r="G21">
        <f>NORMINV((1-F21), 190, 36)</f>
        <v>265</v>
      </c>
      <c r="H21">
        <f>NORMSINV(1-F21)</f>
        <v>2.083333333333333</v>
      </c>
    </row>
    <row r="22" spans="1:13">
      <c r="A22" t="s">
        <v>1</v>
      </c>
      <c r="B22">
        <v>154</v>
      </c>
      <c r="D22">
        <f>1-NORMDIST(154,190,36,1)</f>
        <v>0.84134474606854293</v>
      </c>
      <c r="E22">
        <f>(154-190)/36</f>
        <v>-1</v>
      </c>
      <c r="F22">
        <f>1-NORMSDIST(E22)</f>
        <v>0.84134474606854293</v>
      </c>
      <c r="G22">
        <f>NORMINV((1-F22), 190, 36)</f>
        <v>154</v>
      </c>
      <c r="J22" t="s">
        <v>22</v>
      </c>
      <c r="K22">
        <f>NORMDIST(31, 35, 2, 1)</f>
        <v>2.275013194817932E-2</v>
      </c>
    </row>
    <row r="23" spans="1:13">
      <c r="J23" t="s">
        <v>23</v>
      </c>
      <c r="K23">
        <f>1-K22</f>
        <v>0.97724986805182068</v>
      </c>
    </row>
    <row r="24" spans="1:13">
      <c r="A24" t="s">
        <v>15</v>
      </c>
    </row>
    <row r="25" spans="1:13">
      <c r="A25" t="s">
        <v>16</v>
      </c>
      <c r="C25">
        <f>NORMDIST(192, 190, 36,1)</f>
        <v>0.52215206434178218</v>
      </c>
      <c r="K25">
        <f>NORMDIST(33, 35, 2, 1)</f>
        <v>0.15865525393145707</v>
      </c>
      <c r="L25">
        <f>(1-0.68)/2</f>
        <v>0.15999999999999998</v>
      </c>
    </row>
    <row r="26" spans="1:13">
      <c r="A26" t="s">
        <v>17</v>
      </c>
      <c r="C26">
        <f>NORMDIST(150, 190,36,1)</f>
        <v>0.13326026290250548</v>
      </c>
      <c r="K26">
        <f>1-K25</f>
        <v>0.84134474606854293</v>
      </c>
    </row>
    <row r="27" spans="1:13">
      <c r="A27" t="s">
        <v>18</v>
      </c>
      <c r="C27">
        <f>C25-C26</f>
        <v>0.38889180143927671</v>
      </c>
      <c r="G27">
        <f>NORMINV(0.07, 35,2)</f>
        <v>32.048417943641653</v>
      </c>
    </row>
    <row r="28" spans="1:13">
      <c r="G28">
        <f>NORMINV(0.25, 35, 2)</f>
        <v>33.651020499607839</v>
      </c>
      <c r="K28">
        <f>NORMDIST(32, 35, 2,1)</f>
        <v>6.6807201268858085E-2</v>
      </c>
    </row>
    <row r="29" spans="1:13">
      <c r="A29" t="s">
        <v>5</v>
      </c>
      <c r="G29">
        <f>NORMINV(0.92, 35, 2)</f>
        <v>37.810143120619266</v>
      </c>
      <c r="I29">
        <f>NORMINV(0.8, 35,2)</f>
        <v>36.683242467145831</v>
      </c>
      <c r="K29">
        <f>1-K28</f>
        <v>0.93319279873114191</v>
      </c>
    </row>
    <row r="30" spans="1:13">
      <c r="A30">
        <f>NORMINV(0.95,190,36)</f>
        <v>249.21473057025301</v>
      </c>
      <c r="C30">
        <f>NORMSINV(0.95)</f>
        <v>1.6448536269514724</v>
      </c>
      <c r="D30">
        <f>C30*36+190</f>
        <v>249.21473057025301</v>
      </c>
    </row>
    <row r="32" spans="1:13">
      <c r="A32" t="s">
        <v>6</v>
      </c>
    </row>
    <row r="33" spans="1:4">
      <c r="A33">
        <f>NORMINV(0.05, 190, 36)</f>
        <v>130.78526942974693</v>
      </c>
    </row>
    <row r="41" spans="1:4">
      <c r="C41">
        <f>NORMSDIST(-2)</f>
        <v>2.275013194817932E-2</v>
      </c>
      <c r="D41">
        <f>NORMDIST(31, 35, 2, 1)</f>
        <v>2.275013194817932E-2</v>
      </c>
    </row>
    <row r="42" spans="1:4">
      <c r="C42">
        <f>NORMDIST(-2, 0, 1,1)</f>
        <v>2.275013194817932E-2</v>
      </c>
    </row>
    <row r="45" spans="1:4">
      <c r="C45">
        <f>NORMDIST(32,35,2,1)</f>
        <v>6.6807201268858085E-2</v>
      </c>
    </row>
    <row r="46" spans="1:4">
      <c r="C46">
        <f>(32-35)/2</f>
        <v>-1.5</v>
      </c>
    </row>
    <row r="47" spans="1:4">
      <c r="C47">
        <f>NORMSDIST(C46)</f>
        <v>6.6807201268858085E-2</v>
      </c>
    </row>
    <row r="49" spans="3:3">
      <c r="C49">
        <f>30/36</f>
        <v>0.83333333333333337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2018-08-28T07:07:02Z</dcterms:created>
  <dcterms:modified xsi:type="dcterms:W3CDTF">2019-12-17T01:13:30Z</dcterms:modified>
</cp:coreProperties>
</file>