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4AHIF\SYP\AEC-Project\Docs\"/>
    </mc:Choice>
  </mc:AlternateContent>
  <xr:revisionPtr revIDLastSave="0" documentId="13_ncr:1_{83357423-04ED-4D43-8BFE-43D23052EEE6}" xr6:coauthVersionLast="46" xr6:coauthVersionMax="46" xr10:uidLastSave="{00000000-0000-0000-0000-000000000000}"/>
  <bookViews>
    <workbookView xWindow="13170" yWindow="4305" windowWidth="21015" windowHeight="13110" activeTab="1" xr2:uid="{00000000-000D-0000-FFFF-FFFF00000000}"/>
  </bookViews>
  <sheets>
    <sheet name="Burndown" sheetId="1" r:id="rId1"/>
    <sheet name="Backlog" sheetId="3" r:id="rId2"/>
    <sheet name="Pmsheet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6" i="1"/>
  <c r="A27" i="1" s="1"/>
  <c r="A28" i="1" s="1"/>
  <c r="A29" i="1" s="1"/>
  <c r="A30" i="1" s="1"/>
  <c r="A31" i="1" s="1"/>
  <c r="J16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J13" i="1"/>
  <c r="F14" i="1" s="1"/>
  <c r="J14" i="1" s="1"/>
  <c r="F15" i="1" l="1"/>
  <c r="J15" i="1" s="1"/>
  <c r="F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B45" i="1"/>
  <c r="D45" i="1"/>
  <c r="E45" i="1"/>
</calcChain>
</file>

<file path=xl/sharedStrings.xml><?xml version="1.0" encoding="utf-8"?>
<sst xmlns="http://schemas.openxmlformats.org/spreadsheetml/2006/main" count="185" uniqueCount="98">
  <si>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</si>
  <si>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</si>
  <si>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</si>
  <si>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</si>
  <si>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</si>
  <si>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</si>
  <si>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</si>
  <si>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</si>
  <si>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</si>
  <si>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</si>
  <si>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</si>
  <si>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</si>
  <si>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</si>
  <si>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</si>
  <si>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</si>
  <si>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</si>
  <si>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</si>
  <si>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</si>
  <si>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</si>
  <si>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</si>
  <si>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</si>
  <si>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</si>
  <si>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</si>
  <si>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</si>
  <si>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</si>
  <si>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</si>
  <si>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</si>
  <si>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</si>
  <si>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</si>
  <si>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</si>
  <si>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</si>
  <si>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</si>
  <si>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</si>
  <si>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</si>
  <si>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</si>
  <si>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</si>
  <si>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</si>
  <si>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</si>
  <si>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</si>
  <si>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</si>
  <si>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</si>
  <si>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</si>
  <si>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</si>
  <si>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</si>
  <si>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</si>
  <si>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</si>
  <si>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</si>
  <si>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</si>
  <si>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</si>
  <si>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</si>
  <si>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</si>
  <si>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</si>
  <si>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</si>
  <si>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</si>
  <si>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</si>
  <si>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</si>
  <si>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</si>
  <si>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</si>
  <si>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</si>
  <si>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</si>
  <si>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</si>
  <si>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</si>
  <si>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</si>
  <si>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</si>
  <si>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</si>
  <si>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</si>
  <si>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</si>
  <si>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</si>
  <si>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</si>
  <si>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</si>
  <si>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</si>
  <si>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</si>
  <si>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</si>
  <si>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</si>
  <si>
    <t>Scene3 - Create Canvas on the floor</t>
  </si>
  <si>
    <t>Scene3 - Create different packet prefabs</t>
  </si>
  <si>
    <t>Scene3 - Create 3 slot objects and slot absorbs packets it gets in touch with</t>
  </si>
  <si>
    <t>Scene3 - Packet sticks to Person if the person gets in touch with packet</t>
  </si>
  <si>
    <t>Scene3 - Create Packet Factory</t>
  </si>
  <si>
    <t>Scene3 - Create object, that measures the time of the game</t>
  </si>
  <si>
    <t>Scene3 - Save score to file</t>
  </si>
  <si>
    <t>13 SP sind aufgeteilt worden</t>
  </si>
  <si>
    <t>Story-23</t>
  </si>
  <si>
    <t>Story-11</t>
  </si>
  <si>
    <t>Story-24</t>
  </si>
  <si>
    <t>Adapt to double instance</t>
  </si>
  <si>
    <t>Animation scene2 encryption</t>
  </si>
  <si>
    <t>Scene 3 - Black hole</t>
  </si>
  <si>
    <t>Create Scene 6</t>
  </si>
  <si>
    <t>Scene 6 - implement decryption</t>
  </si>
  <si>
    <t>Scene 3 - new animation for moving letters</t>
  </si>
  <si>
    <t>Scene 6 - new animation for decryption</t>
  </si>
  <si>
    <t>Adapt to TUIO from TrackLink</t>
  </si>
  <si>
    <t>25Jan</t>
  </si>
  <si>
    <t>31 32</t>
  </si>
  <si>
    <t>33 34</t>
  </si>
  <si>
    <t>35 36 37</t>
  </si>
  <si>
    <t>Research double instancing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</si>
</sst>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6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17" fontId="0" fillId="0" borderId="0" xfId="0" applyNumberFormat="1"/>
    <xf numFmtId="16" fontId="0" fillId="0" borderId="0" xfId="0" applyNumberFormat="1"/>
    <xf numFmtId="0" fontId="7" fillId="0" borderId="0" xfId="0" applyFont="1" applyAlignment="1">
      <alignment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  <c:pt idx="19">
                  <c:v>44123</c:v>
                </c:pt>
                <c:pt idx="20">
                  <c:v>44137</c:v>
                </c:pt>
                <c:pt idx="21">
                  <c:v>44151</c:v>
                </c:pt>
                <c:pt idx="22">
                  <c:v>44165</c:v>
                </c:pt>
                <c:pt idx="23">
                  <c:v>44179</c:v>
                </c:pt>
                <c:pt idx="24">
                  <c:v>44193</c:v>
                </c:pt>
                <c:pt idx="25">
                  <c:v>44207</c:v>
                </c:pt>
                <c:pt idx="26">
                  <c:v>44221</c:v>
                </c:pt>
                <c:pt idx="27">
                  <c:v>44235</c:v>
                </c:pt>
                <c:pt idx="28">
                  <c:v>44249</c:v>
                </c:pt>
                <c:pt idx="29">
                  <c:v>44263</c:v>
                </c:pt>
                <c:pt idx="30">
                  <c:v>44277</c:v>
                </c:pt>
                <c:pt idx="31">
                  <c:v>44291</c:v>
                </c:pt>
                <c:pt idx="32">
                  <c:v>44305</c:v>
                </c:pt>
                <c:pt idx="33">
                  <c:v>44319</c:v>
                </c:pt>
                <c:pt idx="34">
                  <c:v>44333</c:v>
                </c:pt>
                <c:pt idx="35">
                  <c:v>44347</c:v>
                </c:pt>
                <c:pt idx="36">
                  <c:v>44361</c:v>
                </c:pt>
                <c:pt idx="37">
                  <c:v>44375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11</c:v>
                </c:pt>
                <c:pt idx="7">
                  <c:v>34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39</c:v>
                </c:pt>
                <c:pt idx="21">
                  <c:v>42</c:v>
                </c:pt>
                <c:pt idx="22">
                  <c:v>42</c:v>
                </c:pt>
                <c:pt idx="23">
                  <c:v>37</c:v>
                </c:pt>
                <c:pt idx="24">
                  <c:v>37</c:v>
                </c:pt>
                <c:pt idx="25">
                  <c:v>29</c:v>
                </c:pt>
                <c:pt idx="26">
                  <c:v>24</c:v>
                </c:pt>
                <c:pt idx="27">
                  <c:v>20</c:v>
                </c:pt>
                <c:pt idx="28">
                  <c:v>13</c:v>
                </c:pt>
                <c:pt idx="29">
                  <c:v>8</c:v>
                </c:pt>
                <c:pt idx="30">
                  <c:v>8</c:v>
                </c:pt>
                <c:pt idx="31">
                  <c:v>2.5379310344827584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opLeftCell="A20" zoomScaleNormal="100" workbookViewId="0">
      <selection activeCell="J22" sqref="J22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34" t="s">
        <v>0</v>
      </c>
      <c r="B1" s="34"/>
      <c r="C1" s="34"/>
      <c r="D1" s="34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35" t="s">
        <v>5</v>
      </c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/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44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>
        <v>18</v>
      </c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11</v>
      </c>
      <c r="K13" s="9">
        <f t="shared" si="6"/>
        <v>0.1864406779661017</v>
      </c>
    </row>
    <row r="14" spans="1:11" x14ac:dyDescent="0.25">
      <c r="A14" s="5">
        <f t="shared" si="2"/>
        <v>43955</v>
      </c>
      <c r="B14" s="6">
        <v>30</v>
      </c>
      <c r="C14" s="6">
        <v>34</v>
      </c>
      <c r="D14" s="6">
        <v>11</v>
      </c>
      <c r="E14" s="6">
        <v>18</v>
      </c>
      <c r="F14" s="7">
        <f t="shared" si="3"/>
        <v>45</v>
      </c>
      <c r="G14" s="7">
        <f t="shared" si="4"/>
        <v>22</v>
      </c>
      <c r="H14" s="7">
        <f t="shared" si="0"/>
        <v>33</v>
      </c>
      <c r="I14" s="7">
        <f t="shared" si="1"/>
        <v>118</v>
      </c>
      <c r="J14" s="7">
        <f>MAX(IF(OR(ISBLANK(D14),ISBLANK(E14)),F14-K13*B14,F14-D14),0)</f>
        <v>34</v>
      </c>
      <c r="K14" s="9">
        <f t="shared" si="6"/>
        <v>0.24264705882352941</v>
      </c>
    </row>
    <row r="15" spans="1:11" x14ac:dyDescent="0.25">
      <c r="A15" s="5">
        <f t="shared" si="2"/>
        <v>43969</v>
      </c>
      <c r="B15" s="6">
        <v>30</v>
      </c>
      <c r="C15" s="6">
        <v>3</v>
      </c>
      <c r="D15" s="6">
        <v>6</v>
      </c>
      <c r="E15" s="6">
        <v>24</v>
      </c>
      <c r="F15" s="7">
        <f t="shared" si="3"/>
        <v>37</v>
      </c>
      <c r="G15" s="7">
        <f t="shared" si="4"/>
        <v>33</v>
      </c>
      <c r="H15" s="7">
        <f t="shared" si="0"/>
        <v>39</v>
      </c>
      <c r="I15" s="7">
        <f t="shared" si="1"/>
        <v>136</v>
      </c>
      <c r="J15" s="7">
        <f t="shared" si="5"/>
        <v>31</v>
      </c>
      <c r="K15" s="9">
        <f t="shared" si="6"/>
        <v>0.24374999999999999</v>
      </c>
    </row>
    <row r="16" spans="1:11" x14ac:dyDescent="0.25">
      <c r="A16" s="5">
        <f t="shared" si="2"/>
        <v>43983</v>
      </c>
      <c r="B16" s="6">
        <v>0</v>
      </c>
      <c r="C16" s="6"/>
      <c r="D16" s="6"/>
      <c r="E16" s="6"/>
      <c r="F16" s="7">
        <f t="shared" si="3"/>
        <v>31</v>
      </c>
      <c r="G16" s="7">
        <f t="shared" si="4"/>
        <v>39</v>
      </c>
      <c r="H16" s="7">
        <f t="shared" si="0"/>
        <v>39</v>
      </c>
      <c r="I16" s="7">
        <f t="shared" si="1"/>
        <v>160</v>
      </c>
      <c r="J16" s="7">
        <f>MAX(IF(OR(ISBLANK(D16),ISBLANK(E16)),F16-K15*B16,F16-D16),0)</f>
        <v>31</v>
      </c>
      <c r="K16" s="9">
        <f t="shared" si="6"/>
        <v>0.24374999999999999</v>
      </c>
    </row>
    <row r="17" spans="1:11" x14ac:dyDescent="0.25">
      <c r="A17" s="5">
        <f t="shared" si="2"/>
        <v>43997</v>
      </c>
      <c r="B17" s="6">
        <v>0</v>
      </c>
      <c r="C17" s="6"/>
      <c r="D17" s="6"/>
      <c r="E17" s="6"/>
      <c r="F17" s="7">
        <f t="shared" si="3"/>
        <v>31</v>
      </c>
      <c r="G17" s="7">
        <f t="shared" si="4"/>
        <v>39</v>
      </c>
      <c r="H17" s="7">
        <f t="shared" si="0"/>
        <v>39</v>
      </c>
      <c r="I17" s="7">
        <f t="shared" si="1"/>
        <v>160</v>
      </c>
      <c r="J17" s="7">
        <f t="shared" si="5"/>
        <v>31</v>
      </c>
      <c r="K17" s="9">
        <f t="shared" si="6"/>
        <v>0.24374999999999999</v>
      </c>
    </row>
    <row r="18" spans="1:11" x14ac:dyDescent="0.25">
      <c r="A18" s="5">
        <f t="shared" si="2"/>
        <v>44011</v>
      </c>
      <c r="B18" s="6">
        <v>30</v>
      </c>
      <c r="C18" s="6">
        <v>13</v>
      </c>
      <c r="D18" s="6">
        <v>2</v>
      </c>
      <c r="E18" s="6">
        <v>30</v>
      </c>
      <c r="F18" s="7">
        <f t="shared" si="3"/>
        <v>44</v>
      </c>
      <c r="G18" s="7">
        <f t="shared" si="4"/>
        <v>39</v>
      </c>
      <c r="H18" s="7">
        <f t="shared" si="0"/>
        <v>41</v>
      </c>
      <c r="I18" s="7">
        <f t="shared" si="1"/>
        <v>160</v>
      </c>
      <c r="J18" s="7">
        <f t="shared" si="5"/>
        <v>42</v>
      </c>
      <c r="K18" s="9">
        <f t="shared" si="6"/>
        <v>0.21578947368421053</v>
      </c>
    </row>
    <row r="19" spans="1:11" x14ac:dyDescent="0.25">
      <c r="A19" s="5">
        <f t="shared" si="2"/>
        <v>44025</v>
      </c>
      <c r="B19" s="6">
        <v>0</v>
      </c>
      <c r="C19" s="6"/>
      <c r="D19" s="6"/>
      <c r="E19" s="6"/>
      <c r="F19" s="7">
        <f t="shared" si="3"/>
        <v>42</v>
      </c>
      <c r="G19" s="7">
        <f t="shared" si="4"/>
        <v>41</v>
      </c>
      <c r="H19" s="7">
        <f t="shared" si="0"/>
        <v>41</v>
      </c>
      <c r="I19" s="7">
        <f t="shared" si="1"/>
        <v>190</v>
      </c>
      <c r="J19" s="7">
        <f t="shared" si="5"/>
        <v>42</v>
      </c>
      <c r="K19" s="9">
        <f t="shared" si="6"/>
        <v>0.21578947368421053</v>
      </c>
    </row>
    <row r="20" spans="1:11" x14ac:dyDescent="0.25">
      <c r="A20" s="5">
        <f t="shared" si="2"/>
        <v>44039</v>
      </c>
      <c r="B20" s="6">
        <v>0</v>
      </c>
      <c r="C20" s="6"/>
      <c r="D20" s="6"/>
      <c r="E20" s="6"/>
      <c r="F20" s="7">
        <f t="shared" si="3"/>
        <v>42</v>
      </c>
      <c r="G20" s="7">
        <f t="shared" si="4"/>
        <v>41</v>
      </c>
      <c r="H20" s="7">
        <f t="shared" si="0"/>
        <v>41</v>
      </c>
      <c r="I20" s="7">
        <f t="shared" si="1"/>
        <v>190</v>
      </c>
      <c r="J20" s="7">
        <f t="shared" si="5"/>
        <v>42</v>
      </c>
      <c r="K20" s="9">
        <f t="shared" si="6"/>
        <v>0.21578947368421053</v>
      </c>
    </row>
    <row r="21" spans="1:11" x14ac:dyDescent="0.25">
      <c r="A21" s="5">
        <f t="shared" si="2"/>
        <v>44053</v>
      </c>
      <c r="B21" s="6">
        <v>0</v>
      </c>
      <c r="C21" s="6"/>
      <c r="D21" s="6"/>
      <c r="E21" s="6"/>
      <c r="F21" s="7">
        <f t="shared" si="3"/>
        <v>42</v>
      </c>
      <c r="G21" s="7">
        <f t="shared" si="4"/>
        <v>41</v>
      </c>
      <c r="H21" s="7">
        <f t="shared" si="0"/>
        <v>41</v>
      </c>
      <c r="I21" s="7">
        <f t="shared" si="1"/>
        <v>190</v>
      </c>
      <c r="J21" s="7">
        <f t="shared" si="5"/>
        <v>42</v>
      </c>
      <c r="K21" s="9">
        <f t="shared" si="6"/>
        <v>0.21578947368421053</v>
      </c>
    </row>
    <row r="22" spans="1:11" x14ac:dyDescent="0.25">
      <c r="A22" s="5">
        <f t="shared" si="2"/>
        <v>44067</v>
      </c>
      <c r="B22" s="6">
        <v>0</v>
      </c>
      <c r="C22" s="6"/>
      <c r="D22" s="6"/>
      <c r="E22" s="6"/>
      <c r="F22" s="7">
        <f t="shared" si="3"/>
        <v>42</v>
      </c>
      <c r="G22" s="7">
        <f t="shared" si="4"/>
        <v>41</v>
      </c>
      <c r="H22" s="7">
        <f t="shared" si="0"/>
        <v>41</v>
      </c>
      <c r="I22" s="7">
        <f t="shared" si="1"/>
        <v>190</v>
      </c>
      <c r="J22" s="7">
        <f t="shared" si="5"/>
        <v>42</v>
      </c>
      <c r="K22" s="9">
        <f t="shared" si="6"/>
        <v>0.21578947368421053</v>
      </c>
    </row>
    <row r="23" spans="1:11" x14ac:dyDescent="0.25">
      <c r="A23" s="5">
        <f t="shared" si="2"/>
        <v>44081</v>
      </c>
      <c r="B23" s="6">
        <v>0</v>
      </c>
      <c r="C23" s="6"/>
      <c r="D23" s="6"/>
      <c r="E23" s="6"/>
      <c r="F23" s="7">
        <f t="shared" si="3"/>
        <v>42</v>
      </c>
      <c r="G23" s="7">
        <f t="shared" si="4"/>
        <v>41</v>
      </c>
      <c r="H23" s="7">
        <f t="shared" si="0"/>
        <v>41</v>
      </c>
      <c r="I23" s="7">
        <f t="shared" si="1"/>
        <v>190</v>
      </c>
      <c r="J23" s="7">
        <f t="shared" si="5"/>
        <v>42</v>
      </c>
      <c r="K23" s="9">
        <f t="shared" si="6"/>
        <v>0.21578947368421053</v>
      </c>
    </row>
    <row r="24" spans="1:11" x14ac:dyDescent="0.25">
      <c r="A24" s="5">
        <f t="shared" si="2"/>
        <v>44095</v>
      </c>
      <c r="B24" s="6">
        <v>36</v>
      </c>
      <c r="C24" s="6"/>
      <c r="D24" s="6">
        <v>0</v>
      </c>
      <c r="E24" s="6">
        <v>30</v>
      </c>
      <c r="F24" s="7">
        <f t="shared" si="3"/>
        <v>42</v>
      </c>
      <c r="G24" s="7">
        <f t="shared" si="4"/>
        <v>41</v>
      </c>
      <c r="H24" s="7">
        <f t="shared" si="0"/>
        <v>41</v>
      </c>
      <c r="I24" s="7">
        <f t="shared" si="1"/>
        <v>190</v>
      </c>
      <c r="J24" s="7">
        <f t="shared" si="5"/>
        <v>42</v>
      </c>
      <c r="K24" s="9">
        <f t="shared" si="6"/>
        <v>0.18636363636363637</v>
      </c>
    </row>
    <row r="25" spans="1:11" x14ac:dyDescent="0.25">
      <c r="A25" s="5">
        <f t="shared" si="2"/>
        <v>44109</v>
      </c>
      <c r="B25" s="6">
        <v>36</v>
      </c>
      <c r="C25" s="6">
        <v>2</v>
      </c>
      <c r="D25" s="6">
        <v>2</v>
      </c>
      <c r="E25" s="6">
        <v>36</v>
      </c>
      <c r="F25" s="7">
        <f t="shared" si="3"/>
        <v>44</v>
      </c>
      <c r="G25" s="7">
        <f t="shared" si="4"/>
        <v>41</v>
      </c>
      <c r="H25" s="7">
        <f t="shared" si="0"/>
        <v>43</v>
      </c>
      <c r="I25" s="7">
        <f t="shared" si="1"/>
        <v>220</v>
      </c>
      <c r="J25" s="7">
        <f t="shared" si="5"/>
        <v>42</v>
      </c>
      <c r="K25" s="9">
        <f t="shared" si="6"/>
        <v>0.16796875</v>
      </c>
    </row>
    <row r="26" spans="1:11" x14ac:dyDescent="0.25">
      <c r="A26" s="5">
        <f t="shared" si="2"/>
        <v>44123</v>
      </c>
      <c r="B26" s="6">
        <v>36</v>
      </c>
      <c r="C26" s="6">
        <v>3</v>
      </c>
      <c r="D26" s="6">
        <v>3</v>
      </c>
      <c r="E26" s="6">
        <v>36</v>
      </c>
      <c r="F26" s="7">
        <f t="shared" ref="F26:F31" si="7">J25+C26</f>
        <v>45</v>
      </c>
      <c r="G26" s="7">
        <f t="shared" ref="G26:G31" si="8">H25</f>
        <v>43</v>
      </c>
      <c r="H26" s="7">
        <f t="shared" ref="H26:H31" si="9">G26+D26</f>
        <v>46</v>
      </c>
      <c r="I26" s="7">
        <f t="shared" ref="I26:I31" si="10">I25+E25</f>
        <v>256</v>
      </c>
      <c r="J26" s="7">
        <f t="shared" ref="J26:J31" si="11">MAX(IF(OR(ISBLANK(D26),ISBLANK(E26)),F26-K25*B26,F26-D26),0)</f>
        <v>42</v>
      </c>
      <c r="K26" s="9">
        <f t="shared" ref="K26:K31" si="12">IF(OR(ISBLANK(D26),ISBLANK(E26)),K25,H26/(I26+E26))</f>
        <v>0.15753424657534246</v>
      </c>
    </row>
    <row r="27" spans="1:11" x14ac:dyDescent="0.25">
      <c r="A27" s="5">
        <f t="shared" si="2"/>
        <v>44137</v>
      </c>
      <c r="B27" s="6">
        <v>36</v>
      </c>
      <c r="C27" s="6"/>
      <c r="D27" s="6">
        <v>3</v>
      </c>
      <c r="E27" s="6">
        <v>36</v>
      </c>
      <c r="F27" s="7">
        <f t="shared" si="7"/>
        <v>42</v>
      </c>
      <c r="G27" s="7">
        <f t="shared" si="8"/>
        <v>46</v>
      </c>
      <c r="H27" s="7">
        <f t="shared" si="9"/>
        <v>49</v>
      </c>
      <c r="I27" s="7">
        <f t="shared" si="10"/>
        <v>292</v>
      </c>
      <c r="J27" s="7">
        <f t="shared" si="11"/>
        <v>39</v>
      </c>
      <c r="K27" s="9">
        <f t="shared" si="12"/>
        <v>0.14939024390243902</v>
      </c>
    </row>
    <row r="28" spans="1:11" x14ac:dyDescent="0.25">
      <c r="A28" s="5">
        <f t="shared" si="2"/>
        <v>44151</v>
      </c>
      <c r="B28" s="6">
        <v>36</v>
      </c>
      <c r="C28" s="6">
        <v>5</v>
      </c>
      <c r="D28" s="6">
        <v>2</v>
      </c>
      <c r="E28" s="6">
        <v>36</v>
      </c>
      <c r="F28" s="7">
        <f t="shared" si="7"/>
        <v>44</v>
      </c>
      <c r="G28" s="7">
        <f t="shared" si="8"/>
        <v>49</v>
      </c>
      <c r="H28" s="7">
        <f t="shared" si="9"/>
        <v>51</v>
      </c>
      <c r="I28" s="7">
        <f t="shared" si="10"/>
        <v>328</v>
      </c>
      <c r="J28" s="7">
        <f t="shared" si="11"/>
        <v>42</v>
      </c>
      <c r="K28" s="9">
        <f t="shared" si="12"/>
        <v>0.14010989010989011</v>
      </c>
    </row>
    <row r="29" spans="1:11" x14ac:dyDescent="0.25">
      <c r="A29" s="5">
        <f t="shared" si="2"/>
        <v>44165</v>
      </c>
      <c r="B29" s="6">
        <v>36</v>
      </c>
      <c r="C29" s="6"/>
      <c r="D29" s="6">
        <v>0</v>
      </c>
      <c r="E29" s="6">
        <v>36</v>
      </c>
      <c r="F29" s="7">
        <f t="shared" si="7"/>
        <v>42</v>
      </c>
      <c r="G29" s="7">
        <f t="shared" si="8"/>
        <v>51</v>
      </c>
      <c r="H29" s="7">
        <f t="shared" si="9"/>
        <v>51</v>
      </c>
      <c r="I29" s="7">
        <f t="shared" si="10"/>
        <v>364</v>
      </c>
      <c r="J29" s="7">
        <f t="shared" si="11"/>
        <v>42</v>
      </c>
      <c r="K29" s="9">
        <f t="shared" si="12"/>
        <v>0.1275</v>
      </c>
    </row>
    <row r="30" spans="1:11" x14ac:dyDescent="0.25">
      <c r="A30" s="5">
        <f t="shared" si="2"/>
        <v>44179</v>
      </c>
      <c r="B30" s="6">
        <v>27</v>
      </c>
      <c r="C30" s="6">
        <v>3</v>
      </c>
      <c r="D30" s="6">
        <v>8</v>
      </c>
      <c r="E30" s="6">
        <v>27</v>
      </c>
      <c r="F30" s="7">
        <f t="shared" si="7"/>
        <v>45</v>
      </c>
      <c r="G30" s="7">
        <f t="shared" si="8"/>
        <v>51</v>
      </c>
      <c r="H30" s="7">
        <f t="shared" si="9"/>
        <v>59</v>
      </c>
      <c r="I30" s="7">
        <f t="shared" si="10"/>
        <v>400</v>
      </c>
      <c r="J30" s="7">
        <f t="shared" si="11"/>
        <v>37</v>
      </c>
      <c r="K30" s="9">
        <f t="shared" si="12"/>
        <v>0.13817330210772832</v>
      </c>
    </row>
    <row r="31" spans="1:11" x14ac:dyDescent="0.25">
      <c r="A31" s="5">
        <f t="shared" si="2"/>
        <v>44193</v>
      </c>
      <c r="B31" s="6">
        <v>0</v>
      </c>
      <c r="C31" s="6"/>
      <c r="D31" s="6">
        <v>0</v>
      </c>
      <c r="E31" s="6">
        <v>0</v>
      </c>
      <c r="F31" s="7">
        <f t="shared" si="7"/>
        <v>37</v>
      </c>
      <c r="G31" s="7">
        <f t="shared" si="8"/>
        <v>59</v>
      </c>
      <c r="H31" s="7">
        <f t="shared" si="9"/>
        <v>59</v>
      </c>
      <c r="I31" s="7">
        <f t="shared" si="10"/>
        <v>427</v>
      </c>
      <c r="J31" s="7">
        <f t="shared" si="11"/>
        <v>37</v>
      </c>
      <c r="K31" s="9">
        <f t="shared" si="12"/>
        <v>0.13817330210772832</v>
      </c>
    </row>
    <row r="32" spans="1:11" x14ac:dyDescent="0.25">
      <c r="A32" s="5">
        <f t="shared" si="2"/>
        <v>44207</v>
      </c>
      <c r="B32" s="6">
        <v>36</v>
      </c>
      <c r="C32" s="6"/>
      <c r="D32" s="6">
        <v>8</v>
      </c>
      <c r="E32" s="6">
        <v>36</v>
      </c>
      <c r="F32" s="7">
        <f t="shared" ref="F32:F44" si="13">J31+C32</f>
        <v>37</v>
      </c>
      <c r="G32" s="7">
        <f t="shared" ref="G32:G44" si="14">H31</f>
        <v>59</v>
      </c>
      <c r="H32" s="7">
        <f t="shared" ref="H32:H44" si="15">G32+D32</f>
        <v>67</v>
      </c>
      <c r="I32" s="7">
        <f t="shared" ref="I32:I44" si="16">I31+E31</f>
        <v>427</v>
      </c>
      <c r="J32" s="7">
        <f t="shared" ref="J32:J44" si="17">MAX(IF(OR(ISBLANK(D32),ISBLANK(E32)),F32-K31*B32,F32-D32),0)</f>
        <v>29</v>
      </c>
      <c r="K32" s="9">
        <f t="shared" ref="K32:K44" si="18">IF(OR(ISBLANK(D32),ISBLANK(E32)),K31,H32/(I32+E32))</f>
        <v>0.1447084233261339</v>
      </c>
    </row>
    <row r="33" spans="1:11" x14ac:dyDescent="0.25">
      <c r="A33" s="5">
        <f t="shared" si="2"/>
        <v>44221</v>
      </c>
      <c r="B33" s="6">
        <v>36</v>
      </c>
      <c r="C33" s="6"/>
      <c r="D33" s="6">
        <v>5</v>
      </c>
      <c r="E33" s="6">
        <v>36</v>
      </c>
      <c r="F33" s="7">
        <f t="shared" si="13"/>
        <v>29</v>
      </c>
      <c r="G33" s="7">
        <f t="shared" si="14"/>
        <v>67</v>
      </c>
      <c r="H33" s="7">
        <f t="shared" si="15"/>
        <v>72</v>
      </c>
      <c r="I33" s="7">
        <f t="shared" si="16"/>
        <v>463</v>
      </c>
      <c r="J33" s="7">
        <f t="shared" si="17"/>
        <v>24</v>
      </c>
      <c r="K33" s="9">
        <f t="shared" si="18"/>
        <v>0.14428857715430862</v>
      </c>
    </row>
    <row r="34" spans="1:11" x14ac:dyDescent="0.25">
      <c r="A34" s="5">
        <f t="shared" si="2"/>
        <v>44235</v>
      </c>
      <c r="B34" s="6">
        <v>18</v>
      </c>
      <c r="C34" s="6"/>
      <c r="D34" s="6">
        <v>4</v>
      </c>
      <c r="E34" s="6">
        <v>18</v>
      </c>
      <c r="F34" s="7">
        <f t="shared" si="13"/>
        <v>24</v>
      </c>
      <c r="G34" s="7">
        <f t="shared" si="14"/>
        <v>72</v>
      </c>
      <c r="H34" s="7">
        <f t="shared" si="15"/>
        <v>76</v>
      </c>
      <c r="I34" s="7">
        <f t="shared" si="16"/>
        <v>499</v>
      </c>
      <c r="J34" s="7">
        <f t="shared" si="17"/>
        <v>20</v>
      </c>
      <c r="K34" s="9">
        <f t="shared" si="18"/>
        <v>0.14700193423597679</v>
      </c>
    </row>
    <row r="35" spans="1:11" x14ac:dyDescent="0.25">
      <c r="A35" s="5">
        <f t="shared" si="2"/>
        <v>44249</v>
      </c>
      <c r="B35" s="6">
        <v>36</v>
      </c>
      <c r="C35" s="6"/>
      <c r="D35" s="6">
        <v>7</v>
      </c>
      <c r="E35" s="6">
        <v>36</v>
      </c>
      <c r="F35" s="7">
        <f t="shared" si="13"/>
        <v>20</v>
      </c>
      <c r="G35" s="7">
        <f t="shared" si="14"/>
        <v>76</v>
      </c>
      <c r="H35" s="7">
        <f t="shared" si="15"/>
        <v>83</v>
      </c>
      <c r="I35" s="7">
        <f t="shared" si="16"/>
        <v>517</v>
      </c>
      <c r="J35" s="7">
        <f t="shared" si="17"/>
        <v>13</v>
      </c>
      <c r="K35" s="9">
        <f t="shared" si="18"/>
        <v>0.15009041591320071</v>
      </c>
    </row>
    <row r="36" spans="1:11" x14ac:dyDescent="0.25">
      <c r="A36" s="5">
        <f t="shared" si="2"/>
        <v>44263</v>
      </c>
      <c r="B36" s="6">
        <v>36</v>
      </c>
      <c r="C36" s="6"/>
      <c r="D36" s="6">
        <v>5</v>
      </c>
      <c r="E36" s="6">
        <v>18</v>
      </c>
      <c r="F36" s="7">
        <f>J35+C36</f>
        <v>13</v>
      </c>
      <c r="G36" s="7">
        <f t="shared" si="14"/>
        <v>83</v>
      </c>
      <c r="H36" s="7">
        <f t="shared" si="15"/>
        <v>88</v>
      </c>
      <c r="I36" s="7">
        <f t="shared" si="16"/>
        <v>553</v>
      </c>
      <c r="J36" s="7">
        <f t="shared" si="17"/>
        <v>8</v>
      </c>
      <c r="K36" s="9">
        <f t="shared" si="18"/>
        <v>0.15411558669001751</v>
      </c>
    </row>
    <row r="37" spans="1:11" x14ac:dyDescent="0.25">
      <c r="A37" s="5">
        <f t="shared" si="2"/>
        <v>44277</v>
      </c>
      <c r="B37" s="6">
        <v>18</v>
      </c>
      <c r="C37" s="6"/>
      <c r="D37" s="6">
        <v>0</v>
      </c>
      <c r="E37" s="6">
        <v>9</v>
      </c>
      <c r="F37" s="7">
        <f t="shared" si="13"/>
        <v>8</v>
      </c>
      <c r="G37" s="7">
        <f t="shared" si="14"/>
        <v>88</v>
      </c>
      <c r="H37" s="7">
        <f t="shared" si="15"/>
        <v>88</v>
      </c>
      <c r="I37" s="7">
        <f t="shared" si="16"/>
        <v>571</v>
      </c>
      <c r="J37" s="7">
        <f t="shared" si="17"/>
        <v>8</v>
      </c>
      <c r="K37" s="9">
        <f t="shared" si="18"/>
        <v>0.15172413793103448</v>
      </c>
    </row>
    <row r="38" spans="1:11" x14ac:dyDescent="0.25">
      <c r="A38" s="5">
        <f t="shared" si="2"/>
        <v>44291</v>
      </c>
      <c r="B38" s="6">
        <v>36</v>
      </c>
      <c r="C38" s="6"/>
      <c r="D38" s="6"/>
      <c r="E38" s="6"/>
      <c r="F38" s="7">
        <f t="shared" si="13"/>
        <v>8</v>
      </c>
      <c r="G38" s="7">
        <f t="shared" si="14"/>
        <v>88</v>
      </c>
      <c r="H38" s="7">
        <f t="shared" si="15"/>
        <v>88</v>
      </c>
      <c r="I38" s="7">
        <f t="shared" si="16"/>
        <v>580</v>
      </c>
      <c r="J38" s="7">
        <f t="shared" si="17"/>
        <v>2.5379310344827584</v>
      </c>
      <c r="K38" s="9">
        <f t="shared" si="18"/>
        <v>0.15172413793103448</v>
      </c>
    </row>
    <row r="39" spans="1:11" x14ac:dyDescent="0.25">
      <c r="A39" s="5">
        <f t="shared" si="2"/>
        <v>44305</v>
      </c>
      <c r="B39" s="6">
        <v>36</v>
      </c>
      <c r="C39" s="6"/>
      <c r="D39" s="6"/>
      <c r="E39" s="6"/>
      <c r="F39" s="7">
        <f t="shared" si="13"/>
        <v>2.5379310344827584</v>
      </c>
      <c r="G39" s="7">
        <f t="shared" si="14"/>
        <v>88</v>
      </c>
      <c r="H39" s="7">
        <f t="shared" si="15"/>
        <v>88</v>
      </c>
      <c r="I39" s="7">
        <f t="shared" si="16"/>
        <v>580</v>
      </c>
      <c r="J39" s="7">
        <f t="shared" si="17"/>
        <v>0</v>
      </c>
      <c r="K39" s="9">
        <f t="shared" si="18"/>
        <v>0.15172413793103448</v>
      </c>
    </row>
    <row r="40" spans="1:11" x14ac:dyDescent="0.25">
      <c r="A40" s="5">
        <f t="shared" si="2"/>
        <v>44319</v>
      </c>
      <c r="B40" s="6">
        <v>36</v>
      </c>
      <c r="C40" s="6"/>
      <c r="D40" s="6"/>
      <c r="E40" s="6"/>
      <c r="F40" s="7">
        <f t="shared" si="13"/>
        <v>0</v>
      </c>
      <c r="G40" s="7">
        <f t="shared" si="14"/>
        <v>88</v>
      </c>
      <c r="H40" s="7">
        <f t="shared" si="15"/>
        <v>88</v>
      </c>
      <c r="I40" s="7">
        <f t="shared" si="16"/>
        <v>580</v>
      </c>
      <c r="J40" s="7">
        <f t="shared" si="17"/>
        <v>0</v>
      </c>
      <c r="K40" s="9">
        <f t="shared" si="18"/>
        <v>0.15172413793103448</v>
      </c>
    </row>
    <row r="41" spans="1:11" x14ac:dyDescent="0.25">
      <c r="A41" s="5">
        <f t="shared" si="2"/>
        <v>44333</v>
      </c>
      <c r="B41" s="6">
        <v>36</v>
      </c>
      <c r="C41" s="6"/>
      <c r="D41" s="6"/>
      <c r="E41" s="6"/>
      <c r="F41" s="7">
        <f t="shared" si="13"/>
        <v>0</v>
      </c>
      <c r="G41" s="7">
        <f t="shared" si="14"/>
        <v>88</v>
      </c>
      <c r="H41" s="7">
        <f t="shared" si="15"/>
        <v>88</v>
      </c>
      <c r="I41" s="7">
        <f t="shared" si="16"/>
        <v>580</v>
      </c>
      <c r="J41" s="7">
        <f t="shared" si="17"/>
        <v>0</v>
      </c>
      <c r="K41" s="9">
        <f t="shared" si="18"/>
        <v>0.15172413793103448</v>
      </c>
    </row>
    <row r="42" spans="1:11" x14ac:dyDescent="0.25">
      <c r="A42" s="5">
        <f t="shared" si="2"/>
        <v>44347</v>
      </c>
      <c r="B42" s="6">
        <v>36</v>
      </c>
      <c r="C42" s="6"/>
      <c r="D42" s="6"/>
      <c r="E42" s="6"/>
      <c r="F42" s="7">
        <f t="shared" si="13"/>
        <v>0</v>
      </c>
      <c r="G42" s="7">
        <f t="shared" si="14"/>
        <v>88</v>
      </c>
      <c r="H42" s="7">
        <f t="shared" si="15"/>
        <v>88</v>
      </c>
      <c r="I42" s="7">
        <f t="shared" si="16"/>
        <v>580</v>
      </c>
      <c r="J42" s="7">
        <f t="shared" si="17"/>
        <v>0</v>
      </c>
      <c r="K42" s="9">
        <f t="shared" si="18"/>
        <v>0.15172413793103448</v>
      </c>
    </row>
    <row r="43" spans="1:11" x14ac:dyDescent="0.25">
      <c r="A43" s="5">
        <f t="shared" si="2"/>
        <v>44361</v>
      </c>
      <c r="B43" s="6">
        <v>36</v>
      </c>
      <c r="C43" s="6"/>
      <c r="D43" s="6"/>
      <c r="E43" s="6"/>
      <c r="F43" s="7">
        <f t="shared" si="13"/>
        <v>0</v>
      </c>
      <c r="G43" s="7">
        <f t="shared" si="14"/>
        <v>88</v>
      </c>
      <c r="H43" s="7">
        <f t="shared" si="15"/>
        <v>88</v>
      </c>
      <c r="I43" s="7">
        <f t="shared" si="16"/>
        <v>580</v>
      </c>
      <c r="J43" s="7">
        <f t="shared" si="17"/>
        <v>0</v>
      </c>
      <c r="K43" s="9">
        <f t="shared" si="18"/>
        <v>0.15172413793103448</v>
      </c>
    </row>
    <row r="44" spans="1:11" x14ac:dyDescent="0.25">
      <c r="A44" s="5">
        <f t="shared" si="2"/>
        <v>44375</v>
      </c>
      <c r="B44" s="6">
        <v>36</v>
      </c>
      <c r="C44" s="6"/>
      <c r="D44" s="6"/>
      <c r="E44" s="6"/>
      <c r="F44" s="7">
        <f t="shared" si="13"/>
        <v>0</v>
      </c>
      <c r="G44" s="7">
        <f t="shared" si="14"/>
        <v>88</v>
      </c>
      <c r="H44" s="7">
        <f t="shared" si="15"/>
        <v>88</v>
      </c>
      <c r="I44" s="7">
        <f t="shared" si="16"/>
        <v>580</v>
      </c>
      <c r="J44" s="7">
        <f t="shared" si="17"/>
        <v>0</v>
      </c>
      <c r="K44" s="9">
        <f t="shared" si="18"/>
        <v>0.15172413793103448</v>
      </c>
    </row>
    <row r="45" spans="1:11" x14ac:dyDescent="0.25">
      <c r="A45" s="10"/>
      <c r="B45" s="11">
        <f>SUM(B7:B31)</f>
        <v>513</v>
      </c>
      <c r="C45" s="11"/>
      <c r="D45" s="11">
        <f ca="1">AVERAGE(D7:D52)</f>
        <v>4</v>
      </c>
      <c r="E45" s="11">
        <f ca="1">AVERAGE(E7:E52)</f>
        <v>19.166666666666668</v>
      </c>
      <c r="F45" s="11"/>
      <c r="G45" s="11"/>
      <c r="H45" s="11"/>
      <c r="I45" s="11"/>
      <c r="J45" s="11"/>
      <c r="K45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"/>
  <sheetViews>
    <sheetView tabSelected="1" topLeftCell="A34" workbookViewId="0">
      <selection activeCell="E39" sqref="E39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7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7" ht="27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7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  <c r="G3">
        <v>11</v>
      </c>
    </row>
    <row r="4" spans="1:7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7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7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7" ht="36.75" customHeight="1" thickBot="1" x14ac:dyDescent="0.3">
      <c r="A7" s="16">
        <v>6</v>
      </c>
      <c r="B7" s="15" t="s">
        <v>48</v>
      </c>
      <c r="C7" s="17">
        <v>2</v>
      </c>
      <c r="D7" s="15"/>
      <c r="E7" s="15" t="s">
        <v>42</v>
      </c>
      <c r="F7" s="19" t="s">
        <v>68</v>
      </c>
    </row>
    <row r="8" spans="1:7" ht="33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7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7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7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 t="s">
        <v>42</v>
      </c>
      <c r="F11" s="19" t="s">
        <v>54</v>
      </c>
    </row>
    <row r="12" spans="1:7" ht="45" customHeight="1" thickBot="1" x14ac:dyDescent="0.3">
      <c r="A12" s="16">
        <v>11</v>
      </c>
      <c r="B12" s="15" t="s">
        <v>55</v>
      </c>
      <c r="C12" s="17">
        <v>3</v>
      </c>
      <c r="D12" s="15"/>
      <c r="E12" s="15" t="s">
        <v>42</v>
      </c>
      <c r="F12" s="19" t="s">
        <v>56</v>
      </c>
    </row>
    <row r="13" spans="1:7" ht="29.25" customHeight="1" thickBot="1" x14ac:dyDescent="0.3">
      <c r="A13" s="16">
        <v>12</v>
      </c>
      <c r="B13" s="28" t="s">
        <v>57</v>
      </c>
      <c r="C13" s="29" t="s">
        <v>81</v>
      </c>
      <c r="D13" s="15"/>
      <c r="E13" s="15"/>
    </row>
    <row r="14" spans="1:7" ht="30" customHeight="1" thickBot="1" x14ac:dyDescent="0.3">
      <c r="A14" s="16">
        <v>13</v>
      </c>
      <c r="B14" s="15" t="s">
        <v>58</v>
      </c>
      <c r="C14" s="17">
        <v>8</v>
      </c>
      <c r="D14" s="15"/>
      <c r="E14" s="15" t="s">
        <v>42</v>
      </c>
    </row>
    <row r="15" spans="1:7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 t="s">
        <v>42</v>
      </c>
    </row>
    <row r="16" spans="1:7" ht="15.75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26.25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E18" t="s">
        <v>42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E19" s="30" t="s">
        <v>42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  <c r="E20" t="s">
        <v>42</v>
      </c>
    </row>
    <row r="21" spans="1:6" x14ac:dyDescent="0.25">
      <c r="A21" s="24">
        <v>20</v>
      </c>
      <c r="B21" s="25" t="s">
        <v>67</v>
      </c>
      <c r="C21" s="26">
        <v>2</v>
      </c>
      <c r="E21" t="s">
        <v>42</v>
      </c>
    </row>
    <row r="22" spans="1:6" ht="26.25" x14ac:dyDescent="0.25">
      <c r="A22" s="24">
        <v>21</v>
      </c>
      <c r="B22" s="25" t="s">
        <v>69</v>
      </c>
      <c r="C22" s="26">
        <v>1</v>
      </c>
      <c r="E22" t="s">
        <v>42</v>
      </c>
    </row>
    <row r="23" spans="1:6" x14ac:dyDescent="0.25">
      <c r="A23" s="24">
        <v>22</v>
      </c>
      <c r="B23" s="25" t="s">
        <v>71</v>
      </c>
      <c r="C23" s="26">
        <v>1</v>
      </c>
      <c r="E23" t="s">
        <v>42</v>
      </c>
    </row>
    <row r="24" spans="1:6" ht="26.25" x14ac:dyDescent="0.25">
      <c r="A24" s="24">
        <v>23</v>
      </c>
      <c r="B24" s="25" t="s">
        <v>74</v>
      </c>
      <c r="C24" s="26">
        <v>1</v>
      </c>
      <c r="E24" t="s">
        <v>42</v>
      </c>
    </row>
    <row r="25" spans="1:6" ht="39" x14ac:dyDescent="0.25">
      <c r="A25" s="24">
        <v>24</v>
      </c>
      <c r="B25" s="25" t="s">
        <v>75</v>
      </c>
      <c r="C25" s="26">
        <v>2</v>
      </c>
      <c r="E25" t="s">
        <v>42</v>
      </c>
    </row>
    <row r="26" spans="1:6" ht="51.75" x14ac:dyDescent="0.25">
      <c r="A26" s="24">
        <v>25</v>
      </c>
      <c r="B26" s="25" t="s">
        <v>76</v>
      </c>
      <c r="C26" s="26">
        <v>2</v>
      </c>
      <c r="E26" t="s">
        <v>42</v>
      </c>
    </row>
    <row r="27" spans="1:6" ht="51.75" x14ac:dyDescent="0.25">
      <c r="A27" s="24">
        <v>26</v>
      </c>
      <c r="B27" s="25" t="s">
        <v>77</v>
      </c>
      <c r="C27" s="26">
        <v>2</v>
      </c>
      <c r="E27" t="s">
        <v>42</v>
      </c>
    </row>
    <row r="28" spans="1:6" ht="26.25" x14ac:dyDescent="0.25">
      <c r="A28" s="24">
        <v>27</v>
      </c>
      <c r="B28" s="25" t="s">
        <v>78</v>
      </c>
      <c r="C28" s="26">
        <v>2</v>
      </c>
      <c r="E28" t="s">
        <v>42</v>
      </c>
    </row>
    <row r="29" spans="1:6" ht="39" x14ac:dyDescent="0.25">
      <c r="A29" s="24">
        <v>28</v>
      </c>
      <c r="B29" s="25" t="s">
        <v>79</v>
      </c>
      <c r="C29" s="26">
        <v>3</v>
      </c>
      <c r="E29" t="s">
        <v>42</v>
      </c>
    </row>
    <row r="30" spans="1:6" ht="26.25" x14ac:dyDescent="0.25">
      <c r="A30" s="24">
        <v>29</v>
      </c>
      <c r="B30" s="25" t="s">
        <v>80</v>
      </c>
      <c r="C30" s="26">
        <v>2</v>
      </c>
      <c r="E30" t="s">
        <v>42</v>
      </c>
    </row>
    <row r="31" spans="1:6" ht="26.25" x14ac:dyDescent="0.25">
      <c r="A31" s="24">
        <v>30</v>
      </c>
      <c r="B31" s="33" t="s">
        <v>85</v>
      </c>
      <c r="C31" s="26">
        <v>13</v>
      </c>
    </row>
    <row r="32" spans="1:6" ht="26.25" x14ac:dyDescent="0.25">
      <c r="A32" s="24">
        <v>31</v>
      </c>
      <c r="B32" s="25" t="s">
        <v>86</v>
      </c>
      <c r="C32" s="26">
        <v>3</v>
      </c>
      <c r="E32" t="s">
        <v>42</v>
      </c>
    </row>
    <row r="33" spans="1:5" x14ac:dyDescent="0.25">
      <c r="A33" s="24">
        <v>32</v>
      </c>
      <c r="B33" s="25" t="s">
        <v>87</v>
      </c>
      <c r="C33" s="26">
        <v>2</v>
      </c>
      <c r="E33" t="s">
        <v>42</v>
      </c>
    </row>
    <row r="34" spans="1:5" x14ac:dyDescent="0.25">
      <c r="A34" s="24">
        <v>33</v>
      </c>
      <c r="B34" s="25" t="s">
        <v>88</v>
      </c>
      <c r="C34" s="26">
        <v>1</v>
      </c>
      <c r="E34" t="s">
        <v>42</v>
      </c>
    </row>
    <row r="35" spans="1:5" ht="26.25" x14ac:dyDescent="0.25">
      <c r="A35" s="24">
        <v>34</v>
      </c>
      <c r="B35" s="25" t="s">
        <v>89</v>
      </c>
      <c r="C35" s="26">
        <v>3</v>
      </c>
      <c r="E35" t="s">
        <v>42</v>
      </c>
    </row>
    <row r="36" spans="1:5" ht="39" x14ac:dyDescent="0.25">
      <c r="A36" s="24">
        <v>35</v>
      </c>
      <c r="B36" s="25" t="s">
        <v>90</v>
      </c>
      <c r="C36" s="26">
        <v>3</v>
      </c>
      <c r="E36" t="s">
        <v>42</v>
      </c>
    </row>
    <row r="37" spans="1:5" ht="39" x14ac:dyDescent="0.25">
      <c r="A37" s="24">
        <v>36</v>
      </c>
      <c r="B37" s="25" t="s">
        <v>91</v>
      </c>
      <c r="C37" s="26">
        <v>2</v>
      </c>
      <c r="E37" t="s">
        <v>42</v>
      </c>
    </row>
    <row r="38" spans="1:5" ht="26.25" x14ac:dyDescent="0.25">
      <c r="A38" s="24">
        <v>37</v>
      </c>
      <c r="B38" s="25" t="s">
        <v>92</v>
      </c>
      <c r="C38" s="26">
        <v>2</v>
      </c>
      <c r="E38" t="s">
        <v>42</v>
      </c>
    </row>
    <row r="39" spans="1:5" ht="26.25" x14ac:dyDescent="0.25">
      <c r="A39" s="24">
        <v>38</v>
      </c>
      <c r="B39" s="25" t="s">
        <v>97</v>
      </c>
      <c r="C39" s="26">
        <v>5</v>
      </c>
      <c r="E39" t="s">
        <v>42</v>
      </c>
    </row>
    <row r="40" spans="1:5" ht="26.25" x14ac:dyDescent="0.25">
      <c r="A40" s="24">
        <v>39</v>
      </c>
      <c r="B40" s="25" t="s">
        <v>85</v>
      </c>
      <c r="C40" s="26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topLeftCell="A31" workbookViewId="0">
      <selection activeCell="D66" sqref="D66"/>
    </sheetView>
  </sheetViews>
  <sheetFormatPr baseColWidth="10" defaultRowHeight="15" x14ac:dyDescent="0.25"/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7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7">
        <v>43962</v>
      </c>
    </row>
    <row r="40" spans="1:6" x14ac:dyDescent="0.25">
      <c r="A40" t="s">
        <v>72</v>
      </c>
      <c r="B40">
        <v>1</v>
      </c>
      <c r="C40">
        <v>1</v>
      </c>
      <c r="D40">
        <v>1</v>
      </c>
      <c r="E40">
        <v>0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D41">
        <v>1</v>
      </c>
      <c r="E41">
        <v>0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D42">
        <v>5</v>
      </c>
      <c r="E42">
        <v>1</v>
      </c>
      <c r="F42" t="s">
        <v>24</v>
      </c>
    </row>
    <row r="44" spans="1:6" x14ac:dyDescent="0.25">
      <c r="A44" s="27">
        <v>43966</v>
      </c>
    </row>
    <row r="45" spans="1:6" x14ac:dyDescent="0.25">
      <c r="A45" t="s">
        <v>83</v>
      </c>
      <c r="B45">
        <v>3</v>
      </c>
      <c r="C45">
        <v>3</v>
      </c>
      <c r="D45">
        <v>1</v>
      </c>
      <c r="E45">
        <v>2</v>
      </c>
      <c r="F45" t="s">
        <v>28</v>
      </c>
    </row>
    <row r="46" spans="1:6" x14ac:dyDescent="0.25">
      <c r="A46" t="s">
        <v>82</v>
      </c>
      <c r="B46">
        <v>1</v>
      </c>
      <c r="C46">
        <v>1</v>
      </c>
      <c r="D46">
        <v>1</v>
      </c>
      <c r="E46">
        <v>0</v>
      </c>
      <c r="F46" t="s">
        <v>26</v>
      </c>
    </row>
    <row r="47" spans="1:6" x14ac:dyDescent="0.25">
      <c r="A47" t="s">
        <v>29</v>
      </c>
      <c r="B47">
        <v>2</v>
      </c>
      <c r="C47">
        <v>7</v>
      </c>
      <c r="D47">
        <v>6</v>
      </c>
      <c r="E47">
        <v>1</v>
      </c>
      <c r="F47" t="s">
        <v>24</v>
      </c>
    </row>
    <row r="49" spans="1:6" x14ac:dyDescent="0.25">
      <c r="A49" s="27">
        <v>43969</v>
      </c>
    </row>
    <row r="50" spans="1:6" x14ac:dyDescent="0.25">
      <c r="A50" t="s">
        <v>83</v>
      </c>
      <c r="B50">
        <v>3</v>
      </c>
      <c r="C50">
        <v>3</v>
      </c>
      <c r="D50">
        <v>3</v>
      </c>
      <c r="E50">
        <v>0</v>
      </c>
      <c r="F50" t="s">
        <v>28</v>
      </c>
    </row>
    <row r="51" spans="1:6" x14ac:dyDescent="0.25">
      <c r="A51" t="s">
        <v>84</v>
      </c>
      <c r="B51">
        <v>2</v>
      </c>
      <c r="C51">
        <v>2</v>
      </c>
      <c r="D51">
        <v>2</v>
      </c>
      <c r="E51">
        <v>0</v>
      </c>
      <c r="F51" t="s">
        <v>26</v>
      </c>
    </row>
    <row r="52" spans="1:6" x14ac:dyDescent="0.25">
      <c r="A52" t="s">
        <v>29</v>
      </c>
      <c r="B52">
        <v>2</v>
      </c>
      <c r="C52">
        <v>7</v>
      </c>
      <c r="D52">
        <v>7</v>
      </c>
      <c r="E52">
        <v>0</v>
      </c>
      <c r="F52" t="s">
        <v>24</v>
      </c>
    </row>
    <row r="55" spans="1:6" x14ac:dyDescent="0.25">
      <c r="A55" s="31">
        <v>37561</v>
      </c>
      <c r="B55">
        <v>11</v>
      </c>
      <c r="C55">
        <v>3</v>
      </c>
    </row>
    <row r="56" spans="1:6" x14ac:dyDescent="0.25">
      <c r="A56" s="31">
        <v>42675</v>
      </c>
      <c r="B56">
        <v>29</v>
      </c>
      <c r="C56">
        <v>2</v>
      </c>
    </row>
    <row r="57" spans="1:6" x14ac:dyDescent="0.25">
      <c r="A57" s="31">
        <v>41974</v>
      </c>
      <c r="B57">
        <v>13</v>
      </c>
      <c r="C57">
        <v>8</v>
      </c>
    </row>
    <row r="59" spans="1:6" x14ac:dyDescent="0.25">
      <c r="A59" s="31">
        <v>40544</v>
      </c>
      <c r="B59">
        <v>14</v>
      </c>
      <c r="C59">
        <v>8</v>
      </c>
    </row>
    <row r="61" spans="1:6" x14ac:dyDescent="0.25">
      <c r="A61" t="s">
        <v>93</v>
      </c>
      <c r="B61" t="s">
        <v>94</v>
      </c>
      <c r="C61">
        <v>5</v>
      </c>
    </row>
    <row r="62" spans="1:6" x14ac:dyDescent="0.25">
      <c r="A62" s="32">
        <v>44235</v>
      </c>
      <c r="B62" t="s">
        <v>95</v>
      </c>
      <c r="C62">
        <v>4</v>
      </c>
    </row>
    <row r="63" spans="1:6" x14ac:dyDescent="0.25">
      <c r="A63" s="32">
        <v>44249</v>
      </c>
      <c r="B63" t="s">
        <v>96</v>
      </c>
      <c r="C63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Backlog</vt:lpstr>
      <vt:lpstr>Pmsheet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 Bochis</cp:lastModifiedBy>
  <dcterms:created xsi:type="dcterms:W3CDTF">2017-04-28T06:59:40Z</dcterms:created>
  <dcterms:modified xsi:type="dcterms:W3CDTF">2021-04-09T06:28:38Z</dcterms:modified>
</cp:coreProperties>
</file>