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AEC\AECProject\"/>
    </mc:Choice>
  </mc:AlternateContent>
  <xr:revisionPtr revIDLastSave="0" documentId="13_ncr:1_{D30ACB4B-C73B-47ED-ADE2-17548D90195A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Burndown" sheetId="1" r:id="rId1"/>
    <sheet name="Pmsheet" sheetId="2" r:id="rId2"/>
    <sheet name="Backlog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F7" i="1"/>
  <c r="J7" i="1" l="1"/>
  <c r="F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H7" i="1"/>
  <c r="K7" i="1" l="1"/>
  <c r="J8" i="1" s="1"/>
  <c r="F9" i="1" s="1"/>
  <c r="J9" i="1" s="1"/>
  <c r="F10" i="1" s="1"/>
  <c r="G8" i="1"/>
  <c r="H8" i="1" s="1"/>
  <c r="G9" i="1" l="1"/>
  <c r="H9" i="1" s="1"/>
  <c r="K8" i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13" i="1"/>
  <c r="F14" i="1" s="1"/>
  <c r="J14" i="1" s="1"/>
  <c r="F15" i="1" l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D26" i="1"/>
  <c r="E26" i="1"/>
  <c r="B26" i="1"/>
</calcChain>
</file>

<file path=xl/sharedStrings.xml><?xml version="1.0" encoding="utf-8"?>
<sst xmlns="http://schemas.openxmlformats.org/spreadsheetml/2006/main" count="155" uniqueCount="87">
  <si>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</si>
  <si>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</si>
  <si>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</si>
  <si>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</si>
  <si>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</si>
  <si>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</si>
  <si>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</si>
  <si>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</si>
  <si>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</si>
  <si>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</si>
  <si>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</si>
  <si>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</si>
  <si>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</si>
  <si>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</si>
  <si>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</si>
  <si>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</si>
  <si>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</si>
  <si>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Task</t>
  </si>
  <si>
    <t>Orig. Est</t>
  </si>
  <si>
    <t>Curr. Est</t>
  </si>
  <si>
    <t>Effort</t>
  </si>
  <si>
    <t>Remain</t>
  </si>
  <si>
    <t>Responsible</t>
  </si>
  <si>
    <t>Story-16</t>
  </si>
  <si>
    <t>Kevin</t>
  </si>
  <si>
    <t>Story-3</t>
  </si>
  <si>
    <t>Bochis</t>
  </si>
  <si>
    <t>Story-9</t>
  </si>
  <si>
    <t>Anil</t>
  </si>
  <si>
    <t>Story-10</t>
  </si>
  <si>
    <t>Story-7</t>
  </si>
  <si>
    <t>Story18</t>
  </si>
  <si>
    <t>Story-5</t>
  </si>
  <si>
    <t>Story17</t>
  </si>
  <si>
    <t>Story 19</t>
  </si>
  <si>
    <t>Story-6</t>
  </si>
  <si>
    <t>Story-17</t>
  </si>
  <si>
    <t>Story-20</t>
  </si>
  <si>
    <t>Story ID</t>
  </si>
  <si>
    <t>Story</t>
  </si>
  <si>
    <t>Storypoints</t>
  </si>
  <si>
    <t>Wechseln auf neues DevKit</t>
  </si>
  <si>
    <t>Done</t>
  </si>
  <si>
    <t>Verbesserung tracking impl. (Canvas)</t>
  </si>
  <si>
    <t>Implementation von Collision Detection</t>
  </si>
  <si>
    <t>Tracking und Animation in 1 Projekt</t>
  </si>
  <si>
    <t>Starten von Animation durch stehen auf homebutton</t>
  </si>
  <si>
    <t>Done if animation 1 start when a user stands on the Home button of the Smartphone</t>
  </si>
  <si>
    <t>Auswahl von Text durch User</t>
  </si>
  <si>
    <t>Animation Text auf smartphone</t>
  </si>
  <si>
    <t>Smartphone fade out End of scene 1</t>
  </si>
  <si>
    <t>Text converten mit rotX</t>
  </si>
  <si>
    <t>Done if a Text can get convertet fia rotX</t>
  </si>
  <si>
    <t xml:space="preserve">Animation for encryption
</t>
  </si>
  <si>
    <t>Done if the model and the animation of the enryption work</t>
  </si>
  <si>
    <t>Selection of rotX with tracking End of scene 2</t>
  </si>
  <si>
    <t>Done when the User can choose a letter for the encryption</t>
  </si>
  <si>
    <t>Implement Game scene 3</t>
  </si>
  <si>
    <t>Create Animation of sending a message scene 4</t>
  </si>
  <si>
    <t>Create Animation message tower</t>
  </si>
  <si>
    <t>Leaderboard scene 5</t>
  </si>
  <si>
    <t>Making Storys and Pm sheet</t>
  </si>
  <si>
    <t>As a player i want to see scene nr1 in a retro style</t>
  </si>
  <si>
    <t>Done when the telefon is in a retro style and behaves properrly</t>
  </si>
  <si>
    <t>As a player i want to see a retro world in the background</t>
  </si>
  <si>
    <t>Done when the player sees a retro world in a dark theme with starts in the background</t>
  </si>
  <si>
    <t>fix burndown</t>
  </si>
  <si>
    <t>Create Grid Floor</t>
  </si>
  <si>
    <t>Done if User can chose one of four text Bubbles</t>
  </si>
  <si>
    <t>Make Storys for Scene3</t>
  </si>
  <si>
    <t>Story-21</t>
  </si>
  <si>
    <t>Fix Leaderboard Bugs</t>
  </si>
  <si>
    <t>Story-22</t>
  </si>
  <si>
    <t>Story-12</t>
  </si>
  <si>
    <t>Scene3 - Create Canvas on the floor</t>
  </si>
  <si>
    <t>Scene3 - Create different packet prefabs</t>
  </si>
  <si>
    <t>Scene3 - Create 3 slot objects and slot absorbs packets it gets in touch with</t>
  </si>
  <si>
    <t>Scene3 - Packet sticks to Person if the person gets in touch with packet</t>
  </si>
  <si>
    <t>Scene3 - Create Packet Factory</t>
  </si>
  <si>
    <t>Scene3 - Create object, that measures the time of the game</t>
  </si>
  <si>
    <t>Scene3 - Save score to file</t>
  </si>
  <si>
    <t>13 SP sind aufgeteilt worden</t>
  </si>
  <si>
    <t>15.0.5.2020</t>
  </si>
  <si>
    <t>Story-23</t>
  </si>
  <si>
    <t>Story-11</t>
  </si>
  <si>
    <t>18.0.5.2020</t>
  </si>
  <si>
    <t>Story-24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</si>
</sst>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trike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33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4" fillId="3" borderId="2" xfId="0" applyFont="1" applyFill="1" applyBorder="1"/>
    <xf numFmtId="0" fontId="5" fillId="4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0" fontId="5" fillId="4" borderId="4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4" borderId="0" xfId="0" applyFont="1" applyFill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4" fontId="0" fillId="0" borderId="0" xfId="0" applyNumberFormat="1"/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5" fillId="0" borderId="0" xfId="0" applyFont="1" applyFill="1" applyBorder="1" applyAlignment="1">
      <alignment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Burndown!$J$6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Burndown!$A$7:$A$52</c:f>
              <c:numCache>
                <c:formatCode>mmm\ d", "yyyy</c:formatCode>
                <c:ptCount val="46"/>
                <c:pt idx="0">
                  <c:v>43857</c:v>
                </c:pt>
                <c:pt idx="1">
                  <c:v>43871</c:v>
                </c:pt>
                <c:pt idx="2">
                  <c:v>43885</c:v>
                </c:pt>
                <c:pt idx="3">
                  <c:v>43899</c:v>
                </c:pt>
                <c:pt idx="4">
                  <c:v>43913</c:v>
                </c:pt>
                <c:pt idx="5">
                  <c:v>43927</c:v>
                </c:pt>
                <c:pt idx="6">
                  <c:v>43941</c:v>
                </c:pt>
                <c:pt idx="7">
                  <c:v>43955</c:v>
                </c:pt>
                <c:pt idx="8">
                  <c:v>43969</c:v>
                </c:pt>
                <c:pt idx="9">
                  <c:v>43983</c:v>
                </c:pt>
                <c:pt idx="10">
                  <c:v>43997</c:v>
                </c:pt>
                <c:pt idx="11">
                  <c:v>44011</c:v>
                </c:pt>
                <c:pt idx="12">
                  <c:v>44025</c:v>
                </c:pt>
                <c:pt idx="13">
                  <c:v>44039</c:v>
                </c:pt>
                <c:pt idx="14">
                  <c:v>44053</c:v>
                </c:pt>
                <c:pt idx="15">
                  <c:v>44067</c:v>
                </c:pt>
                <c:pt idx="16">
                  <c:v>44081</c:v>
                </c:pt>
                <c:pt idx="17">
                  <c:v>44095</c:v>
                </c:pt>
                <c:pt idx="18">
                  <c:v>44109</c:v>
                </c:pt>
              </c:numCache>
            </c:numRef>
          </c:cat>
          <c:val>
            <c:numRef>
              <c:f>Burndown!$J$7:$J$52</c:f>
              <c:numCache>
                <c:formatCode>General</c:formatCode>
                <c:ptCount val="46"/>
                <c:pt idx="0" formatCode="0.0">
                  <c:v>39</c:v>
                </c:pt>
                <c:pt idx="1">
                  <c:v>29</c:v>
                </c:pt>
                <c:pt idx="2">
                  <c:v>19</c:v>
                </c:pt>
                <c:pt idx="3">
                  <c:v>13</c:v>
                </c:pt>
                <c:pt idx="4">
                  <c:v>17</c:v>
                </c:pt>
                <c:pt idx="5">
                  <c:v>11</c:v>
                </c:pt>
                <c:pt idx="6">
                  <c:v>11</c:v>
                </c:pt>
                <c:pt idx="7">
                  <c:v>34</c:v>
                </c:pt>
                <c:pt idx="8">
                  <c:v>26.720588235294116</c:v>
                </c:pt>
                <c:pt idx="9">
                  <c:v>19.441176470588232</c:v>
                </c:pt>
                <c:pt idx="10">
                  <c:v>12.16176470588235</c:v>
                </c:pt>
                <c:pt idx="11">
                  <c:v>4.8823529411764675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661-BA3E-5976BEC8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zoomScale="85" zoomScaleNormal="85" workbookViewId="0">
      <selection activeCell="E31" sqref="E31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30" t="s">
        <v>0</v>
      </c>
      <c r="B1" s="30"/>
      <c r="C1" s="30"/>
      <c r="D1" s="30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39</v>
      </c>
      <c r="B3" s="2">
        <v>10</v>
      </c>
      <c r="C3" s="2">
        <v>30</v>
      </c>
      <c r="D3" s="3">
        <f>B3/C3</f>
        <v>0.33333333333333331</v>
      </c>
    </row>
    <row r="5" spans="1:11" x14ac:dyDescent="0.25">
      <c r="A5" s="31" t="s">
        <v>5</v>
      </c>
      <c r="B5" s="31"/>
      <c r="C5" s="31"/>
      <c r="D5" s="31"/>
      <c r="E5" s="31"/>
      <c r="F5" s="31"/>
      <c r="G5" s="31"/>
      <c r="H5" s="31"/>
      <c r="I5" s="31"/>
      <c r="J5" s="31"/>
      <c r="K5" s="31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43857</v>
      </c>
      <c r="B7" s="6">
        <v>30</v>
      </c>
      <c r="C7" s="6"/>
      <c r="D7" s="6"/>
      <c r="E7" s="6"/>
      <c r="F7" s="7">
        <f>A3</f>
        <v>39</v>
      </c>
      <c r="G7" s="7">
        <v>0</v>
      </c>
      <c r="H7" s="7">
        <f t="shared" ref="H7:H25" si="0">G7+D7</f>
        <v>0</v>
      </c>
      <c r="I7" s="7">
        <f>'[1]Sheet 1 - Initial'!C7</f>
        <v>0</v>
      </c>
      <c r="J7" s="8">
        <f>A3</f>
        <v>39</v>
      </c>
      <c r="K7" s="9">
        <f>IF(OR(ISBLANK(D7),ISBLANK(E7)),'[1]Sheet 1 - Initial'!D7,H7/(I7+E7))</f>
        <v>0</v>
      </c>
    </row>
    <row r="8" spans="1:11" x14ac:dyDescent="0.25">
      <c r="A8" s="5">
        <f>A7+14</f>
        <v>43871</v>
      </c>
      <c r="B8" s="6">
        <v>30</v>
      </c>
      <c r="C8" s="6"/>
      <c r="D8" s="6">
        <v>10</v>
      </c>
      <c r="E8" s="6">
        <v>30</v>
      </c>
      <c r="F8" s="8">
        <f>J7+C8</f>
        <v>39</v>
      </c>
      <c r="G8" s="7">
        <f>H7</f>
        <v>0</v>
      </c>
      <c r="H8" s="7">
        <f>G8+D8</f>
        <v>10</v>
      </c>
      <c r="I8" s="7">
        <f t="shared" ref="I8:I25" si="1">I7+E7</f>
        <v>0</v>
      </c>
      <c r="J8" s="7">
        <f>MAX(IF(OR(ISBLANK(D8),ISBLANK(E8)),F8-K7*B8,F8-D8),0)</f>
        <v>29</v>
      </c>
      <c r="K8" s="9">
        <f>IF(OR(ISBLANK(D8),ISBLANK(E8)),K7,H8/(I8+E8))</f>
        <v>0.33333333333333331</v>
      </c>
    </row>
    <row r="9" spans="1:11" x14ac:dyDescent="0.25">
      <c r="A9" s="5">
        <f t="shared" ref="A9:A25" si="2">A8+14</f>
        <v>43885</v>
      </c>
      <c r="B9" s="6">
        <v>30</v>
      </c>
      <c r="C9" s="6"/>
      <c r="D9" s="6"/>
      <c r="E9" s="6"/>
      <c r="F9" s="7">
        <f t="shared" ref="F9:F25" si="3">J8+C9</f>
        <v>29</v>
      </c>
      <c r="G9" s="7">
        <f t="shared" ref="G9:G25" si="4">H8</f>
        <v>10</v>
      </c>
      <c r="H9" s="7">
        <f>G9+D9</f>
        <v>10</v>
      </c>
      <c r="I9" s="7">
        <f>I8+E8</f>
        <v>30</v>
      </c>
      <c r="J9" s="7">
        <f>MAX(IF(OR(ISBLANK(D9),ISBLANK(E9)),F9-K8*B9,F9-D9),0)</f>
        <v>19</v>
      </c>
      <c r="K9" s="9">
        <f>IF(OR(ISBLANK(D9),ISBLANK(E9)),K8,H9/(I9+E9))</f>
        <v>0.33333333333333331</v>
      </c>
    </row>
    <row r="10" spans="1:11" x14ac:dyDescent="0.25">
      <c r="A10" s="5">
        <f t="shared" si="2"/>
        <v>43899</v>
      </c>
      <c r="B10" s="6">
        <v>30</v>
      </c>
      <c r="C10" s="6"/>
      <c r="D10" s="6">
        <v>6</v>
      </c>
      <c r="E10" s="6">
        <v>40</v>
      </c>
      <c r="F10" s="7">
        <f t="shared" si="3"/>
        <v>19</v>
      </c>
      <c r="G10" s="7">
        <f t="shared" si="4"/>
        <v>10</v>
      </c>
      <c r="H10" s="7">
        <f>G10+D10</f>
        <v>16</v>
      </c>
      <c r="I10" s="7">
        <f>I9+E9</f>
        <v>30</v>
      </c>
      <c r="J10" s="7">
        <f>MAX(IF(OR(ISBLANK(D10),ISBLANK(E10)),F10-K9*B10,F10-D10),0)</f>
        <v>13</v>
      </c>
      <c r="K10" s="9">
        <f>IF(OR(ISBLANK(D10),ISBLANK(E10)),K9,H10/(I10+E10))</f>
        <v>0.22857142857142856</v>
      </c>
    </row>
    <row r="11" spans="1:11" x14ac:dyDescent="0.25">
      <c r="A11" s="5">
        <f t="shared" si="2"/>
        <v>43913</v>
      </c>
      <c r="B11" s="6">
        <v>30</v>
      </c>
      <c r="C11" s="6">
        <v>8</v>
      </c>
      <c r="D11" s="6">
        <v>4</v>
      </c>
      <c r="E11" s="6">
        <v>30</v>
      </c>
      <c r="F11" s="7">
        <f t="shared" si="3"/>
        <v>21</v>
      </c>
      <c r="G11" s="7">
        <f t="shared" si="4"/>
        <v>16</v>
      </c>
      <c r="H11" s="7">
        <f t="shared" si="0"/>
        <v>20</v>
      </c>
      <c r="I11" s="7">
        <f>I10+E10</f>
        <v>70</v>
      </c>
      <c r="J11" s="7">
        <f t="shared" ref="J11:J25" si="5">MAX(IF(OR(ISBLANK(D11),ISBLANK(E11)),F11-K10*B11,F11-D11),0)</f>
        <v>17</v>
      </c>
      <c r="K11" s="9">
        <f t="shared" ref="K11:K25" si="6">IF(OR(ISBLANK(D11),ISBLANK(E11)),K10,H11/(I11+E11))</f>
        <v>0.2</v>
      </c>
    </row>
    <row r="12" spans="1:11" x14ac:dyDescent="0.25">
      <c r="A12" s="5">
        <f t="shared" si="2"/>
        <v>43927</v>
      </c>
      <c r="B12" s="6">
        <v>30</v>
      </c>
      <c r="C12" s="6"/>
      <c r="D12" s="6"/>
      <c r="E12" s="6"/>
      <c r="F12" s="7">
        <f t="shared" si="3"/>
        <v>17</v>
      </c>
      <c r="G12" s="7">
        <f t="shared" si="4"/>
        <v>20</v>
      </c>
      <c r="H12" s="7">
        <f t="shared" si="0"/>
        <v>20</v>
      </c>
      <c r="I12" s="7">
        <f t="shared" si="1"/>
        <v>100</v>
      </c>
      <c r="J12" s="7">
        <f t="shared" si="5"/>
        <v>11</v>
      </c>
      <c r="K12" s="9">
        <f t="shared" si="6"/>
        <v>0.2</v>
      </c>
    </row>
    <row r="13" spans="1:11" x14ac:dyDescent="0.25">
      <c r="A13" s="5">
        <f t="shared" si="2"/>
        <v>43941</v>
      </c>
      <c r="B13" s="6">
        <v>30</v>
      </c>
      <c r="C13" s="6">
        <v>2</v>
      </c>
      <c r="D13" s="6">
        <v>2</v>
      </c>
      <c r="E13" s="6">
        <v>18</v>
      </c>
      <c r="F13" s="7">
        <f t="shared" si="3"/>
        <v>13</v>
      </c>
      <c r="G13" s="7">
        <f t="shared" si="4"/>
        <v>20</v>
      </c>
      <c r="H13" s="7">
        <f t="shared" si="0"/>
        <v>22</v>
      </c>
      <c r="I13" s="7">
        <f t="shared" si="1"/>
        <v>100</v>
      </c>
      <c r="J13" s="7">
        <f t="shared" si="5"/>
        <v>11</v>
      </c>
      <c r="K13" s="9">
        <f t="shared" si="6"/>
        <v>0.1864406779661017</v>
      </c>
    </row>
    <row r="14" spans="1:11" x14ac:dyDescent="0.25">
      <c r="A14" s="5">
        <f t="shared" si="2"/>
        <v>43955</v>
      </c>
      <c r="B14" s="6">
        <v>30</v>
      </c>
      <c r="C14" s="6">
        <v>34</v>
      </c>
      <c r="D14" s="6">
        <v>11</v>
      </c>
      <c r="E14" s="6">
        <v>18</v>
      </c>
      <c r="F14" s="7">
        <f t="shared" si="3"/>
        <v>45</v>
      </c>
      <c r="G14" s="7">
        <f t="shared" si="4"/>
        <v>22</v>
      </c>
      <c r="H14" s="7">
        <f t="shared" si="0"/>
        <v>33</v>
      </c>
      <c r="I14" s="7">
        <f t="shared" si="1"/>
        <v>118</v>
      </c>
      <c r="J14" s="7">
        <f>MAX(IF(OR(ISBLANK(D14),ISBLANK(E14)),F14-K13*B14,F14-D14),0)</f>
        <v>34</v>
      </c>
      <c r="K14" s="9">
        <f t="shared" si="6"/>
        <v>0.24264705882352941</v>
      </c>
    </row>
    <row r="15" spans="1:11" x14ac:dyDescent="0.25">
      <c r="A15" s="5">
        <f t="shared" si="2"/>
        <v>43969</v>
      </c>
      <c r="B15" s="6">
        <v>30</v>
      </c>
      <c r="C15" s="6"/>
      <c r="D15" s="6"/>
      <c r="E15" s="6"/>
      <c r="F15" s="7">
        <f t="shared" si="3"/>
        <v>34</v>
      </c>
      <c r="G15" s="7">
        <f t="shared" si="4"/>
        <v>33</v>
      </c>
      <c r="H15" s="7">
        <f t="shared" si="0"/>
        <v>33</v>
      </c>
      <c r="I15" s="7">
        <f t="shared" si="1"/>
        <v>136</v>
      </c>
      <c r="J15" s="7">
        <f t="shared" si="5"/>
        <v>26.720588235294116</v>
      </c>
      <c r="K15" s="9">
        <f t="shared" si="6"/>
        <v>0.24264705882352941</v>
      </c>
    </row>
    <row r="16" spans="1:11" x14ac:dyDescent="0.25">
      <c r="A16" s="5">
        <f t="shared" si="2"/>
        <v>43983</v>
      </c>
      <c r="B16" s="6">
        <v>30</v>
      </c>
      <c r="C16" s="6"/>
      <c r="D16" s="6"/>
      <c r="E16" s="6"/>
      <c r="F16" s="7">
        <f t="shared" si="3"/>
        <v>26.720588235294116</v>
      </c>
      <c r="G16" s="7">
        <f t="shared" si="4"/>
        <v>33</v>
      </c>
      <c r="H16" s="7">
        <f t="shared" si="0"/>
        <v>33</v>
      </c>
      <c r="I16" s="7">
        <f t="shared" si="1"/>
        <v>136</v>
      </c>
      <c r="J16" s="7">
        <f t="shared" si="5"/>
        <v>19.441176470588232</v>
      </c>
      <c r="K16" s="9">
        <f t="shared" si="6"/>
        <v>0.24264705882352941</v>
      </c>
    </row>
    <row r="17" spans="1:11" x14ac:dyDescent="0.25">
      <c r="A17" s="5">
        <f t="shared" si="2"/>
        <v>43997</v>
      </c>
      <c r="B17" s="6">
        <v>30</v>
      </c>
      <c r="C17" s="6"/>
      <c r="D17" s="6"/>
      <c r="E17" s="6"/>
      <c r="F17" s="7">
        <f t="shared" si="3"/>
        <v>19.441176470588232</v>
      </c>
      <c r="G17" s="7">
        <f t="shared" si="4"/>
        <v>33</v>
      </c>
      <c r="H17" s="7">
        <f t="shared" si="0"/>
        <v>33</v>
      </c>
      <c r="I17" s="7">
        <f t="shared" si="1"/>
        <v>136</v>
      </c>
      <c r="J17" s="7">
        <f t="shared" si="5"/>
        <v>12.16176470588235</v>
      </c>
      <c r="K17" s="9">
        <f t="shared" si="6"/>
        <v>0.24264705882352941</v>
      </c>
    </row>
    <row r="18" spans="1:11" x14ac:dyDescent="0.25">
      <c r="A18" s="5">
        <f t="shared" si="2"/>
        <v>44011</v>
      </c>
      <c r="B18" s="6">
        <v>30</v>
      </c>
      <c r="C18" s="6"/>
      <c r="D18" s="6"/>
      <c r="E18" s="6"/>
      <c r="F18" s="7">
        <f t="shared" si="3"/>
        <v>12.16176470588235</v>
      </c>
      <c r="G18" s="7">
        <f t="shared" si="4"/>
        <v>33</v>
      </c>
      <c r="H18" s="7">
        <f t="shared" si="0"/>
        <v>33</v>
      </c>
      <c r="I18" s="7">
        <f t="shared" si="1"/>
        <v>136</v>
      </c>
      <c r="J18" s="7">
        <f t="shared" si="5"/>
        <v>4.8823529411764675</v>
      </c>
      <c r="K18" s="9">
        <f t="shared" si="6"/>
        <v>0.24264705882352941</v>
      </c>
    </row>
    <row r="19" spans="1:11" x14ac:dyDescent="0.25">
      <c r="A19" s="5">
        <f t="shared" si="2"/>
        <v>44025</v>
      </c>
      <c r="B19" s="6">
        <v>30</v>
      </c>
      <c r="C19" s="6"/>
      <c r="D19" s="6"/>
      <c r="E19" s="6"/>
      <c r="F19" s="7">
        <f t="shared" si="3"/>
        <v>4.8823529411764675</v>
      </c>
      <c r="G19" s="7">
        <f t="shared" si="4"/>
        <v>33</v>
      </c>
      <c r="H19" s="7">
        <f t="shared" si="0"/>
        <v>33</v>
      </c>
      <c r="I19" s="7">
        <f t="shared" si="1"/>
        <v>136</v>
      </c>
      <c r="J19" s="7">
        <f t="shared" si="5"/>
        <v>0</v>
      </c>
      <c r="K19" s="9">
        <f t="shared" si="6"/>
        <v>0.24264705882352941</v>
      </c>
    </row>
    <row r="20" spans="1:11" x14ac:dyDescent="0.25">
      <c r="A20" s="5">
        <f t="shared" si="2"/>
        <v>44039</v>
      </c>
      <c r="B20" s="6">
        <v>30</v>
      </c>
      <c r="C20" s="6"/>
      <c r="D20" s="6"/>
      <c r="E20" s="6"/>
      <c r="F20" s="7">
        <f t="shared" si="3"/>
        <v>0</v>
      </c>
      <c r="G20" s="7">
        <f t="shared" si="4"/>
        <v>33</v>
      </c>
      <c r="H20" s="7">
        <f t="shared" si="0"/>
        <v>33</v>
      </c>
      <c r="I20" s="7">
        <f t="shared" si="1"/>
        <v>136</v>
      </c>
      <c r="J20" s="7">
        <f t="shared" si="5"/>
        <v>0</v>
      </c>
      <c r="K20" s="9">
        <f t="shared" si="6"/>
        <v>0.24264705882352941</v>
      </c>
    </row>
    <row r="21" spans="1:11" x14ac:dyDescent="0.25">
      <c r="A21" s="5">
        <f t="shared" si="2"/>
        <v>44053</v>
      </c>
      <c r="B21" s="6">
        <v>30</v>
      </c>
      <c r="C21" s="6"/>
      <c r="D21" s="6"/>
      <c r="E21" s="6"/>
      <c r="F21" s="7">
        <f t="shared" si="3"/>
        <v>0</v>
      </c>
      <c r="G21" s="7">
        <f t="shared" si="4"/>
        <v>33</v>
      </c>
      <c r="H21" s="7">
        <f t="shared" si="0"/>
        <v>33</v>
      </c>
      <c r="I21" s="7">
        <f t="shared" si="1"/>
        <v>136</v>
      </c>
      <c r="J21" s="7">
        <f t="shared" si="5"/>
        <v>0</v>
      </c>
      <c r="K21" s="9">
        <f t="shared" si="6"/>
        <v>0.24264705882352941</v>
      </c>
    </row>
    <row r="22" spans="1:11" x14ac:dyDescent="0.25">
      <c r="A22" s="5">
        <f t="shared" si="2"/>
        <v>44067</v>
      </c>
      <c r="B22" s="6">
        <v>30</v>
      </c>
      <c r="C22" s="6"/>
      <c r="D22" s="6"/>
      <c r="E22" s="6"/>
      <c r="F22" s="7">
        <f t="shared" si="3"/>
        <v>0</v>
      </c>
      <c r="G22" s="7">
        <f t="shared" si="4"/>
        <v>33</v>
      </c>
      <c r="H22" s="7">
        <f t="shared" si="0"/>
        <v>33</v>
      </c>
      <c r="I22" s="7">
        <f t="shared" si="1"/>
        <v>136</v>
      </c>
      <c r="J22" s="7">
        <f t="shared" si="5"/>
        <v>0</v>
      </c>
      <c r="K22" s="9">
        <f t="shared" si="6"/>
        <v>0.24264705882352941</v>
      </c>
    </row>
    <row r="23" spans="1:11" x14ac:dyDescent="0.25">
      <c r="A23" s="5">
        <f t="shared" si="2"/>
        <v>44081</v>
      </c>
      <c r="B23" s="6">
        <v>30</v>
      </c>
      <c r="C23" s="6"/>
      <c r="D23" s="6"/>
      <c r="E23" s="6"/>
      <c r="F23" s="7">
        <f t="shared" si="3"/>
        <v>0</v>
      </c>
      <c r="G23" s="7">
        <f t="shared" si="4"/>
        <v>33</v>
      </c>
      <c r="H23" s="7">
        <f t="shared" si="0"/>
        <v>33</v>
      </c>
      <c r="I23" s="7">
        <f t="shared" si="1"/>
        <v>136</v>
      </c>
      <c r="J23" s="7">
        <f t="shared" si="5"/>
        <v>0</v>
      </c>
      <c r="K23" s="9">
        <f t="shared" si="6"/>
        <v>0.24264705882352941</v>
      </c>
    </row>
    <row r="24" spans="1:11" x14ac:dyDescent="0.25">
      <c r="A24" s="5">
        <f t="shared" si="2"/>
        <v>44095</v>
      </c>
      <c r="B24" s="6">
        <v>30</v>
      </c>
      <c r="C24" s="6"/>
      <c r="D24" s="6"/>
      <c r="E24" s="6"/>
      <c r="F24" s="7">
        <f t="shared" si="3"/>
        <v>0</v>
      </c>
      <c r="G24" s="7">
        <f t="shared" si="4"/>
        <v>33</v>
      </c>
      <c r="H24" s="7">
        <f t="shared" si="0"/>
        <v>33</v>
      </c>
      <c r="I24" s="7">
        <f t="shared" si="1"/>
        <v>136</v>
      </c>
      <c r="J24" s="7">
        <f t="shared" si="5"/>
        <v>0</v>
      </c>
      <c r="K24" s="9">
        <f t="shared" si="6"/>
        <v>0.24264705882352941</v>
      </c>
    </row>
    <row r="25" spans="1:11" x14ac:dyDescent="0.25">
      <c r="A25" s="5">
        <f t="shared" si="2"/>
        <v>44109</v>
      </c>
      <c r="B25" s="6">
        <v>30</v>
      </c>
      <c r="C25" s="6"/>
      <c r="D25" s="6"/>
      <c r="E25" s="6"/>
      <c r="F25" s="7">
        <f t="shared" si="3"/>
        <v>0</v>
      </c>
      <c r="G25" s="7">
        <f t="shared" si="4"/>
        <v>33</v>
      </c>
      <c r="H25" s="7">
        <f t="shared" si="0"/>
        <v>33</v>
      </c>
      <c r="I25" s="7">
        <f t="shared" si="1"/>
        <v>136</v>
      </c>
      <c r="J25" s="7">
        <f t="shared" si="5"/>
        <v>0</v>
      </c>
      <c r="K25" s="9">
        <f t="shared" si="6"/>
        <v>0.24264705882352941</v>
      </c>
    </row>
    <row r="26" spans="1:11" x14ac:dyDescent="0.25">
      <c r="A26" s="10"/>
      <c r="B26" s="11">
        <f ca="1">SUM(B7:B31)</f>
        <v>230</v>
      </c>
      <c r="C26" s="11"/>
      <c r="D26" s="11">
        <f ca="1">AVERAGE(D7:D52)</f>
        <v>4</v>
      </c>
      <c r="E26" s="11">
        <f ca="1">AVERAGE(E7:E52)</f>
        <v>19.166666666666668</v>
      </c>
      <c r="F26" s="11"/>
      <c r="G26" s="11"/>
      <c r="H26" s="11"/>
      <c r="I26" s="11"/>
      <c r="J26" s="11"/>
      <c r="K26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abSelected="1" topLeftCell="A25" workbookViewId="0">
      <selection activeCell="D57" sqref="D57"/>
    </sheetView>
  </sheetViews>
  <sheetFormatPr baseColWidth="10" defaultRowHeight="15" x14ac:dyDescent="0.25"/>
  <sheetData>
    <row r="1" spans="1:6" x14ac:dyDescent="0.25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</row>
    <row r="2" spans="1:6" x14ac:dyDescent="0.25">
      <c r="A2" t="s">
        <v>23</v>
      </c>
      <c r="B2">
        <v>2</v>
      </c>
      <c r="C2">
        <v>2</v>
      </c>
      <c r="D2">
        <v>0</v>
      </c>
      <c r="E2">
        <v>2</v>
      </c>
      <c r="F2" t="s">
        <v>24</v>
      </c>
    </row>
    <row r="3" spans="1:6" x14ac:dyDescent="0.25">
      <c r="A3" t="s">
        <v>25</v>
      </c>
      <c r="B3">
        <v>2</v>
      </c>
      <c r="C3">
        <v>2</v>
      </c>
      <c r="D3">
        <v>0</v>
      </c>
      <c r="E3">
        <v>2</v>
      </c>
      <c r="F3" t="s">
        <v>26</v>
      </c>
    </row>
    <row r="4" spans="1:6" x14ac:dyDescent="0.25">
      <c r="A4" t="s">
        <v>27</v>
      </c>
      <c r="B4">
        <v>2</v>
      </c>
      <c r="C4">
        <v>2</v>
      </c>
      <c r="D4">
        <v>0</v>
      </c>
      <c r="E4">
        <v>2</v>
      </c>
      <c r="F4" t="s">
        <v>28</v>
      </c>
    </row>
    <row r="6" spans="1:6" x14ac:dyDescent="0.25">
      <c r="A6" t="s">
        <v>23</v>
      </c>
      <c r="B6">
        <v>2</v>
      </c>
      <c r="C6">
        <v>2</v>
      </c>
      <c r="D6">
        <v>2</v>
      </c>
      <c r="E6">
        <v>0</v>
      </c>
      <c r="F6" t="s">
        <v>24</v>
      </c>
    </row>
    <row r="7" spans="1:6" x14ac:dyDescent="0.25">
      <c r="A7" t="s">
        <v>25</v>
      </c>
      <c r="B7">
        <v>2</v>
      </c>
      <c r="C7">
        <v>3</v>
      </c>
      <c r="D7">
        <v>2</v>
      </c>
      <c r="E7">
        <v>1</v>
      </c>
      <c r="F7" t="s">
        <v>26</v>
      </c>
    </row>
    <row r="8" spans="1:6" x14ac:dyDescent="0.25">
      <c r="A8" t="s">
        <v>27</v>
      </c>
      <c r="B8">
        <v>2</v>
      </c>
      <c r="C8">
        <v>1</v>
      </c>
      <c r="D8">
        <v>2</v>
      </c>
      <c r="E8">
        <v>0</v>
      </c>
      <c r="F8" t="s">
        <v>28</v>
      </c>
    </row>
    <row r="10" spans="1:6" x14ac:dyDescent="0.25">
      <c r="A10" t="s">
        <v>29</v>
      </c>
      <c r="B10">
        <v>2</v>
      </c>
      <c r="C10">
        <v>2</v>
      </c>
      <c r="D10">
        <v>0</v>
      </c>
      <c r="E10">
        <v>2</v>
      </c>
      <c r="F10" t="s">
        <v>28</v>
      </c>
    </row>
    <row r="11" spans="1:6" x14ac:dyDescent="0.25">
      <c r="A11" t="s">
        <v>30</v>
      </c>
      <c r="B11">
        <v>2</v>
      </c>
      <c r="C11">
        <v>2</v>
      </c>
      <c r="D11">
        <v>0</v>
      </c>
      <c r="E11">
        <v>2</v>
      </c>
      <c r="F11" t="s">
        <v>24</v>
      </c>
    </row>
    <row r="12" spans="1:6" x14ac:dyDescent="0.25">
      <c r="A12" t="s">
        <v>25</v>
      </c>
      <c r="B12">
        <v>2</v>
      </c>
      <c r="C12">
        <v>3</v>
      </c>
      <c r="D12">
        <v>3</v>
      </c>
      <c r="E12">
        <v>0</v>
      </c>
      <c r="F12" t="s">
        <v>26</v>
      </c>
    </row>
    <row r="14" spans="1:6" x14ac:dyDescent="0.25">
      <c r="A14" t="s">
        <v>29</v>
      </c>
      <c r="B14">
        <v>2</v>
      </c>
      <c r="C14">
        <v>3</v>
      </c>
      <c r="D14">
        <v>2</v>
      </c>
      <c r="E14">
        <v>1</v>
      </c>
      <c r="F14" t="s">
        <v>28</v>
      </c>
    </row>
    <row r="15" spans="1:6" x14ac:dyDescent="0.25">
      <c r="A15" t="s">
        <v>30</v>
      </c>
      <c r="B15">
        <v>2</v>
      </c>
      <c r="C15">
        <v>2</v>
      </c>
      <c r="D15">
        <v>2</v>
      </c>
      <c r="E15">
        <v>0</v>
      </c>
      <c r="F15" t="s">
        <v>24</v>
      </c>
    </row>
    <row r="16" spans="1:6" x14ac:dyDescent="0.25">
      <c r="A16" t="s">
        <v>31</v>
      </c>
      <c r="B16">
        <v>1</v>
      </c>
      <c r="C16">
        <v>1</v>
      </c>
      <c r="D16">
        <v>1</v>
      </c>
      <c r="E16">
        <v>0</v>
      </c>
      <c r="F16" t="s">
        <v>24</v>
      </c>
    </row>
    <row r="18" spans="1:6" x14ac:dyDescent="0.25">
      <c r="A18" t="s">
        <v>32</v>
      </c>
      <c r="B18">
        <v>1</v>
      </c>
      <c r="C18">
        <v>1</v>
      </c>
      <c r="D18">
        <v>0</v>
      </c>
      <c r="E18">
        <v>1</v>
      </c>
      <c r="F18" t="s">
        <v>26</v>
      </c>
    </row>
    <row r="19" spans="1:6" x14ac:dyDescent="0.25">
      <c r="A19" t="s">
        <v>29</v>
      </c>
      <c r="B19">
        <v>2</v>
      </c>
      <c r="C19">
        <v>4</v>
      </c>
      <c r="D19">
        <v>3</v>
      </c>
      <c r="E19">
        <v>1</v>
      </c>
      <c r="F19" t="s">
        <v>28</v>
      </c>
    </row>
    <row r="20" spans="1:6" x14ac:dyDescent="0.25">
      <c r="A20" t="s">
        <v>33</v>
      </c>
      <c r="B20">
        <v>2</v>
      </c>
      <c r="C20">
        <v>2</v>
      </c>
      <c r="D20">
        <v>1</v>
      </c>
      <c r="E20">
        <v>1</v>
      </c>
      <c r="F20" t="s">
        <v>24</v>
      </c>
    </row>
    <row r="22" spans="1:6" x14ac:dyDescent="0.25">
      <c r="A22" t="s">
        <v>32</v>
      </c>
      <c r="B22">
        <v>1</v>
      </c>
      <c r="C22">
        <v>1</v>
      </c>
      <c r="D22">
        <v>0</v>
      </c>
      <c r="E22">
        <v>1</v>
      </c>
      <c r="F22" t="s">
        <v>26</v>
      </c>
    </row>
    <row r="23" spans="1:6" x14ac:dyDescent="0.25">
      <c r="A23" t="s">
        <v>29</v>
      </c>
      <c r="B23">
        <v>2</v>
      </c>
      <c r="C23">
        <v>4</v>
      </c>
      <c r="D23">
        <v>3</v>
      </c>
      <c r="E23">
        <v>1</v>
      </c>
      <c r="F23" t="s">
        <v>28</v>
      </c>
    </row>
    <row r="24" spans="1:6" x14ac:dyDescent="0.25">
      <c r="A24" t="s">
        <v>33</v>
      </c>
      <c r="B24">
        <v>2</v>
      </c>
      <c r="C24">
        <v>2</v>
      </c>
      <c r="D24">
        <v>1</v>
      </c>
      <c r="E24">
        <v>1</v>
      </c>
      <c r="F24" t="s">
        <v>24</v>
      </c>
    </row>
    <row r="25" spans="1:6" x14ac:dyDescent="0.25">
      <c r="A25" t="s">
        <v>34</v>
      </c>
      <c r="B25">
        <v>1</v>
      </c>
      <c r="C25">
        <v>1</v>
      </c>
      <c r="D25">
        <v>1</v>
      </c>
      <c r="E25">
        <v>0</v>
      </c>
      <c r="F25" t="s">
        <v>24</v>
      </c>
    </row>
    <row r="27" spans="1:6" x14ac:dyDescent="0.25">
      <c r="A27" t="s">
        <v>35</v>
      </c>
      <c r="B27">
        <v>3</v>
      </c>
      <c r="C27">
        <v>3</v>
      </c>
      <c r="D27">
        <v>3</v>
      </c>
      <c r="E27">
        <v>0</v>
      </c>
      <c r="F27" t="s">
        <v>26</v>
      </c>
    </row>
    <row r="28" spans="1:6" x14ac:dyDescent="0.25">
      <c r="A28" t="s">
        <v>29</v>
      </c>
      <c r="B28">
        <v>2</v>
      </c>
      <c r="C28">
        <v>5</v>
      </c>
      <c r="D28">
        <v>4</v>
      </c>
      <c r="E28">
        <v>1</v>
      </c>
      <c r="F28" t="s">
        <v>28</v>
      </c>
    </row>
    <row r="29" spans="1:6" x14ac:dyDescent="0.25">
      <c r="A29" t="s">
        <v>36</v>
      </c>
      <c r="B29">
        <v>2</v>
      </c>
      <c r="C29">
        <v>3</v>
      </c>
      <c r="D29">
        <v>2</v>
      </c>
      <c r="E29">
        <v>1</v>
      </c>
      <c r="F29" t="s">
        <v>24</v>
      </c>
    </row>
    <row r="30" spans="1:6" x14ac:dyDescent="0.25">
      <c r="A30" t="s">
        <v>37</v>
      </c>
      <c r="B30">
        <v>2</v>
      </c>
      <c r="C30">
        <v>2</v>
      </c>
      <c r="D30">
        <v>0</v>
      </c>
      <c r="E30">
        <v>2</v>
      </c>
      <c r="F30" t="s">
        <v>24</v>
      </c>
    </row>
    <row r="33" spans="1:6" x14ac:dyDescent="0.25">
      <c r="A33" s="27">
        <v>43959</v>
      </c>
    </row>
    <row r="34" spans="1:6" x14ac:dyDescent="0.25">
      <c r="A34" t="s">
        <v>36</v>
      </c>
      <c r="B34">
        <v>2</v>
      </c>
      <c r="C34">
        <v>3</v>
      </c>
      <c r="D34">
        <v>3</v>
      </c>
      <c r="E34">
        <v>0</v>
      </c>
      <c r="F34" t="s">
        <v>24</v>
      </c>
    </row>
    <row r="35" spans="1:6" x14ac:dyDescent="0.25">
      <c r="A35" t="s">
        <v>37</v>
      </c>
      <c r="B35">
        <v>2</v>
      </c>
      <c r="C35">
        <v>2</v>
      </c>
      <c r="D35">
        <v>2</v>
      </c>
      <c r="E35">
        <v>0</v>
      </c>
      <c r="F35" t="s">
        <v>24</v>
      </c>
    </row>
    <row r="36" spans="1:6" x14ac:dyDescent="0.25">
      <c r="A36" t="s">
        <v>73</v>
      </c>
      <c r="B36">
        <v>13</v>
      </c>
      <c r="C36">
        <v>14</v>
      </c>
      <c r="D36">
        <v>1</v>
      </c>
      <c r="E36">
        <v>13</v>
      </c>
      <c r="F36" t="s">
        <v>26</v>
      </c>
    </row>
    <row r="37" spans="1:6" x14ac:dyDescent="0.25">
      <c r="A37" t="s">
        <v>29</v>
      </c>
      <c r="B37">
        <v>2</v>
      </c>
      <c r="C37">
        <v>6</v>
      </c>
      <c r="D37">
        <v>5</v>
      </c>
      <c r="E37">
        <v>1</v>
      </c>
      <c r="F37" t="s">
        <v>28</v>
      </c>
    </row>
    <row r="39" spans="1:6" x14ac:dyDescent="0.25">
      <c r="A39" s="27">
        <v>43962</v>
      </c>
    </row>
    <row r="40" spans="1:6" x14ac:dyDescent="0.25">
      <c r="A40" t="s">
        <v>72</v>
      </c>
      <c r="B40">
        <v>1</v>
      </c>
      <c r="C40">
        <v>1</v>
      </c>
      <c r="D40">
        <v>1</v>
      </c>
      <c r="E40">
        <v>0</v>
      </c>
      <c r="F40" t="s">
        <v>28</v>
      </c>
    </row>
    <row r="41" spans="1:6" x14ac:dyDescent="0.25">
      <c r="A41" t="s">
        <v>70</v>
      </c>
      <c r="B41">
        <v>1</v>
      </c>
      <c r="C41">
        <v>1</v>
      </c>
      <c r="D41">
        <v>1</v>
      </c>
      <c r="E41">
        <v>0</v>
      </c>
      <c r="F41" t="s">
        <v>26</v>
      </c>
    </row>
    <row r="42" spans="1:6" x14ac:dyDescent="0.25">
      <c r="A42" t="s">
        <v>29</v>
      </c>
      <c r="B42">
        <v>2</v>
      </c>
      <c r="C42">
        <v>6</v>
      </c>
      <c r="D42">
        <v>5</v>
      </c>
      <c r="E42">
        <v>1</v>
      </c>
      <c r="F42" t="s">
        <v>24</v>
      </c>
    </row>
    <row r="44" spans="1:6" x14ac:dyDescent="0.25">
      <c r="A44" t="s">
        <v>82</v>
      </c>
    </row>
    <row r="45" spans="1:6" x14ac:dyDescent="0.25">
      <c r="A45" t="s">
        <v>84</v>
      </c>
      <c r="B45">
        <v>3</v>
      </c>
      <c r="C45">
        <v>3</v>
      </c>
      <c r="D45">
        <v>1</v>
      </c>
      <c r="E45">
        <v>2</v>
      </c>
      <c r="F45" t="s">
        <v>28</v>
      </c>
    </row>
    <row r="46" spans="1:6" x14ac:dyDescent="0.25">
      <c r="A46" t="s">
        <v>83</v>
      </c>
      <c r="B46">
        <v>1</v>
      </c>
      <c r="C46">
        <v>1</v>
      </c>
      <c r="D46">
        <v>1</v>
      </c>
      <c r="E46">
        <v>0</v>
      </c>
      <c r="F46" t="s">
        <v>26</v>
      </c>
    </row>
    <row r="47" spans="1:6" x14ac:dyDescent="0.25">
      <c r="A47" t="s">
        <v>29</v>
      </c>
      <c r="B47">
        <v>2</v>
      </c>
      <c r="C47">
        <v>7</v>
      </c>
      <c r="D47">
        <v>6</v>
      </c>
      <c r="E47">
        <v>1</v>
      </c>
      <c r="F47" t="s">
        <v>24</v>
      </c>
    </row>
    <row r="49" spans="1:6" x14ac:dyDescent="0.25">
      <c r="A49" t="s">
        <v>85</v>
      </c>
    </row>
    <row r="50" spans="1:6" x14ac:dyDescent="0.25">
      <c r="A50" t="s">
        <v>84</v>
      </c>
      <c r="B50">
        <v>3</v>
      </c>
      <c r="C50">
        <v>3</v>
      </c>
      <c r="D50">
        <v>3</v>
      </c>
      <c r="E50">
        <v>0</v>
      </c>
      <c r="F50" t="s">
        <v>28</v>
      </c>
    </row>
    <row r="51" spans="1:6" x14ac:dyDescent="0.25">
      <c r="A51" t="s">
        <v>86</v>
      </c>
      <c r="B51">
        <v>2</v>
      </c>
      <c r="C51">
        <v>2</v>
      </c>
      <c r="D51">
        <v>2</v>
      </c>
      <c r="E51">
        <v>0</v>
      </c>
      <c r="F51" t="s">
        <v>26</v>
      </c>
    </row>
    <row r="52" spans="1:6" x14ac:dyDescent="0.25">
      <c r="A52" t="s">
        <v>29</v>
      </c>
      <c r="B52">
        <v>2</v>
      </c>
      <c r="C52">
        <v>7</v>
      </c>
      <c r="D52">
        <v>7</v>
      </c>
      <c r="E52">
        <v>0</v>
      </c>
      <c r="F52" t="s">
        <v>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"/>
  <sheetViews>
    <sheetView topLeftCell="A8" workbookViewId="0">
      <selection activeCell="G18" sqref="G18"/>
    </sheetView>
  </sheetViews>
  <sheetFormatPr baseColWidth="10" defaultRowHeight="15" x14ac:dyDescent="0.25"/>
  <cols>
    <col min="2" max="2" width="20" customWidth="1"/>
    <col min="3" max="3" width="10.42578125" customWidth="1"/>
    <col min="4" max="4" width="6.7109375" customWidth="1"/>
    <col min="6" max="6" width="35" customWidth="1"/>
  </cols>
  <sheetData>
    <row r="1" spans="1:7" ht="15.75" thickBot="1" x14ac:dyDescent="0.3">
      <c r="A1" s="14" t="s">
        <v>38</v>
      </c>
      <c r="B1" s="15" t="s">
        <v>39</v>
      </c>
      <c r="C1" s="15" t="s">
        <v>40</v>
      </c>
      <c r="D1" s="15"/>
      <c r="E1" s="15"/>
    </row>
    <row r="2" spans="1:7" ht="39.75" thickBot="1" x14ac:dyDescent="0.3">
      <c r="A2" s="16">
        <v>1</v>
      </c>
      <c r="B2" s="15" t="s">
        <v>41</v>
      </c>
      <c r="C2" s="17">
        <v>1</v>
      </c>
      <c r="D2" s="15"/>
      <c r="E2" s="15" t="s">
        <v>42</v>
      </c>
    </row>
    <row r="3" spans="1:7" ht="33.75" customHeight="1" thickBot="1" x14ac:dyDescent="0.3">
      <c r="A3" s="16">
        <v>2</v>
      </c>
      <c r="B3" s="15" t="s">
        <v>43</v>
      </c>
      <c r="C3" s="17">
        <v>1</v>
      </c>
      <c r="D3" s="15"/>
      <c r="E3" s="15" t="s">
        <v>42</v>
      </c>
      <c r="G3">
        <v>11</v>
      </c>
    </row>
    <row r="4" spans="1:7" ht="33.75" customHeight="1" thickBot="1" x14ac:dyDescent="0.3">
      <c r="A4" s="16">
        <v>3</v>
      </c>
      <c r="B4" s="15" t="s">
        <v>44</v>
      </c>
      <c r="C4" s="17">
        <v>2</v>
      </c>
      <c r="D4" s="15"/>
      <c r="E4" s="15" t="s">
        <v>42</v>
      </c>
    </row>
    <row r="5" spans="1:7" ht="33.75" customHeight="1" thickBot="1" x14ac:dyDescent="0.3">
      <c r="A5" s="16">
        <v>4</v>
      </c>
      <c r="B5" s="15" t="s">
        <v>45</v>
      </c>
      <c r="C5" s="17">
        <v>2</v>
      </c>
      <c r="D5" s="15"/>
      <c r="E5" s="15" t="s">
        <v>42</v>
      </c>
    </row>
    <row r="6" spans="1:7" ht="49.5" customHeight="1" thickBot="1" x14ac:dyDescent="0.3">
      <c r="A6" s="16">
        <v>5</v>
      </c>
      <c r="B6" s="15" t="s">
        <v>46</v>
      </c>
      <c r="C6" s="17">
        <v>1</v>
      </c>
      <c r="D6" s="15"/>
      <c r="E6" s="15" t="s">
        <v>42</v>
      </c>
      <c r="F6" s="18" t="s">
        <v>47</v>
      </c>
    </row>
    <row r="7" spans="1:7" ht="36.75" customHeight="1" thickBot="1" x14ac:dyDescent="0.3">
      <c r="A7" s="16">
        <v>6</v>
      </c>
      <c r="B7" s="15" t="s">
        <v>48</v>
      </c>
      <c r="C7" s="17">
        <v>2</v>
      </c>
      <c r="D7" s="15"/>
      <c r="E7" s="15" t="s">
        <v>42</v>
      </c>
      <c r="F7" s="19" t="s">
        <v>68</v>
      </c>
    </row>
    <row r="8" spans="1:7" ht="33" customHeight="1" thickBot="1" x14ac:dyDescent="0.3">
      <c r="A8" s="16">
        <v>7</v>
      </c>
      <c r="B8" s="15" t="s">
        <v>49</v>
      </c>
      <c r="C8" s="17">
        <v>2</v>
      </c>
      <c r="D8" s="15"/>
      <c r="E8" s="15" t="s">
        <v>42</v>
      </c>
    </row>
    <row r="9" spans="1:7" ht="34.5" customHeight="1" thickBot="1" x14ac:dyDescent="0.3">
      <c r="A9" s="16">
        <v>8</v>
      </c>
      <c r="B9" s="15" t="s">
        <v>50</v>
      </c>
      <c r="C9" s="17">
        <v>1</v>
      </c>
      <c r="D9" s="15"/>
      <c r="E9" s="20" t="s">
        <v>42</v>
      </c>
    </row>
    <row r="10" spans="1:7" ht="21.75" customHeight="1" thickBot="1" x14ac:dyDescent="0.3">
      <c r="A10" s="16">
        <v>9</v>
      </c>
      <c r="B10" s="15" t="s">
        <v>51</v>
      </c>
      <c r="C10" s="17">
        <v>2</v>
      </c>
      <c r="D10" s="15"/>
      <c r="E10" s="15" t="s">
        <v>42</v>
      </c>
      <c r="F10" t="s">
        <v>52</v>
      </c>
    </row>
    <row r="11" spans="1:7" ht="40.5" customHeight="1" thickBot="1" x14ac:dyDescent="0.3">
      <c r="A11" s="16">
        <v>10</v>
      </c>
      <c r="B11" s="15" t="s">
        <v>53</v>
      </c>
      <c r="C11" s="17">
        <v>2</v>
      </c>
      <c r="D11" s="15"/>
      <c r="E11" s="15"/>
      <c r="F11" s="19" t="s">
        <v>54</v>
      </c>
    </row>
    <row r="12" spans="1:7" ht="45" customHeight="1" thickBot="1" x14ac:dyDescent="0.3">
      <c r="A12" s="16">
        <v>11</v>
      </c>
      <c r="B12" s="15" t="s">
        <v>55</v>
      </c>
      <c r="C12" s="17">
        <v>3</v>
      </c>
      <c r="D12" s="15"/>
      <c r="E12" s="15"/>
      <c r="F12" s="19" t="s">
        <v>56</v>
      </c>
    </row>
    <row r="13" spans="1:7" ht="29.25" customHeight="1" thickBot="1" x14ac:dyDescent="0.3">
      <c r="A13" s="16">
        <v>12</v>
      </c>
      <c r="B13" s="28" t="s">
        <v>57</v>
      </c>
      <c r="C13" s="29" t="s">
        <v>81</v>
      </c>
      <c r="D13" s="15"/>
      <c r="E13" s="15"/>
    </row>
    <row r="14" spans="1:7" ht="30" customHeight="1" thickBot="1" x14ac:dyDescent="0.3">
      <c r="A14" s="16">
        <v>13</v>
      </c>
      <c r="B14" s="15" t="s">
        <v>58</v>
      </c>
      <c r="C14" s="17">
        <v>8</v>
      </c>
      <c r="D14" s="15"/>
      <c r="E14" s="15"/>
    </row>
    <row r="15" spans="1:7" ht="35.25" customHeight="1" thickBot="1" x14ac:dyDescent="0.3">
      <c r="A15" s="16">
        <v>14</v>
      </c>
      <c r="B15" s="15" t="s">
        <v>59</v>
      </c>
      <c r="C15" s="17">
        <v>8</v>
      </c>
      <c r="D15" s="15"/>
      <c r="E15" s="15"/>
    </row>
    <row r="16" spans="1:7" ht="27" thickBot="1" x14ac:dyDescent="0.3">
      <c r="A16" s="21">
        <v>15</v>
      </c>
      <c r="B16" s="22" t="s">
        <v>60</v>
      </c>
      <c r="C16" s="23">
        <v>5</v>
      </c>
      <c r="D16" s="22"/>
      <c r="E16" s="15" t="s">
        <v>42</v>
      </c>
    </row>
    <row r="17" spans="1:6" ht="39" x14ac:dyDescent="0.25">
      <c r="A17" s="24">
        <v>16</v>
      </c>
      <c r="B17" s="25" t="s">
        <v>61</v>
      </c>
      <c r="C17" s="26">
        <v>2</v>
      </c>
      <c r="E17" t="s">
        <v>42</v>
      </c>
    </row>
    <row r="18" spans="1:6" ht="41.25" customHeight="1" x14ac:dyDescent="0.25">
      <c r="A18" s="24">
        <v>17</v>
      </c>
      <c r="B18" s="25" t="s">
        <v>62</v>
      </c>
      <c r="C18" s="26">
        <v>2</v>
      </c>
      <c r="E18" t="s">
        <v>42</v>
      </c>
      <c r="F18" s="19" t="s">
        <v>63</v>
      </c>
    </row>
    <row r="19" spans="1:6" ht="53.25" customHeight="1" x14ac:dyDescent="0.25">
      <c r="A19" s="24">
        <v>18</v>
      </c>
      <c r="B19" s="25" t="s">
        <v>64</v>
      </c>
      <c r="C19" s="26">
        <v>1</v>
      </c>
      <c r="E19" s="32" t="s">
        <v>42</v>
      </c>
      <c r="F19" s="19" t="s">
        <v>65</v>
      </c>
    </row>
    <row r="20" spans="1:6" x14ac:dyDescent="0.25">
      <c r="A20" s="24">
        <v>19</v>
      </c>
      <c r="B20" s="25" t="s">
        <v>66</v>
      </c>
      <c r="C20" s="26">
        <v>1</v>
      </c>
      <c r="E20" t="s">
        <v>42</v>
      </c>
    </row>
    <row r="21" spans="1:6" x14ac:dyDescent="0.25">
      <c r="A21" s="24">
        <v>20</v>
      </c>
      <c r="B21" s="25" t="s">
        <v>67</v>
      </c>
      <c r="C21" s="26">
        <v>2</v>
      </c>
      <c r="E21" t="s">
        <v>42</v>
      </c>
    </row>
    <row r="22" spans="1:6" ht="26.25" x14ac:dyDescent="0.25">
      <c r="A22" s="24">
        <v>21</v>
      </c>
      <c r="B22" s="25" t="s">
        <v>69</v>
      </c>
      <c r="C22" s="26">
        <v>1</v>
      </c>
      <c r="E22" t="s">
        <v>42</v>
      </c>
    </row>
    <row r="23" spans="1:6" x14ac:dyDescent="0.25">
      <c r="A23" s="24">
        <v>22</v>
      </c>
      <c r="B23" s="25" t="s">
        <v>71</v>
      </c>
      <c r="C23" s="26">
        <v>1</v>
      </c>
      <c r="E23" t="s">
        <v>42</v>
      </c>
    </row>
    <row r="24" spans="1:6" ht="26.25" x14ac:dyDescent="0.25">
      <c r="A24" s="24">
        <v>23</v>
      </c>
      <c r="B24" s="25" t="s">
        <v>74</v>
      </c>
      <c r="C24" s="26">
        <v>1</v>
      </c>
      <c r="E24" t="s">
        <v>42</v>
      </c>
    </row>
    <row r="25" spans="1:6" ht="39" x14ac:dyDescent="0.25">
      <c r="A25" s="24">
        <v>24</v>
      </c>
      <c r="B25" s="25" t="s">
        <v>75</v>
      </c>
      <c r="C25" s="26">
        <v>2</v>
      </c>
    </row>
    <row r="26" spans="1:6" ht="51.75" x14ac:dyDescent="0.25">
      <c r="A26" s="24">
        <v>25</v>
      </c>
      <c r="B26" s="25" t="s">
        <v>76</v>
      </c>
      <c r="C26" s="26">
        <v>2</v>
      </c>
    </row>
    <row r="27" spans="1:6" ht="51.75" x14ac:dyDescent="0.25">
      <c r="A27" s="24">
        <v>26</v>
      </c>
      <c r="B27" s="25" t="s">
        <v>77</v>
      </c>
      <c r="C27" s="26">
        <v>2</v>
      </c>
    </row>
    <row r="28" spans="1:6" ht="26.25" x14ac:dyDescent="0.25">
      <c r="A28" s="24">
        <v>27</v>
      </c>
      <c r="B28" s="25" t="s">
        <v>78</v>
      </c>
      <c r="C28" s="26">
        <v>2</v>
      </c>
    </row>
    <row r="29" spans="1:6" ht="39" x14ac:dyDescent="0.25">
      <c r="A29" s="24">
        <v>28</v>
      </c>
      <c r="B29" s="25" t="s">
        <v>79</v>
      </c>
      <c r="C29" s="26">
        <v>3</v>
      </c>
    </row>
    <row r="30" spans="1:6" ht="26.25" x14ac:dyDescent="0.25">
      <c r="A30" s="24">
        <v>29</v>
      </c>
      <c r="B30" s="25" t="s">
        <v>80</v>
      </c>
      <c r="C30" s="26"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Burndown</vt:lpstr>
      <vt:lpstr>Pmsheet</vt:lpstr>
      <vt:lpstr>Backlog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Mohammed Kevin</cp:lastModifiedBy>
  <dcterms:created xsi:type="dcterms:W3CDTF">2017-04-28T06:59:40Z</dcterms:created>
  <dcterms:modified xsi:type="dcterms:W3CDTF">2020-05-18T08:31:27Z</dcterms:modified>
</cp:coreProperties>
</file>