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abuka/PycharmProjects/Tweeter_SA/data/motaz/annotatioan/"/>
    </mc:Choice>
  </mc:AlternateContent>
  <xr:revisionPtr revIDLastSave="0" documentId="13_ncr:1_{B011F8A5-FA6B-E849-8908-71110BD5226A}" xr6:coauthVersionLast="43" xr6:coauthVersionMax="43" xr10:uidLastSave="{00000000-0000-0000-0000-000000000000}"/>
  <bookViews>
    <workbookView xWindow="240" yWindow="520" windowWidth="23100" windowHeight="13360" xr2:uid="{C76C00E0-0CE6-CB44-8EAA-004CD9D38AFC}"/>
  </bookViews>
  <sheets>
    <sheet name="180" sheetId="1" r:id="rId1"/>
  </sheets>
  <definedNames>
    <definedName name="_xlchart.v1.0" hidden="1">'180'!$J$8:$J$13</definedName>
    <definedName name="_xlchart.v1.1" hidden="1">'180'!$K$7</definedName>
    <definedName name="_xlchart.v1.2" hidden="1">'180'!$K$8:$K$13</definedName>
    <definedName name="_xlchart.v1.3" hidden="1">'180'!$L$7</definedName>
    <definedName name="_xlchart.v1.4" hidden="1">'180'!$L$8:$L$13</definedName>
    <definedName name="_xlchart.v1.5" hidden="1">'180'!$J$8:$J$13</definedName>
    <definedName name="_xlchart.v1.6" hidden="1">'180'!$K$7</definedName>
    <definedName name="_xlchart.v1.7" hidden="1">'180'!$K$8:$K$13</definedName>
    <definedName name="_xlchart.v1.8" hidden="1">'180'!$L$7</definedName>
    <definedName name="_xlchart.v1.9" hidden="1">'180'!$L$8:$L$13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13" i="1" l="1"/>
  <c r="E54" i="1"/>
  <c r="E52" i="1"/>
  <c r="E51" i="1"/>
  <c r="E53" i="1" l="1"/>
  <c r="E56" i="1" s="1"/>
  <c r="L9" i="1"/>
  <c r="L10" i="1"/>
  <c r="L11" i="1"/>
  <c r="L12" i="1"/>
  <c r="L8" i="1"/>
  <c r="E45" i="1"/>
  <c r="B42" i="1"/>
  <c r="E42" i="1" s="1"/>
  <c r="C43" i="1"/>
  <c r="E43" i="1" s="1"/>
  <c r="C34" i="1"/>
  <c r="E34" i="1" s="1"/>
  <c r="B33" i="1"/>
  <c r="E33" i="1" s="1"/>
  <c r="E36" i="1"/>
  <c r="B24" i="1"/>
  <c r="E24" i="1" s="1"/>
  <c r="E27" i="1"/>
  <c r="E25" i="1"/>
  <c r="C15" i="1"/>
  <c r="E15" i="1" s="1"/>
  <c r="B14" i="1"/>
  <c r="E14" i="1" s="1"/>
  <c r="E17" i="1"/>
  <c r="E6" i="1"/>
  <c r="E3" i="1"/>
  <c r="E5" i="1" s="1"/>
  <c r="E4" i="1"/>
  <c r="E55" i="1" l="1"/>
  <c r="E44" i="1"/>
  <c r="E47" i="1" s="1"/>
  <c r="E35" i="1"/>
  <c r="E38" i="1"/>
  <c r="E37" i="1"/>
  <c r="E26" i="1"/>
  <c r="E29" i="1"/>
  <c r="E28" i="1"/>
  <c r="E16" i="1"/>
  <c r="E19" i="1"/>
  <c r="E18" i="1"/>
  <c r="E7" i="1"/>
  <c r="E8" i="1"/>
  <c r="E46" i="1" l="1"/>
</calcChain>
</file>

<file path=xl/sharedStrings.xml><?xml version="1.0" encoding="utf-8"?>
<sst xmlns="http://schemas.openxmlformats.org/spreadsheetml/2006/main" count="57" uniqueCount="10">
  <si>
    <t>POS</t>
  </si>
  <si>
    <t>NEG</t>
  </si>
  <si>
    <t>UNK</t>
  </si>
  <si>
    <t>errors</t>
  </si>
  <si>
    <t xml:space="preserve">error rate </t>
  </si>
  <si>
    <t xml:space="preserve">accuracy </t>
  </si>
  <si>
    <t xml:space="preserve">total sample </t>
  </si>
  <si>
    <t>Accuracy</t>
  </si>
  <si>
    <t>Error</t>
  </si>
  <si>
    <t>Number of 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</si>
</sst>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9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/ samples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'180'!$K$7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'180'!$J$8:$J$13</c:f>
              <c:numCache>
                <c:formatCode>General</c:formatCode>
                <c:ptCount val="6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3608</c:v>
                </c:pt>
              </c:numCache>
            </c:numRef>
          </c:cat>
          <c:val>
            <c:numRef>
              <c:f>'180'!$K$8:$K$13</c:f>
              <c:numCache>
                <c:formatCode>General</c:formatCode>
                <c:ptCount val="6"/>
                <c:pt idx="0">
                  <c:v>0.71</c:v>
                </c:pt>
                <c:pt idx="1">
                  <c:v>0.72</c:v>
                </c:pt>
                <c:pt idx="2">
                  <c:v>0.73</c:v>
                </c:pt>
                <c:pt idx="3">
                  <c:v>0.74</c:v>
                </c:pt>
                <c:pt idx="4">
                  <c:v>0.75</c:v>
                </c:pt>
                <c:pt idx="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3-F94E-A2F8-61067A8C3431}"/>
            </c:ext>
          </c:extLst>
        </c:ser>
        <c:ser>
          <c:idx val="1"/>
          <c:order val="1"/>
          <c:tx>
            <c:strRef>
              <c:f>'180'!$L$7</c:f>
              <c:strCache>
                <c:ptCount val="1"/>
                <c:pt idx="0">
                  <c:v>Error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'180'!$J$8:$J$13</c:f>
              <c:numCache>
                <c:formatCode>General</c:formatCode>
                <c:ptCount val="6"/>
                <c:pt idx="0">
                  <c:v>360</c:v>
                </c:pt>
                <c:pt idx="1">
                  <c:v>720</c:v>
                </c:pt>
                <c:pt idx="2">
                  <c:v>1080</c:v>
                </c:pt>
                <c:pt idx="3">
                  <c:v>1440</c:v>
                </c:pt>
                <c:pt idx="4">
                  <c:v>1800</c:v>
                </c:pt>
                <c:pt idx="5">
                  <c:v>3608</c:v>
                </c:pt>
              </c:numCache>
            </c:numRef>
          </c:cat>
          <c:val>
            <c:numRef>
              <c:f>'180'!$L$8:$L$13</c:f>
              <c:numCache>
                <c:formatCode>General</c:formatCode>
                <c:ptCount val="6"/>
                <c:pt idx="0">
                  <c:v>0.29000000000000004</c:v>
                </c:pt>
                <c:pt idx="1">
                  <c:v>0.28000000000000003</c:v>
                </c:pt>
                <c:pt idx="2">
                  <c:v>0.27</c:v>
                </c:pt>
                <c:pt idx="3">
                  <c:v>0.26</c:v>
                </c:pt>
                <c:pt idx="4">
                  <c:v>0.25</c:v>
                </c:pt>
                <c:pt idx="5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3-F94E-A2F8-61067A8C34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62016703"/>
        <c:axId val="1862018335"/>
      </c:lineChart>
      <c:catAx>
        <c:axId val="186201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018335"/>
        <c:crosses val="autoZero"/>
        <c:auto val="1"/>
        <c:lblAlgn val="ctr"/>
        <c:lblOffset val="100"/>
        <c:noMultiLvlLbl val="0"/>
      </c:catAx>
      <c:valAx>
        <c:axId val="1862018335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620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19</xdr:row>
      <xdr:rowOff>127000</xdr:rowOff>
    </xdr:from>
    <xdr:to>
      <xdr:col>13</xdr:col>
      <xdr:colOff>546100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7B7423-3EB3-A84C-AFEB-9582CFDED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E1215-67B9-AF43-ABDD-24D7DC22D0BB}">
  <dimension ref="A2:L56"/>
  <sheetViews>
    <sheetView tabSelected="1" topLeftCell="A10" workbookViewId="0">
      <selection activeCell="J16" sqref="J16"/>
    </sheetView>
  </sheetViews>
  <sheetFormatPr baseColWidth="10" defaultRowHeight="16" x14ac:dyDescent="0.2"/>
  <sheetData>
    <row r="2" spans="1:12" x14ac:dyDescent="0.2">
      <c r="B2" t="s">
        <v>0</v>
      </c>
      <c r="C2" t="s">
        <v>1</v>
      </c>
      <c r="D2" t="s">
        <v>2</v>
      </c>
    </row>
    <row r="3" spans="1:12" x14ac:dyDescent="0.2">
      <c r="A3" t="s">
        <v>0</v>
      </c>
      <c r="B3">
        <v>136</v>
      </c>
      <c r="C3" s="1">
        <v>36</v>
      </c>
      <c r="D3" s="1">
        <v>8</v>
      </c>
      <c r="E3">
        <f>SUM(B3:D3)</f>
        <v>180</v>
      </c>
    </row>
    <row r="4" spans="1:12" x14ac:dyDescent="0.2">
      <c r="A4" t="s">
        <v>1</v>
      </c>
      <c r="B4" s="1">
        <v>49</v>
      </c>
      <c r="C4">
        <v>118</v>
      </c>
      <c r="D4" s="1">
        <v>13</v>
      </c>
      <c r="E4">
        <f>SUM(B4:D4)</f>
        <v>180</v>
      </c>
    </row>
    <row r="5" spans="1:12" x14ac:dyDescent="0.2">
      <c r="D5" t="s">
        <v>6</v>
      </c>
      <c r="E5">
        <f xml:space="preserve"> SUM(E3:E4)</f>
        <v>360</v>
      </c>
      <c r="G5" s="2">
        <v>0.01</v>
      </c>
    </row>
    <row r="6" spans="1:12" x14ac:dyDescent="0.2">
      <c r="D6" t="s">
        <v>3</v>
      </c>
      <c r="E6">
        <f>SUM(B4,D4,C3,D3)</f>
        <v>106</v>
      </c>
    </row>
    <row r="7" spans="1:12" x14ac:dyDescent="0.2">
      <c r="D7" t="s">
        <v>4</v>
      </c>
      <c r="E7">
        <f xml:space="preserve"> E6/SUM(E3:E4)</f>
        <v>0.29444444444444445</v>
      </c>
      <c r="J7" t="s">
        <v>9</v>
      </c>
      <c r="K7" t="s">
        <v>7</v>
      </c>
      <c r="L7" t="s">
        <v>8</v>
      </c>
    </row>
    <row r="8" spans="1:12" x14ac:dyDescent="0.2">
      <c r="D8" t="s">
        <v>5</v>
      </c>
      <c r="E8">
        <f xml:space="preserve"> (SUM(E3:E4)-E6)/SUM(E3:E4)</f>
        <v>0.7055555555555556</v>
      </c>
      <c r="J8" s="4">
        <v>360</v>
      </c>
      <c r="K8">
        <v>0.71</v>
      </c>
      <c r="L8">
        <f>1-K8</f>
        <v>0.29000000000000004</v>
      </c>
    </row>
    <row r="9" spans="1:12" x14ac:dyDescent="0.2">
      <c r="J9" s="4">
        <v>720</v>
      </c>
      <c r="K9">
        <v>0.72</v>
      </c>
      <c r="L9">
        <f t="shared" ref="L9:L13" si="0">1-K9</f>
        <v>0.28000000000000003</v>
      </c>
    </row>
    <row r="10" spans="1:12" x14ac:dyDescent="0.2">
      <c r="J10" s="4">
        <v>1080</v>
      </c>
      <c r="K10">
        <v>0.73</v>
      </c>
      <c r="L10">
        <f t="shared" si="0"/>
        <v>0.27</v>
      </c>
    </row>
    <row r="11" spans="1:12" x14ac:dyDescent="0.2">
      <c r="J11" s="4">
        <v>1440</v>
      </c>
      <c r="K11">
        <v>0.74</v>
      </c>
      <c r="L11">
        <f t="shared" si="0"/>
        <v>0.26</v>
      </c>
    </row>
    <row r="12" spans="1:12" x14ac:dyDescent="0.2">
      <c r="J12" s="4">
        <v>1800</v>
      </c>
      <c r="K12">
        <v>0.75</v>
      </c>
      <c r="L12">
        <f t="shared" si="0"/>
        <v>0.25</v>
      </c>
    </row>
    <row r="13" spans="1:12" x14ac:dyDescent="0.2">
      <c r="B13" t="s">
        <v>0</v>
      </c>
      <c r="C13" t="s">
        <v>1</v>
      </c>
      <c r="D13" t="s">
        <v>2</v>
      </c>
      <c r="J13" s="4">
        <v>3608</v>
      </c>
      <c r="K13">
        <v>0.75</v>
      </c>
      <c r="L13">
        <f t="shared" si="0"/>
        <v>0.25</v>
      </c>
    </row>
    <row r="14" spans="1:12" x14ac:dyDescent="0.2">
      <c r="A14" t="s">
        <v>0</v>
      </c>
      <c r="B14">
        <f xml:space="preserve"> 360 -SUM(C14:D14)</f>
        <v>265</v>
      </c>
      <c r="C14" s="1">
        <v>83</v>
      </c>
      <c r="D14" s="1">
        <v>12</v>
      </c>
      <c r="E14">
        <f>SUM(B14:D14)</f>
        <v>360</v>
      </c>
    </row>
    <row r="15" spans="1:12" x14ac:dyDescent="0.2">
      <c r="A15" t="s">
        <v>1</v>
      </c>
      <c r="B15" s="1">
        <v>82</v>
      </c>
      <c r="C15">
        <f>360-SUM(B15,D15)</f>
        <v>255</v>
      </c>
      <c r="D15" s="1">
        <v>23</v>
      </c>
      <c r="E15">
        <f>SUM(B15:D15)</f>
        <v>360</v>
      </c>
    </row>
    <row r="16" spans="1:12" x14ac:dyDescent="0.2">
      <c r="D16" t="s">
        <v>6</v>
      </c>
      <c r="E16">
        <f xml:space="preserve"> SUM(E14:E15)</f>
        <v>720</v>
      </c>
      <c r="G16" s="2">
        <v>0.02</v>
      </c>
    </row>
    <row r="17" spans="1:7" x14ac:dyDescent="0.2">
      <c r="D17" t="s">
        <v>3</v>
      </c>
      <c r="E17">
        <f>SUM(B15,D15,C14,D14)</f>
        <v>200</v>
      </c>
    </row>
    <row r="18" spans="1:7" x14ac:dyDescent="0.2">
      <c r="D18" t="s">
        <v>4</v>
      </c>
      <c r="E18">
        <f xml:space="preserve"> E17/SUM(E14:E15)</f>
        <v>0.27777777777777779</v>
      </c>
    </row>
    <row r="19" spans="1:7" x14ac:dyDescent="0.2">
      <c r="D19" t="s">
        <v>5</v>
      </c>
      <c r="E19">
        <f xml:space="preserve"> (SUM(E14:E15)-E17)/SUM(E14:E15)</f>
        <v>0.72222222222222221</v>
      </c>
    </row>
    <row r="23" spans="1:7" x14ac:dyDescent="0.2">
      <c r="B23" t="s">
        <v>0</v>
      </c>
      <c r="C23" t="s">
        <v>1</v>
      </c>
      <c r="D23" t="s">
        <v>2</v>
      </c>
    </row>
    <row r="24" spans="1:7" x14ac:dyDescent="0.2">
      <c r="A24" t="s">
        <v>0</v>
      </c>
      <c r="B24">
        <f>540-SUM(C24:D24)</f>
        <v>400</v>
      </c>
      <c r="C24" s="1">
        <v>120</v>
      </c>
      <c r="D24" s="1">
        <v>20</v>
      </c>
      <c r="E24">
        <f>SUM(B24:D24)</f>
        <v>540</v>
      </c>
    </row>
    <row r="25" spans="1:7" x14ac:dyDescent="0.2">
      <c r="A25" t="s">
        <v>1</v>
      </c>
      <c r="B25" s="1">
        <v>120</v>
      </c>
      <c r="C25">
        <v>387</v>
      </c>
      <c r="D25" s="1">
        <v>33</v>
      </c>
      <c r="E25">
        <f>SUM(B25:D25)</f>
        <v>540</v>
      </c>
    </row>
    <row r="26" spans="1:7" x14ac:dyDescent="0.2">
      <c r="D26" t="s">
        <v>6</v>
      </c>
      <c r="E26">
        <f xml:space="preserve"> SUM(E24:E25)</f>
        <v>1080</v>
      </c>
      <c r="G26" s="2">
        <v>0.03</v>
      </c>
    </row>
    <row r="27" spans="1:7" x14ac:dyDescent="0.2">
      <c r="D27" t="s">
        <v>3</v>
      </c>
      <c r="E27">
        <f>SUM(B25,D25,C24,D24)</f>
        <v>293</v>
      </c>
    </row>
    <row r="28" spans="1:7" x14ac:dyDescent="0.2">
      <c r="D28" t="s">
        <v>4</v>
      </c>
      <c r="E28">
        <f xml:space="preserve"> E27/SUM(E24:E25)</f>
        <v>0.27129629629629631</v>
      </c>
    </row>
    <row r="29" spans="1:7" x14ac:dyDescent="0.2">
      <c r="D29" t="s">
        <v>5</v>
      </c>
      <c r="E29">
        <f xml:space="preserve"> (SUM(E24:E25)-E27)/SUM(E24:E25)</f>
        <v>0.72870370370370374</v>
      </c>
    </row>
    <row r="32" spans="1:7" x14ac:dyDescent="0.2">
      <c r="B32" t="s">
        <v>0</v>
      </c>
      <c r="C32" t="s">
        <v>1</v>
      </c>
      <c r="D32" t="s">
        <v>2</v>
      </c>
    </row>
    <row r="33" spans="1:7" x14ac:dyDescent="0.2">
      <c r="A33" t="s">
        <v>0</v>
      </c>
      <c r="B33">
        <f>720-SUM(C33:D33)</f>
        <v>538</v>
      </c>
      <c r="C33" s="1">
        <v>157</v>
      </c>
      <c r="D33" s="1">
        <v>25</v>
      </c>
      <c r="E33">
        <f>SUM(B33:D33)</f>
        <v>720</v>
      </c>
    </row>
    <row r="34" spans="1:7" x14ac:dyDescent="0.2">
      <c r="A34" t="s">
        <v>1</v>
      </c>
      <c r="B34" s="1">
        <v>150</v>
      </c>
      <c r="C34">
        <f>720-SUM(D34,B34)</f>
        <v>532</v>
      </c>
      <c r="D34" s="1">
        <v>38</v>
      </c>
      <c r="E34">
        <f>SUM(B34:D34)</f>
        <v>720</v>
      </c>
    </row>
    <row r="35" spans="1:7" x14ac:dyDescent="0.2">
      <c r="D35" t="s">
        <v>6</v>
      </c>
      <c r="E35">
        <f xml:space="preserve"> SUM(E33:E34)</f>
        <v>1440</v>
      </c>
      <c r="G35" s="2">
        <v>0.04</v>
      </c>
    </row>
    <row r="36" spans="1:7" x14ac:dyDescent="0.2">
      <c r="D36" t="s">
        <v>3</v>
      </c>
      <c r="E36">
        <f>SUM(B34,D34,C33,D33)</f>
        <v>370</v>
      </c>
    </row>
    <row r="37" spans="1:7" x14ac:dyDescent="0.2">
      <c r="D37" t="s">
        <v>4</v>
      </c>
      <c r="E37">
        <f xml:space="preserve"> E36/SUM(E33:E34)</f>
        <v>0.25694444444444442</v>
      </c>
    </row>
    <row r="38" spans="1:7" x14ac:dyDescent="0.2">
      <c r="D38" t="s">
        <v>5</v>
      </c>
      <c r="E38">
        <f xml:space="preserve"> (SUM(E33:E34)-E36)/SUM(E33:E34)</f>
        <v>0.74305555555555558</v>
      </c>
    </row>
    <row r="41" spans="1:7" x14ac:dyDescent="0.2">
      <c r="A41" s="3"/>
      <c r="B41" s="3" t="s">
        <v>0</v>
      </c>
      <c r="C41" s="3" t="s">
        <v>1</v>
      </c>
      <c r="D41" s="3" t="s">
        <v>2</v>
      </c>
      <c r="E41" s="3"/>
    </row>
    <row r="42" spans="1:7" x14ac:dyDescent="0.2">
      <c r="A42" s="3" t="s">
        <v>0</v>
      </c>
      <c r="B42" s="3">
        <f>900-SUM(C42:D42)</f>
        <v>675</v>
      </c>
      <c r="C42" s="1">
        <v>189</v>
      </c>
      <c r="D42" s="1">
        <v>36</v>
      </c>
      <c r="E42" s="3">
        <f>SUM(B42:D42)</f>
        <v>900</v>
      </c>
    </row>
    <row r="43" spans="1:7" x14ac:dyDescent="0.2">
      <c r="A43" s="3" t="s">
        <v>1</v>
      </c>
      <c r="B43" s="1">
        <v>172</v>
      </c>
      <c r="C43" s="3">
        <f>900-SUM(D43,B43)</f>
        <v>675</v>
      </c>
      <c r="D43" s="1">
        <v>53</v>
      </c>
      <c r="E43" s="3">
        <f>SUM(B43:D43)</f>
        <v>900</v>
      </c>
    </row>
    <row r="44" spans="1:7" x14ac:dyDescent="0.2">
      <c r="A44" s="3"/>
      <c r="B44" s="3"/>
      <c r="C44" s="3"/>
      <c r="D44" s="3" t="s">
        <v>6</v>
      </c>
      <c r="E44" s="3">
        <f>SUM(E42:E43)</f>
        <v>1800</v>
      </c>
      <c r="G44" s="2">
        <v>0.05</v>
      </c>
    </row>
    <row r="45" spans="1:7" x14ac:dyDescent="0.2">
      <c r="A45" s="3"/>
      <c r="B45" s="3"/>
      <c r="C45" s="3"/>
      <c r="D45" s="3" t="s">
        <v>3</v>
      </c>
      <c r="E45" s="3">
        <f>SUM(C42:D42,B43,D43)</f>
        <v>450</v>
      </c>
    </row>
    <row r="46" spans="1:7" x14ac:dyDescent="0.2">
      <c r="A46" s="3"/>
      <c r="B46" s="3"/>
      <c r="C46" s="3"/>
      <c r="D46" s="3" t="s">
        <v>4</v>
      </c>
      <c r="E46" s="3">
        <f>E45/E44</f>
        <v>0.25</v>
      </c>
    </row>
    <row r="47" spans="1:7" x14ac:dyDescent="0.2">
      <c r="A47" s="3"/>
      <c r="B47" s="3"/>
      <c r="C47" s="3"/>
      <c r="D47" s="3" t="s">
        <v>5</v>
      </c>
      <c r="E47" s="3">
        <f>(E44-E45)/E44</f>
        <v>0.75</v>
      </c>
    </row>
    <row r="50" spans="1:7" x14ac:dyDescent="0.2">
      <c r="A50" s="3"/>
      <c r="B50" s="3" t="s">
        <v>0</v>
      </c>
      <c r="C50" s="3" t="s">
        <v>1</v>
      </c>
      <c r="D50" s="3" t="s">
        <v>2</v>
      </c>
      <c r="E50" s="3"/>
    </row>
    <row r="51" spans="1:7" x14ac:dyDescent="0.2">
      <c r="A51" s="3" t="s">
        <v>0</v>
      </c>
      <c r="B51" s="3">
        <v>1314</v>
      </c>
      <c r="C51" s="1">
        <v>416</v>
      </c>
      <c r="D51" s="1">
        <v>74</v>
      </c>
      <c r="E51" s="3">
        <f>SUM(B51:D51)</f>
        <v>1804</v>
      </c>
    </row>
    <row r="52" spans="1:7" x14ac:dyDescent="0.2">
      <c r="A52" s="3" t="s">
        <v>1</v>
      </c>
      <c r="B52" s="1">
        <v>332</v>
      </c>
      <c r="C52" s="3">
        <v>1378</v>
      </c>
      <c r="D52" s="1">
        <v>94</v>
      </c>
      <c r="E52" s="3">
        <f>SUM(B52:D52)</f>
        <v>1804</v>
      </c>
    </row>
    <row r="53" spans="1:7" x14ac:dyDescent="0.2">
      <c r="A53" s="3"/>
      <c r="B53" s="3"/>
      <c r="C53" s="3"/>
      <c r="D53" s="3" t="s">
        <v>6</v>
      </c>
      <c r="E53" s="3">
        <f>SUM(E51:E52)</f>
        <v>3608</v>
      </c>
      <c r="G53" s="2">
        <v>0.05</v>
      </c>
    </row>
    <row r="54" spans="1:7" x14ac:dyDescent="0.2">
      <c r="A54" s="3"/>
      <c r="B54" s="3"/>
      <c r="C54" s="3"/>
      <c r="D54" s="3" t="s">
        <v>3</v>
      </c>
      <c r="E54" s="3">
        <f>SUM(C51:D51,B52,D52)</f>
        <v>916</v>
      </c>
    </row>
    <row r="55" spans="1:7" x14ac:dyDescent="0.2">
      <c r="A55" s="3"/>
      <c r="B55" s="3"/>
      <c r="C55" s="3"/>
      <c r="D55" s="3" t="s">
        <v>4</v>
      </c>
      <c r="E55" s="3">
        <f>E54/E53</f>
        <v>0.25388026607538805</v>
      </c>
    </row>
    <row r="56" spans="1:7" x14ac:dyDescent="0.2">
      <c r="A56" s="3"/>
      <c r="B56" s="3"/>
      <c r="C56" s="3"/>
      <c r="D56" s="3" t="s">
        <v>5</v>
      </c>
      <c r="E56" s="3">
        <f>(E53-E54)/E53</f>
        <v>0.74611973392461195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2019-09-18T15:35:14Z</dcterms:created>
  <dcterms:modified xsi:type="dcterms:W3CDTF">2019-09-29T21:44:37Z</dcterms:modified>
</cp:coreProperties>
</file>