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0" yWindow="135" windowWidth="19155" windowHeight="6735" activeTab="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sharedStrings.xml><?xml version="1.0" encoding="utf-8"?>
<sst xmlns="http://schemas.openxmlformats.org/spreadsheetml/2006/main" uniqueCount="65" count="65">
  <si>
    <t xml:space="preserve">S.NO </t>
  </si>
  <si>
    <t xml:space="preserve">NAME </t>
  </si>
  <si>
    <t xml:space="preserve">POSITION </t>
  </si>
  <si>
    <t xml:space="preserve">TOTAL DATS </t>
  </si>
  <si>
    <t xml:space="preserve">AMALA </t>
  </si>
  <si>
    <t>ANU</t>
  </si>
  <si>
    <t>BALA</t>
  </si>
  <si>
    <t>BASKAR</t>
  </si>
  <si>
    <t>CHITRA</t>
  </si>
  <si>
    <t xml:space="preserve">DHANALAKSHIMI </t>
  </si>
  <si>
    <t xml:space="preserve">GANDHIMA </t>
  </si>
  <si>
    <t>GANESH</t>
  </si>
  <si>
    <t>HARI</t>
  </si>
  <si>
    <t>JAYA PRAKSH</t>
  </si>
  <si>
    <t>MAGESH</t>
  </si>
  <si>
    <t>NARASIMMAN</t>
  </si>
  <si>
    <t xml:space="preserve">NIVEDHA </t>
  </si>
  <si>
    <t>SANDHIYA</t>
  </si>
  <si>
    <t>SATHISH</t>
  </si>
  <si>
    <t xml:space="preserve">SOWMIYA </t>
  </si>
  <si>
    <t>VIJAY</t>
  </si>
  <si>
    <t>VIGNESH</t>
  </si>
  <si>
    <t>LEAVE DAYS</t>
  </si>
  <si>
    <t>WORKING DAYS</t>
  </si>
  <si>
    <t>PF</t>
  </si>
  <si>
    <t>HRA</t>
  </si>
  <si>
    <t>BONUS</t>
  </si>
  <si>
    <t>ONE DAY SALARY</t>
  </si>
  <si>
    <t>NET SALARY</t>
  </si>
  <si>
    <t>HR</t>
  </si>
  <si>
    <t>MD</t>
  </si>
  <si>
    <t>MANAGER</t>
  </si>
  <si>
    <t>ASSIENT MANAGER</t>
  </si>
  <si>
    <t>TRAINER</t>
  </si>
  <si>
    <t>EMPLOYEE</t>
  </si>
  <si>
    <t>ACCOUNTANT</t>
  </si>
  <si>
    <t>SALES MAN</t>
  </si>
  <si>
    <t xml:space="preserve">KATHIKAIYEN </t>
  </si>
  <si>
    <t>SURESH</t>
  </si>
  <si>
    <t>WATCH MEN</t>
  </si>
  <si>
    <t>DRIVER</t>
  </si>
  <si>
    <t xml:space="preserve">BASIC SALARY </t>
  </si>
  <si>
    <t>LOSS  OF PAY</t>
  </si>
  <si>
    <t>EMPLOYEES  SALARY SLIP OF JUNE 2024</t>
  </si>
  <si>
    <t>ABINAYA
ASHOK
BANUMATHI
BAKYA
CHARUMATHI
DHARANI
DHENAKARAN
DHANUSH
HARIKARAN
JAYANTHI
KRISHNA 
MAHENDRAN
NAVEENKUMAR
NANDHA
SARANYA 
SARAVANAN 
SUGANYA
PRAVEENA
VELAVIGNESH</t>
  </si>
  <si>
    <t>AMALA 
ANU
BALA
BASKAR
CHITRA
DHANALAKSHIMI 
GANDHIMA 
GANESH
HARI
JAYA PRAKSH
KATHIKAIYEN 
MAGESH
NARASIMMAN
NIVEDHA 
SANDHIYA
SATHISH
SOWMIYA 
SURESH
VIJAY
VIGNESH</t>
  </si>
  <si>
    <t>AMARNATH</t>
  </si>
  <si>
    <t>ASHOK</t>
  </si>
  <si>
    <t>BAKYA</t>
  </si>
  <si>
    <t>BANUMATHI</t>
  </si>
  <si>
    <t>CHARUMATHI</t>
  </si>
  <si>
    <t>DHENAKARAN</t>
  </si>
  <si>
    <t>GOWTHAM</t>
  </si>
  <si>
    <t>GAYATIRI</t>
  </si>
  <si>
    <t xml:space="preserve"> HARIGARAN</t>
  </si>
  <si>
    <t>KARTHIKA</t>
  </si>
  <si>
    <t>MAGENDRAN</t>
  </si>
  <si>
    <t>NISHANTHINI</t>
  </si>
  <si>
    <t>NAVEEN</t>
  </si>
  <si>
    <t xml:space="preserve">NISHANTHINI </t>
  </si>
  <si>
    <t>SARANYA</t>
  </si>
  <si>
    <t xml:space="preserve">SARAVANAN </t>
  </si>
  <si>
    <t>SANJAI</t>
  </si>
  <si>
    <t>SUSHMITHA</t>
  </si>
  <si>
    <t>VELA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</si>
</sst>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mbria"/>
      <b/>
      <sz val="18"/>
      <color rgb="FF1F4A7E"/>
    </font>
    <font>
      <name val="Times New Roman"/>
      <sz val="11"/>
      <color rgb="FF9C6500"/>
    </font>
    <font>
      <name val="Times New Roman"/>
      <sz val="10"/>
      <color rgb="FF9C6500"/>
    </font>
    <font>
      <name val="Times New Roman"/>
      <sz val="11"/>
      <color rgb="FF000000"/>
    </font>
    <font>
      <name val="Times New Roman"/>
      <sz val="9"/>
      <color indexed="8"/>
    </font>
    <font>
      <name val="Times New Roman"/>
      <sz val="10"/>
      <color rgb="FF000000"/>
    </font>
    <font>
      <name val="Times New Roman"/>
      <charset val="134"/>
      <sz val="9"/>
      <color indexed="8"/>
    </font>
    <font>
      <name val="Calibri"/>
      <sz val="11"/>
      <color rgb="FF9C6500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bottom"/>
      <protection locked="0" hidden="0"/>
    </xf>
    <xf numFmtId="0" fontId="10" fillId="2" borderId="0">
      <alignment vertical="bottom"/>
      <protection locked="0" hidden="0"/>
    </xf>
  </cellStyleXfs>
  <cellXfs count="13">
    <xf numFmtId="0" fontId="0" fillId="0" borderId="0" xfId="0">
      <alignment vertical="center"/>
    </xf>
    <xf numFmtId="0" fontId="1" fillId="0" borderId="0" xfId="0" applyBorder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1" applyAlignment="1">
      <alignment vertical="bottom"/>
    </xf>
    <xf numFmtId="0" fontId="3" fillId="0" borderId="1" xfId="1" applyBorder="1" applyAlignment="1">
      <alignment horizontal="center" vertical="top"/>
    </xf>
    <xf numFmtId="0" fontId="4" fillId="2" borderId="0" xfId="2" applyFont="1" applyAlignment="1">
      <alignment vertical="bottom"/>
    </xf>
    <xf numFmtId="0" fontId="4" fillId="2" borderId="2" xfId="2" applyFont="1" applyBorder="1" applyAlignment="1">
      <alignment horizontal="left" vertical="top"/>
    </xf>
    <xf numFmtId="0" fontId="5" fillId="2" borderId="2" xfId="2" applyFont="1" applyBorder="1" applyAlignment="1">
      <alignment horizontal="left" vertical="top"/>
    </xf>
    <xf numFmtId="0" fontId="1" fillId="0" borderId="0" xfId="0" applyAlignment="1">
      <alignment vertical="bottom"/>
    </xf>
    <xf numFmtId="0" fontId="6" fillId="0" borderId="2" xfId="0" applyFont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9" fillId="0" borderId="0" xfId="0" applyNumberFormat="1" applyFont="1" applyFill="1" applyBorder="1" applyAlignment="1">
      <alignment vertical="bottom"/>
    </xf>
  </cellXfs>
  <cellStyles count="3">
    <cellStyle name="常规" xfId="0" builtinId="0"/>
    <cellStyle name="Title" xfId="1"/>
    <cellStyle name="Neutral" xfId="2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Sheet1!$D$1:$D$2</c:f>
              <c:strCache>
                <c:ptCount val="2"/>
                <c:pt idx="1">
                  <c:v>BASIC SALARY 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100000.0</c:v>
                </c:pt>
                <c:pt idx="1">
                  <c:v>80000.0</c:v>
                </c:pt>
                <c:pt idx="2">
                  <c:v>75000.0</c:v>
                </c:pt>
                <c:pt idx="3">
                  <c:v>50000.0</c:v>
                </c:pt>
                <c:pt idx="4">
                  <c:v>45000.0</c:v>
                </c:pt>
                <c:pt idx="5">
                  <c:v>45000.0</c:v>
                </c:pt>
                <c:pt idx="6">
                  <c:v>25000.0</c:v>
                </c:pt>
                <c:pt idx="7">
                  <c:v>25000.0</c:v>
                </c:pt>
                <c:pt idx="8">
                  <c:v>25000.0</c:v>
                </c:pt>
                <c:pt idx="9">
                  <c:v>25000.0</c:v>
                </c:pt>
                <c:pt idx="10">
                  <c:v>25000.0</c:v>
                </c:pt>
                <c:pt idx="11">
                  <c:v>25000.0</c:v>
                </c:pt>
                <c:pt idx="12">
                  <c:v>25000.0</c:v>
                </c:pt>
                <c:pt idx="13">
                  <c:v>25000.0</c:v>
                </c:pt>
                <c:pt idx="14">
                  <c:v>25000.0</c:v>
                </c:pt>
                <c:pt idx="15">
                  <c:v>25000.0</c:v>
                </c:pt>
                <c:pt idx="16">
                  <c:v>35000.0</c:v>
                </c:pt>
                <c:pt idx="17">
                  <c:v>15000.0</c:v>
                </c:pt>
                <c:pt idx="18">
                  <c:v>15000.0</c:v>
                </c:pt>
                <c:pt idx="19">
                  <c:v>20000.0</c:v>
                </c:pt>
              </c:numCache>
            </c:numRef>
          </c:val>
        </c:ser>
        <c:ser>
          <c:idx val="1"/>
          <c:order val="1"/>
          <c:tx>
            <c:strRef>
              <c:f>Sheet1!$E$1:$E$2</c:f>
              <c:strCache>
                <c:ptCount val="2"/>
                <c:pt idx="1">
                  <c:v>TOTAL DATS 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31.0</c:v>
                </c:pt>
                <c:pt idx="1">
                  <c:v>31.0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31.0</c:v>
                </c:pt>
                <c:pt idx="6">
                  <c:v>28.0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  <c:pt idx="15">
                  <c:v>28.0</c:v>
                </c:pt>
                <c:pt idx="16">
                  <c:v>31.0</c:v>
                </c:pt>
                <c:pt idx="17">
                  <c:v>30.0</c:v>
                </c:pt>
                <c:pt idx="18">
                  <c:v>28.0</c:v>
                </c:pt>
                <c:pt idx="19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Sheet1!$F$1:$F$2</c:f>
              <c:strCache>
                <c:ptCount val="2"/>
                <c:pt idx="1">
                  <c:v>LEAVE DAYS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Sheet1!$G$1:$G$2</c:f>
              <c:strCache>
                <c:ptCount val="2"/>
                <c:pt idx="1">
                  <c:v>WORKING DAYS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30.0</c:v>
                </c:pt>
                <c:pt idx="1">
                  <c:v>29.0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27.0</c:v>
                </c:pt>
                <c:pt idx="7">
                  <c:v>26.0</c:v>
                </c:pt>
                <c:pt idx="8">
                  <c:v>27.0</c:v>
                </c:pt>
                <c:pt idx="9">
                  <c:v>25.0</c:v>
                </c:pt>
                <c:pt idx="10">
                  <c:v>27.0</c:v>
                </c:pt>
                <c:pt idx="11">
                  <c:v>27.0</c:v>
                </c:pt>
                <c:pt idx="12">
                  <c:v>24.0</c:v>
                </c:pt>
                <c:pt idx="13">
                  <c:v>23.0</c:v>
                </c:pt>
                <c:pt idx="14">
                  <c:v>26.0</c:v>
                </c:pt>
                <c:pt idx="15">
                  <c:v>25.0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29.0</c:v>
                </c:pt>
              </c:numCache>
            </c:numRef>
          </c:val>
        </c:ser>
        <c:ser>
          <c:idx val="4"/>
          <c:order val="4"/>
          <c:tx>
            <c:strRef>
              <c:f>Sheet1!$H$1:$H$2</c:f>
              <c:strCache>
                <c:ptCount val="2"/>
                <c:pt idx="1">
                  <c:v>PF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3000.0</c:v>
                </c:pt>
                <c:pt idx="1">
                  <c:v>2400.0</c:v>
                </c:pt>
                <c:pt idx="2">
                  <c:v>2250.0</c:v>
                </c:pt>
                <c:pt idx="3">
                  <c:v>1500.0</c:v>
                </c:pt>
                <c:pt idx="4">
                  <c:v>1350.0</c:v>
                </c:pt>
                <c:pt idx="5">
                  <c:v>1350.0</c:v>
                </c:pt>
                <c:pt idx="6">
                  <c:v>750.0</c:v>
                </c:pt>
                <c:pt idx="7">
                  <c:v>750.0</c:v>
                </c:pt>
                <c:pt idx="8">
                  <c:v>750.0</c:v>
                </c:pt>
                <c:pt idx="9">
                  <c:v>750.0</c:v>
                </c:pt>
                <c:pt idx="10">
                  <c:v>750.0</c:v>
                </c:pt>
                <c:pt idx="11">
                  <c:v>750.0</c:v>
                </c:pt>
                <c:pt idx="12">
                  <c:v>750.0</c:v>
                </c:pt>
                <c:pt idx="13">
                  <c:v>750.0</c:v>
                </c:pt>
                <c:pt idx="14">
                  <c:v>750.0</c:v>
                </c:pt>
                <c:pt idx="15">
                  <c:v>750.0</c:v>
                </c:pt>
                <c:pt idx="16">
                  <c:v>1050.0</c:v>
                </c:pt>
                <c:pt idx="17">
                  <c:v>450.0</c:v>
                </c:pt>
                <c:pt idx="18">
                  <c:v>450.0</c:v>
                </c:pt>
                <c:pt idx="19">
                  <c:v>600.0</c:v>
                </c:pt>
              </c:numCache>
            </c:numRef>
          </c:val>
        </c:ser>
        <c:ser>
          <c:idx val="5"/>
          <c:order val="5"/>
          <c:tx>
            <c:strRef>
              <c:f>Sheet1!$I$1:$I$2</c:f>
              <c:strCache>
                <c:ptCount val="2"/>
                <c:pt idx="1">
                  <c:v>HRA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2000.0</c:v>
                </c:pt>
                <c:pt idx="1">
                  <c:v>1600.0</c:v>
                </c:pt>
                <c:pt idx="2">
                  <c:v>1500.0</c:v>
                </c:pt>
                <c:pt idx="3">
                  <c:v>1000.0</c:v>
                </c:pt>
                <c:pt idx="4">
                  <c:v>900.0</c:v>
                </c:pt>
                <c:pt idx="5">
                  <c:v>900.0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700.0</c:v>
                </c:pt>
                <c:pt idx="17">
                  <c:v>300.0</c:v>
                </c:pt>
                <c:pt idx="18">
                  <c:v>300.0</c:v>
                </c:pt>
                <c:pt idx="19">
                  <c:v>400.0</c:v>
                </c:pt>
              </c:numCache>
            </c:numRef>
          </c:val>
        </c:ser>
        <c:ser>
          <c:idx val="6"/>
          <c:order val="6"/>
          <c:tx>
            <c:strRef>
              <c:f>Sheet1!$J$1:$J$2</c:f>
              <c:strCache>
                <c:ptCount val="2"/>
                <c:pt idx="1">
                  <c:v>BONUS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5000.0</c:v>
                </c:pt>
                <c:pt idx="1">
                  <c:v>4000.0</c:v>
                </c:pt>
                <c:pt idx="2">
                  <c:v>3750.0</c:v>
                </c:pt>
                <c:pt idx="3">
                  <c:v>2500.0</c:v>
                </c:pt>
                <c:pt idx="4">
                  <c:v>2250.0</c:v>
                </c:pt>
                <c:pt idx="5">
                  <c:v>2250.0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1750.0</c:v>
                </c:pt>
                <c:pt idx="17">
                  <c:v>750.0</c:v>
                </c:pt>
                <c:pt idx="18">
                  <c:v>750.0</c:v>
                </c:pt>
                <c:pt idx="19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Sheet1!$K$1:$K$2</c:f>
              <c:strCache>
                <c:ptCount val="2"/>
                <c:pt idx="1">
                  <c:v>ONE DAY SALARY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3225.8064516129</c:v>
                </c:pt>
                <c:pt idx="1">
                  <c:v>2580.64516129032</c:v>
                </c:pt>
                <c:pt idx="2">
                  <c:v>2500.0</c:v>
                </c:pt>
                <c:pt idx="3">
                  <c:v>1666.66666666667</c:v>
                </c:pt>
                <c:pt idx="4">
                  <c:v>1500.0</c:v>
                </c:pt>
                <c:pt idx="5">
                  <c:v>1451.61290322581</c:v>
                </c:pt>
                <c:pt idx="6">
                  <c:v>892.857142857143</c:v>
                </c:pt>
                <c:pt idx="7">
                  <c:v>892.857142857143</c:v>
                </c:pt>
                <c:pt idx="8">
                  <c:v>892.857142857143</c:v>
                </c:pt>
                <c:pt idx="9">
                  <c:v>892.857142857143</c:v>
                </c:pt>
                <c:pt idx="10">
                  <c:v>892.857142857143</c:v>
                </c:pt>
                <c:pt idx="11">
                  <c:v>892.857142857143</c:v>
                </c:pt>
                <c:pt idx="12">
                  <c:v>892.857142857143</c:v>
                </c:pt>
                <c:pt idx="13">
                  <c:v>892.857142857143</c:v>
                </c:pt>
                <c:pt idx="14">
                  <c:v>892.857142857143</c:v>
                </c:pt>
                <c:pt idx="15">
                  <c:v>892.857142857143</c:v>
                </c:pt>
                <c:pt idx="16">
                  <c:v>1129.03225806452</c:v>
                </c:pt>
                <c:pt idx="17">
                  <c:v>500.0</c:v>
                </c:pt>
                <c:pt idx="18">
                  <c:v>535.714285714286</c:v>
                </c:pt>
                <c:pt idx="19">
                  <c:v>645.161290322581</c:v>
                </c:pt>
              </c:numCache>
            </c:numRef>
          </c:val>
        </c:ser>
        <c:ser>
          <c:idx val="8"/>
          <c:order val="8"/>
          <c:tx>
            <c:strRef>
              <c:f>Sheet1!$L$1:$L$2</c:f>
              <c:strCache>
                <c:ptCount val="2"/>
                <c:pt idx="1">
                  <c:v>LOSS  OF PAY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3225.8064516129</c:v>
                </c:pt>
                <c:pt idx="1">
                  <c:v>5161.29032258064</c:v>
                </c:pt>
                <c:pt idx="2">
                  <c:v>7500.0</c:v>
                </c:pt>
                <c:pt idx="3">
                  <c:v>3333.33333333333</c:v>
                </c:pt>
                <c:pt idx="4">
                  <c:v>1500.0</c:v>
                </c:pt>
                <c:pt idx="5">
                  <c:v>2903.22580645161</c:v>
                </c:pt>
                <c:pt idx="6">
                  <c:v>892.857142857143</c:v>
                </c:pt>
                <c:pt idx="7">
                  <c:v>1785.71428571429</c:v>
                </c:pt>
                <c:pt idx="8">
                  <c:v>892.857142857143</c:v>
                </c:pt>
                <c:pt idx="9">
                  <c:v>2678.57142857143</c:v>
                </c:pt>
                <c:pt idx="10">
                  <c:v>892.857142857143</c:v>
                </c:pt>
                <c:pt idx="11">
                  <c:v>892.857142857143</c:v>
                </c:pt>
                <c:pt idx="12">
                  <c:v>3571.42857142857</c:v>
                </c:pt>
                <c:pt idx="13">
                  <c:v>4464.28571428572</c:v>
                </c:pt>
                <c:pt idx="14">
                  <c:v>1785.71428571429</c:v>
                </c:pt>
                <c:pt idx="15">
                  <c:v>2678.57142857143</c:v>
                </c:pt>
                <c:pt idx="16">
                  <c:v>4516.12903225806</c:v>
                </c:pt>
                <c:pt idx="17">
                  <c:v>1000.0</c:v>
                </c:pt>
                <c:pt idx="18">
                  <c:v>2142.85714285714</c:v>
                </c:pt>
                <c:pt idx="19">
                  <c:v>1290.32258064516</c:v>
                </c:pt>
              </c:numCache>
            </c:numRef>
          </c:val>
        </c:ser>
        <c:ser>
          <c:idx val="9"/>
          <c:order val="9"/>
          <c:tx>
            <c:strRef>
              <c:f>Sheet1!$M$1:$M$2</c:f>
              <c:strCache>
                <c:ptCount val="2"/>
                <c:pt idx="1">
                  <c:v>NET SALARY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AMARNATH</c:v>
                  </c:pt>
                  <c:pt idx="1">
                    <c:v>ASHOK</c:v>
                  </c:pt>
                  <c:pt idx="2">
                    <c:v>BAKYA</c:v>
                  </c:pt>
                  <c:pt idx="3">
                    <c:v>BANUMATHI</c:v>
                  </c:pt>
                  <c:pt idx="4">
                    <c:v>CHARUMATHI</c:v>
                  </c:pt>
                  <c:pt idx="5">
                    <c:v>DHENAKARAN</c:v>
                  </c:pt>
                  <c:pt idx="6">
                    <c:v>GAYATIRI</c:v>
                  </c:pt>
                  <c:pt idx="7">
                    <c:v>GOWTHAM</c:v>
                  </c:pt>
                  <c:pt idx="8">
                    <c:v> HARIGARAN</c:v>
                  </c:pt>
                  <c:pt idx="9">
                    <c:v>JAYA PRAKSH</c:v>
                  </c:pt>
                  <c:pt idx="10">
                    <c:v>KARTHIKA</c:v>
                  </c:pt>
                  <c:pt idx="11">
                    <c:v>MAGENDRAN</c:v>
                  </c:pt>
                  <c:pt idx="12">
                    <c:v>NAVEEN</c:v>
                  </c:pt>
                  <c:pt idx="13">
                    <c:v>NISHANTHINI </c:v>
                  </c:pt>
                  <c:pt idx="14">
                    <c:v>SARANYA</c:v>
                  </c:pt>
                  <c:pt idx="15">
                    <c:v>SARAVANAN </c:v>
                  </c:pt>
                  <c:pt idx="16">
                    <c:v>SANJAI</c:v>
                  </c:pt>
                  <c:pt idx="17">
                    <c:v>SUSHMITHA</c:v>
                  </c:pt>
                  <c:pt idx="18">
                    <c:v>VELA</c:v>
                  </c:pt>
                  <c:pt idx="19">
                    <c:v>VIGNESH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102774.193548387</c:v>
                </c:pt>
                <c:pt idx="1">
                  <c:v>79638.7096774194</c:v>
                </c:pt>
                <c:pt idx="2">
                  <c:v>72000.0</c:v>
                </c:pt>
                <c:pt idx="3">
                  <c:v>49666.6666666667</c:v>
                </c:pt>
                <c:pt idx="4">
                  <c:v>46200.0</c:v>
                </c:pt>
                <c:pt idx="5">
                  <c:v>44796.7741935484</c:v>
                </c:pt>
                <c:pt idx="6">
                  <c:v>25607.1428571429</c:v>
                </c:pt>
                <c:pt idx="7">
                  <c:v>24714.2857142857</c:v>
                </c:pt>
                <c:pt idx="8">
                  <c:v>25607.1428571429</c:v>
                </c:pt>
                <c:pt idx="9">
                  <c:v>23821.4285714286</c:v>
                </c:pt>
                <c:pt idx="10">
                  <c:v>25607.1428571429</c:v>
                </c:pt>
                <c:pt idx="11">
                  <c:v>25607.1428571429</c:v>
                </c:pt>
                <c:pt idx="12">
                  <c:v>22928.5714285714</c:v>
                </c:pt>
                <c:pt idx="13">
                  <c:v>22035.7142857143</c:v>
                </c:pt>
                <c:pt idx="14">
                  <c:v>24714.2857142857</c:v>
                </c:pt>
                <c:pt idx="15">
                  <c:v>23821.4285714286</c:v>
                </c:pt>
                <c:pt idx="16">
                  <c:v>32583.8709677419</c:v>
                </c:pt>
                <c:pt idx="17">
                  <c:v>14900.0</c:v>
                </c:pt>
                <c:pt idx="18">
                  <c:v>13757.1428571429</c:v>
                </c:pt>
                <c:pt idx="19">
                  <c:v>19909.6774193548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87061265"/>
        <c:axId val="301602735"/>
      </c:areaChart>
      <c:catAx>
        <c:axId val="2870612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01602735"/>
        <c:crosses val="autoZero"/>
        <c:auto val="1"/>
        <c:lblAlgn val="ctr"/>
        <c:lblOffset val="100"/>
        <c:noMultiLvlLbl val="0"/>
      </c:catAx>
      <c:valAx>
        <c:axId val="3016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870612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6192613"/>
        <c:axId val="766427431"/>
      </c:areaChart>
      <c:catAx>
        <c:axId val="3861926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766427431"/>
        <c:crosses val="autoZero"/>
        <c:auto val="1"/>
        <c:lblAlgn val="ctr"/>
        <c:lblOffset val="100"/>
        <c:noMultiLvlLbl val="0"/>
      </c:catAx>
      <c:valAx>
        <c:axId val="76642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861926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20099115"/>
        <c:axId val="169684391"/>
      </c:areaChart>
      <c:catAx>
        <c:axId val="4200991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169684391"/>
        <c:crosses val="autoZero"/>
        <c:auto val="1"/>
        <c:lblAlgn val="ctr"/>
        <c:lblOffset val="100"/>
        <c:noMultiLvlLbl val="0"/>
      </c:catAx>
      <c:valAx>
        <c:axId val="16968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4200991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9237186"/>
        <c:axId val="358641090"/>
      </c:areaChart>
      <c:catAx>
        <c:axId val="5292371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58641090"/>
        <c:crosses val="autoZero"/>
        <c:auto val="1"/>
        <c:lblAlgn val="ctr"/>
        <c:lblOffset val="100"/>
        <c:noMultiLvlLbl val="0"/>
      </c:catAx>
      <c:valAx>
        <c:axId val="358641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5292371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0231"/>
        <c:axId val="272077258"/>
      </c:barChart>
      <c:catAx>
        <c:axId val="468370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72077258"/>
        <c:crosses val="autoZero"/>
        <c:auto val="1"/>
        <c:lblAlgn val="ctr"/>
        <c:lblOffset val="100"/>
        <c:noMultiLvlLbl val="0"/>
      </c:catAx>
      <c:valAx>
        <c:axId val="272077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468370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1332357</xdr:colOff>
      <xdr:row>24</xdr:row>
      <xdr:rowOff>126503</xdr:rowOff>
    </xdr:from>
    <xdr:to>
      <xdr:col>11</xdr:col>
      <xdr:colOff>579984</xdr:colOff>
      <xdr:row>51</xdr:row>
      <xdr:rowOff>126503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5" id="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6" id="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42</xdr:col>
      <xdr:colOff>393650</xdr:colOff>
      <xdr:row>66</xdr:row>
      <xdr:rowOff>0</xdr:rowOff>
    </xdr:to>
    <xdr:graphicFrame macro="">
      <xdr:nvGraphicFramePr>
        <xdr:cNvPr name="图表 7" id="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76"/>
  <sheetViews>
    <sheetView tabSelected="1" workbookViewId="0" zoomScale="39">
      <selection activeCell="L67" sqref="L67"/>
    </sheetView>
  </sheetViews>
  <sheetFormatPr defaultRowHeight="15.0" defaultColWidth="10"/>
  <cols>
    <col min="2" max="2" customWidth="1" width="19.425781" style="1"/>
    <col min="3" max="3" customWidth="1" width="17.425781" style="2"/>
    <col min="4" max="4" customWidth="1" width="16.570312" style="0"/>
    <col min="5" max="5" customWidth="1" width="14.855469" style="0"/>
    <col min="6" max="6" customWidth="1" width="15.7109375" style="0"/>
    <col min="7" max="7" customWidth="1" width="17.0" style="0"/>
    <col min="11" max="11" customWidth="1" width="16.425781" style="0"/>
    <col min="12" max="12" customWidth="1" width="12.5703125" style="0"/>
    <col min="13" max="13" customWidth="1" width="16.140625" style="0"/>
  </cols>
  <sheetData>
    <row r="1" spans="8:8" s="3" ht="27.0" customFormat="1" customHeight="1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8:8" s="5" ht="15.0" customFormat="1">
      <c r="A2" s="6" t="s">
        <v>0</v>
      </c>
      <c r="B2" s="6" t="s">
        <v>1</v>
      </c>
      <c r="C2" s="7" t="s">
        <v>2</v>
      </c>
      <c r="D2" s="6" t="s">
        <v>41</v>
      </c>
      <c r="E2" s="6" t="s">
        <v>3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42</v>
      </c>
      <c r="M2" s="6" t="s">
        <v>28</v>
      </c>
    </row>
    <row r="3" spans="8:8" s="8" ht="15.0" customFormat="1">
      <c r="A3" s="9">
        <v>1.0</v>
      </c>
      <c r="B3" s="10" t="s">
        <v>46</v>
      </c>
      <c r="C3" s="11" t="s">
        <v>29</v>
      </c>
      <c r="D3" s="9">
        <v>100000.0</v>
      </c>
      <c r="E3" s="9">
        <v>31.0</v>
      </c>
      <c r="F3" s="9">
        <v>1.0</v>
      </c>
      <c r="G3" s="9">
        <v>30.0</v>
      </c>
      <c r="H3" s="9">
        <f>SUM(D3*3/100)</f>
        <v>3000.0</v>
      </c>
      <c r="I3" s="9">
        <f>SUM(D3*2/100)</f>
        <v>2000.0</v>
      </c>
      <c r="J3" s="9">
        <f>SUM(D3:D22/20)</f>
        <v>5000.0</v>
      </c>
      <c r="K3" s="9">
        <f>SUM(D3:D22/E3:E22)</f>
        <v>3225.8064516129034</v>
      </c>
      <c r="L3" s="9">
        <f>SUM(K3:K22*F3:F22)</f>
        <v>3225.8064516129034</v>
      </c>
      <c r="M3" s="9">
        <f>SUM(D3:D22+H3:H22-I3:I22+J3:J22-L3:L22)</f>
        <v>102774.19354838709</v>
      </c>
    </row>
    <row r="4" spans="8:8">
      <c r="A4" s="9">
        <v>2.0</v>
      </c>
      <c r="B4" s="10" t="s">
        <v>47</v>
      </c>
      <c r="C4" s="11" t="s">
        <v>30</v>
      </c>
      <c r="D4" s="9">
        <v>80000.0</v>
      </c>
      <c r="E4" s="9">
        <v>31.0</v>
      </c>
      <c r="F4" s="9">
        <v>2.0</v>
      </c>
      <c r="G4" s="9">
        <v>29.0</v>
      </c>
      <c r="H4" s="9">
        <f t="shared" si="0" ref="H4:H22">SUM(D4*3/100)</f>
        <v>2400.0</v>
      </c>
      <c r="I4" s="9">
        <f t="shared" si="1" ref="I4:I22">SUM(D4*2/100)</f>
        <v>1600.0</v>
      </c>
      <c r="J4" s="9">
        <f>SUM(D4:D22/20)</f>
        <v>4000.0</v>
      </c>
      <c r="K4" s="9">
        <f>SUM(D4:D22/E4:E22)</f>
        <v>2580.6451612903224</v>
      </c>
      <c r="L4" s="9">
        <f>SUM(K4:K22*F4:F22)</f>
        <v>5161.290322580645</v>
      </c>
      <c r="M4" s="9">
        <f>SUM(D4:D22+H4:H22-I4:I22+J4:J22-L4:L22)</f>
        <v>79638.70967741935</v>
      </c>
    </row>
    <row r="5" spans="8:8">
      <c r="A5" s="9">
        <v>3.0</v>
      </c>
      <c r="B5" s="10" t="s">
        <v>48</v>
      </c>
      <c r="C5" s="11" t="s">
        <v>31</v>
      </c>
      <c r="D5" s="9">
        <v>75000.0</v>
      </c>
      <c r="E5" s="9">
        <v>30.0</v>
      </c>
      <c r="F5" s="9">
        <v>3.0</v>
      </c>
      <c r="G5" s="9">
        <v>27.0</v>
      </c>
      <c r="H5" s="9">
        <f t="shared" si="0"/>
        <v>2250.0</v>
      </c>
      <c r="I5" s="9">
        <f t="shared" si="1"/>
        <v>1500.0</v>
      </c>
      <c r="J5" s="9">
        <f>SUM(D5:D22/20)</f>
        <v>3750.0</v>
      </c>
      <c r="K5" s="9">
        <f>SUM(D5:D22/E5:E22)</f>
        <v>2500.0</v>
      </c>
      <c r="L5" s="9">
        <f>SUM(K5:K22*F5:F22)</f>
        <v>7500.0</v>
      </c>
      <c r="M5" s="9">
        <f>SUM(D5:D22+H5:H22-I5:I22+J5:J22-L5:L22)</f>
        <v>72000.0</v>
      </c>
    </row>
    <row r="6" spans="8:8">
      <c r="A6" s="9">
        <v>4.0</v>
      </c>
      <c r="B6" s="10" t="s">
        <v>49</v>
      </c>
      <c r="C6" s="11" t="s">
        <v>32</v>
      </c>
      <c r="D6" s="9">
        <v>50000.0</v>
      </c>
      <c r="E6" s="9">
        <v>30.0</v>
      </c>
      <c r="F6" s="9">
        <v>2.0</v>
      </c>
      <c r="G6" s="9">
        <v>28.0</v>
      </c>
      <c r="H6" s="9">
        <f t="shared" si="0"/>
        <v>1500.0</v>
      </c>
      <c r="I6" s="9">
        <f t="shared" si="1"/>
        <v>1000.0</v>
      </c>
      <c r="J6" s="9">
        <f>SUM(D6:D22/20)</f>
        <v>2500.0</v>
      </c>
      <c r="K6" s="9">
        <f>SUM(D6:D22/E6:E22)</f>
        <v>1666.6666666666667</v>
      </c>
      <c r="L6" s="9">
        <f>SUM(K6:K22*F6:F22)</f>
        <v>3333.3333333333335</v>
      </c>
      <c r="M6" s="9">
        <f>SUM(D6:D22+H6:H22-I6:I22+J6:J22-L6:L22)</f>
        <v>49666.666666666664</v>
      </c>
    </row>
    <row r="7" spans="8:8">
      <c r="A7" s="9">
        <v>5.0</v>
      </c>
      <c r="B7" s="10" t="s">
        <v>50</v>
      </c>
      <c r="C7" s="11" t="s">
        <v>33</v>
      </c>
      <c r="D7" s="9">
        <v>45000.0</v>
      </c>
      <c r="E7" s="9">
        <v>30.0</v>
      </c>
      <c r="F7" s="9">
        <v>1.0</v>
      </c>
      <c r="G7" s="9">
        <v>29.0</v>
      </c>
      <c r="H7" s="9">
        <f t="shared" si="0"/>
        <v>1350.0</v>
      </c>
      <c r="I7" s="9">
        <f t="shared" si="1"/>
        <v>900.0</v>
      </c>
      <c r="J7" s="9">
        <f>SUM(D7:D25/20)</f>
        <v>2250.0</v>
      </c>
      <c r="K7" s="9">
        <f>SUM(D7:D25/E7:E25)</f>
        <v>1500.0</v>
      </c>
      <c r="L7" s="9">
        <f>SUM(K7:K25*F7:F25)</f>
        <v>1500.0</v>
      </c>
      <c r="M7" s="9">
        <f>SUM(D7:D25+H7:H25-I7:I25+J7:J25-L7:L25)</f>
        <v>46200.0</v>
      </c>
    </row>
    <row r="8" spans="8:8">
      <c r="A8" s="9">
        <v>6.0</v>
      </c>
      <c r="B8" s="10" t="s">
        <v>51</v>
      </c>
      <c r="C8" s="11" t="s">
        <v>33</v>
      </c>
      <c r="D8" s="9">
        <v>45000.0</v>
      </c>
      <c r="E8" s="9">
        <v>31.0</v>
      </c>
      <c r="F8" s="9">
        <v>2.0</v>
      </c>
      <c r="G8" s="9">
        <v>29.0</v>
      </c>
      <c r="H8" s="9">
        <f t="shared" si="0"/>
        <v>1350.0</v>
      </c>
      <c r="I8" s="9">
        <f t="shared" si="1"/>
        <v>900.0</v>
      </c>
      <c r="J8" s="9">
        <f>SUM(D8:D26/20)</f>
        <v>2250.0</v>
      </c>
      <c r="K8" s="9">
        <f>SUM(D8:D26/E8:E26)</f>
        <v>1451.6129032258063</v>
      </c>
      <c r="L8" s="9">
        <f>SUM(K8:K26*F8:F26)</f>
        <v>2903.2258064516127</v>
      </c>
      <c r="M8" s="9">
        <f>SUM(D8:D26+H8:H26-I8:I26+J8:J26-L8:L26)</f>
        <v>44796.77419354839</v>
      </c>
    </row>
    <row r="9" spans="8:8">
      <c r="A9" s="9">
        <v>7.0</v>
      </c>
      <c r="B9" s="10" t="s">
        <v>53</v>
      </c>
      <c r="C9" s="11" t="s">
        <v>34</v>
      </c>
      <c r="D9" s="9">
        <v>25000.0</v>
      </c>
      <c r="E9" s="9">
        <v>28.0</v>
      </c>
      <c r="F9" s="9">
        <v>1.0</v>
      </c>
      <c r="G9" s="9">
        <v>27.0</v>
      </c>
      <c r="H9" s="9">
        <f t="shared" si="0"/>
        <v>750.0</v>
      </c>
      <c r="I9" s="9">
        <f t="shared" si="1"/>
        <v>500.0</v>
      </c>
      <c r="J9" s="9">
        <f>SUM(D9:D27/20)</f>
        <v>1250.0</v>
      </c>
      <c r="K9" s="9">
        <f>SUM(D9:D27/E9:E27)</f>
        <v>892.8571428571429</v>
      </c>
      <c r="L9" s="9">
        <f>SUM(K9:K27*F9:F27)</f>
        <v>892.8571428571429</v>
      </c>
      <c r="M9" s="9">
        <f>SUM(D9:D27+H9:H27-I9:I27+J9:J27-L9:L27)</f>
        <v>25607.14285714286</v>
      </c>
    </row>
    <row r="10" spans="8:8">
      <c r="A10" s="9">
        <v>8.0</v>
      </c>
      <c r="B10" s="10" t="s">
        <v>52</v>
      </c>
      <c r="C10" s="11" t="s">
        <v>34</v>
      </c>
      <c r="D10" s="9">
        <v>25000.0</v>
      </c>
      <c r="E10" s="9">
        <v>28.0</v>
      </c>
      <c r="F10" s="9">
        <v>2.0</v>
      </c>
      <c r="G10" s="9">
        <v>26.0</v>
      </c>
      <c r="H10" s="9">
        <f t="shared" si="0"/>
        <v>750.0</v>
      </c>
      <c r="I10" s="9">
        <f t="shared" si="1"/>
        <v>500.0</v>
      </c>
      <c r="J10" s="9">
        <f>SUM(D10:D28/20)</f>
        <v>1250.0</v>
      </c>
      <c r="K10" s="9">
        <f>SUM(D10:D28/E10:E28)</f>
        <v>892.8571428571429</v>
      </c>
      <c r="L10" s="9">
        <f>SUM(K10:K28*F10:F28)</f>
        <v>1785.7142857142858</v>
      </c>
      <c r="M10" s="9">
        <f>SUM(D10:D28+H10:H28-I10:I28+J10:J28-L10:L28)</f>
        <v>24714.285714285714</v>
      </c>
    </row>
    <row r="11" spans="8:8">
      <c r="A11" s="9">
        <v>9.0</v>
      </c>
      <c r="B11" s="10" t="s">
        <v>54</v>
      </c>
      <c r="C11" s="11" t="s">
        <v>34</v>
      </c>
      <c r="D11" s="9">
        <v>25000.0</v>
      </c>
      <c r="E11" s="9">
        <v>28.0</v>
      </c>
      <c r="F11" s="9">
        <v>1.0</v>
      </c>
      <c r="G11" s="9">
        <v>27.0</v>
      </c>
      <c r="H11" s="9">
        <f t="shared" si="0"/>
        <v>750.0</v>
      </c>
      <c r="I11" s="9">
        <f t="shared" si="1"/>
        <v>500.0</v>
      </c>
      <c r="J11" s="9">
        <f>SUM(D11:D29/20)</f>
        <v>1250.0</v>
      </c>
      <c r="K11" s="9">
        <f>SUM(D11:D29/E11:E29)</f>
        <v>892.8571428571429</v>
      </c>
      <c r="L11" s="9">
        <f>SUM(K11:K29*F11:F29)</f>
        <v>892.8571428571429</v>
      </c>
      <c r="M11" s="9">
        <f>SUM(D11:D29+H11:H29-I11:I29+J11:J29-L11:L29)</f>
        <v>25607.14285714286</v>
      </c>
    </row>
    <row r="12" spans="8:8">
      <c r="A12" s="9">
        <v>10.0</v>
      </c>
      <c r="B12" s="10" t="s">
        <v>13</v>
      </c>
      <c r="C12" s="11" t="s">
        <v>34</v>
      </c>
      <c r="D12" s="9">
        <v>25000.0</v>
      </c>
      <c r="E12" s="9">
        <v>28.0</v>
      </c>
      <c r="F12" s="9">
        <v>3.0</v>
      </c>
      <c r="G12" s="9">
        <v>25.0</v>
      </c>
      <c r="H12" s="9">
        <f t="shared" si="0"/>
        <v>750.0</v>
      </c>
      <c r="I12" s="9">
        <f t="shared" si="1"/>
        <v>500.0</v>
      </c>
      <c r="J12" s="9">
        <f>SUM(D12:D30/20)</f>
        <v>1250.0</v>
      </c>
      <c r="K12" s="9">
        <f>SUM(D12:D30/E12:E30)</f>
        <v>892.8571428571429</v>
      </c>
      <c r="L12" s="9">
        <f>SUM(K12:K30*F12:F30)</f>
        <v>2678.5714285714284</v>
      </c>
      <c r="M12" s="9">
        <f>SUM(D12:D30+H12:H30-I12:I30+J12:J30-L12:L30)</f>
        <v>23821.428571428572</v>
      </c>
    </row>
    <row r="13" spans="8:8">
      <c r="A13" s="9">
        <v>11.0</v>
      </c>
      <c r="B13" s="10" t="s">
        <v>55</v>
      </c>
      <c r="C13" s="11" t="s">
        <v>34</v>
      </c>
      <c r="D13" s="9">
        <v>25000.0</v>
      </c>
      <c r="E13" s="9">
        <v>28.0</v>
      </c>
      <c r="F13" s="9">
        <v>1.0</v>
      </c>
      <c r="G13" s="9">
        <v>27.0</v>
      </c>
      <c r="H13" s="9">
        <f t="shared" si="0"/>
        <v>750.0</v>
      </c>
      <c r="I13" s="9">
        <f t="shared" si="1"/>
        <v>500.0</v>
      </c>
      <c r="J13" s="9">
        <f>SUM(D13:D31/20)</f>
        <v>1250.0</v>
      </c>
      <c r="K13" s="9">
        <f>SUM(D13:D31/E13:E31)</f>
        <v>892.8571428571429</v>
      </c>
      <c r="L13" s="9">
        <f>SUM(K13:K31*F13:F31)</f>
        <v>892.8571428571429</v>
      </c>
      <c r="M13" s="9">
        <f>SUM(D13:D31+H13:H31-I13:I31+J13:J31-L13:L31)</f>
        <v>25607.14285714286</v>
      </c>
    </row>
    <row r="14" spans="8:8">
      <c r="A14" s="9">
        <v>12.0</v>
      </c>
      <c r="B14" s="10" t="s">
        <v>56</v>
      </c>
      <c r="C14" s="11" t="s">
        <v>34</v>
      </c>
      <c r="D14" s="9">
        <v>25000.0</v>
      </c>
      <c r="E14" s="9">
        <v>28.0</v>
      </c>
      <c r="F14" s="9">
        <v>1.0</v>
      </c>
      <c r="G14" s="9">
        <v>27.0</v>
      </c>
      <c r="H14" s="9">
        <f t="shared" si="0"/>
        <v>750.0</v>
      </c>
      <c r="I14" s="9">
        <f t="shared" si="1"/>
        <v>500.0</v>
      </c>
      <c r="J14" s="9">
        <f>SUM(D14:D32/20)</f>
        <v>1250.0</v>
      </c>
      <c r="K14" s="9">
        <f>SUM(D14:D32/E14:E32)</f>
        <v>892.8571428571429</v>
      </c>
      <c r="L14" s="9">
        <f>SUM(K14:K32*F14:F32)</f>
        <v>892.8571428571429</v>
      </c>
      <c r="M14" s="9">
        <f>SUM(D14:D32+H14:H32-I14:I32+J14:J32-L14:L32)</f>
        <v>25607.14285714286</v>
      </c>
    </row>
    <row r="15" spans="8:8">
      <c r="A15" s="9">
        <v>13.0</v>
      </c>
      <c r="B15" s="10" t="s">
        <v>58</v>
      </c>
      <c r="C15" s="11" t="s">
        <v>34</v>
      </c>
      <c r="D15" s="9">
        <v>25000.0</v>
      </c>
      <c r="E15" s="9">
        <v>28.0</v>
      </c>
      <c r="F15" s="9">
        <v>4.0</v>
      </c>
      <c r="G15" s="9">
        <v>24.0</v>
      </c>
      <c r="H15" s="9">
        <f t="shared" si="0"/>
        <v>750.0</v>
      </c>
      <c r="I15" s="9">
        <f t="shared" si="1"/>
        <v>500.0</v>
      </c>
      <c r="J15" s="9">
        <f>SUM(D15:D33/20)</f>
        <v>1250.0</v>
      </c>
      <c r="K15" s="9">
        <f>SUM(D15:D33/E15:E33)</f>
        <v>892.8571428571429</v>
      </c>
      <c r="L15" s="9">
        <f>SUM(K15:K33*F15:F33)</f>
        <v>3571.4285714285716</v>
      </c>
      <c r="M15" s="9">
        <f>SUM(D15:D33+H15:H33-I15:I33+J15:J33-L15:L33)</f>
        <v>22928.571428571428</v>
      </c>
    </row>
    <row r="16" spans="8:8">
      <c r="A16" s="9">
        <v>14.0</v>
      </c>
      <c r="B16" s="10" t="s">
        <v>59</v>
      </c>
      <c r="C16" s="11" t="s">
        <v>34</v>
      </c>
      <c r="D16" s="9">
        <v>25000.0</v>
      </c>
      <c r="E16" s="9">
        <v>28.0</v>
      </c>
      <c r="F16" s="9">
        <v>5.0</v>
      </c>
      <c r="G16" s="9">
        <v>23.0</v>
      </c>
      <c r="H16" s="9">
        <f t="shared" si="0"/>
        <v>750.0</v>
      </c>
      <c r="I16" s="9">
        <f t="shared" si="1"/>
        <v>500.0</v>
      </c>
      <c r="J16" s="9">
        <f>SUM(D16:D34/20)</f>
        <v>1250.0</v>
      </c>
      <c r="K16" s="9">
        <f>SUM(D16:D34/E16:E34)</f>
        <v>892.8571428571429</v>
      </c>
      <c r="L16" s="9">
        <f>SUM(K16:K34*F16:F34)</f>
        <v>4464.285714285715</v>
      </c>
      <c r="M16" s="9">
        <f>SUM(D16:D34+H16:H34-I16:I34+J16:J34-L16:L34)</f>
        <v>22035.714285714286</v>
      </c>
    </row>
    <row r="17" spans="8:8">
      <c r="A17" s="9">
        <v>15.0</v>
      </c>
      <c r="B17" s="10" t="s">
        <v>60</v>
      </c>
      <c r="C17" s="11" t="s">
        <v>34</v>
      </c>
      <c r="D17" s="9">
        <v>25000.0</v>
      </c>
      <c r="E17" s="9">
        <v>28.0</v>
      </c>
      <c r="F17" s="9">
        <v>2.0</v>
      </c>
      <c r="G17" s="9">
        <v>26.0</v>
      </c>
      <c r="H17" s="9">
        <f t="shared" si="0"/>
        <v>750.0</v>
      </c>
      <c r="I17" s="9">
        <f t="shared" si="1"/>
        <v>500.0</v>
      </c>
      <c r="J17" s="9">
        <f>SUM(D17:D35/20)</f>
        <v>1250.0</v>
      </c>
      <c r="K17" s="9">
        <f>SUM(D17:D35/E17:E35)</f>
        <v>892.8571428571429</v>
      </c>
      <c r="L17" s="9">
        <f>SUM(K17:K35*F17:F35)</f>
        <v>1785.7142857142858</v>
      </c>
      <c r="M17" s="9">
        <f>SUM(D17:D35+H17:H35-I17:I35+J17:J35-L17:L35)</f>
        <v>24714.285714285714</v>
      </c>
    </row>
    <row r="18" spans="8:8">
      <c r="A18" s="9">
        <v>16.0</v>
      </c>
      <c r="B18" s="10" t="s">
        <v>61</v>
      </c>
      <c r="C18" s="11" t="s">
        <v>34</v>
      </c>
      <c r="D18" s="9">
        <v>25000.0</v>
      </c>
      <c r="E18" s="9">
        <v>28.0</v>
      </c>
      <c r="F18" s="9">
        <v>3.0</v>
      </c>
      <c r="G18" s="9">
        <v>25.0</v>
      </c>
      <c r="H18" s="9">
        <f t="shared" si="0"/>
        <v>750.0</v>
      </c>
      <c r="I18" s="9">
        <f t="shared" si="1"/>
        <v>500.0</v>
      </c>
      <c r="J18" s="9">
        <f>SUM(D18:D36/20)</f>
        <v>1250.0</v>
      </c>
      <c r="K18" s="9">
        <f>SUM(D18:D36/E18:E36)</f>
        <v>892.8571428571429</v>
      </c>
      <c r="L18" s="9">
        <f>SUM(K18:K36*F18:F36)</f>
        <v>2678.5714285714284</v>
      </c>
      <c r="M18" s="9">
        <f>SUM(D18:D36+H18:H36-I18:I36+J18:J36-L18:L36)</f>
        <v>23821.428571428572</v>
      </c>
    </row>
    <row r="19" spans="8:8">
      <c r="A19" s="9">
        <v>17.0</v>
      </c>
      <c r="B19" s="10" t="s">
        <v>62</v>
      </c>
      <c r="C19" s="11" t="s">
        <v>35</v>
      </c>
      <c r="D19" s="9">
        <v>35000.0</v>
      </c>
      <c r="E19" s="9">
        <v>31.0</v>
      </c>
      <c r="F19" s="9">
        <v>4.0</v>
      </c>
      <c r="G19" s="9">
        <v>27.0</v>
      </c>
      <c r="H19" s="9">
        <f t="shared" si="0"/>
        <v>1050.0</v>
      </c>
      <c r="I19" s="9">
        <f>SUM(D19*2/100)</f>
        <v>700.0</v>
      </c>
      <c r="J19" s="9">
        <f>SUM(D19:D37/20)</f>
        <v>1750.0</v>
      </c>
      <c r="K19" s="9">
        <f>SUM(D19:D37/E19:E37)</f>
        <v>1129.032258064516</v>
      </c>
      <c r="L19" s="9">
        <f>SUM(K19:K37*F19:F37)</f>
        <v>4516.129032258064</v>
      </c>
      <c r="M19" s="9">
        <f>SUM(D19:D37+H19:H37-I19:I37+J19:J37-L19:L37)</f>
        <v>32583.870967741936</v>
      </c>
    </row>
    <row r="20" spans="8:8">
      <c r="A20" s="9">
        <v>18.0</v>
      </c>
      <c r="B20" s="10" t="s">
        <v>63</v>
      </c>
      <c r="C20" s="11" t="s">
        <v>39</v>
      </c>
      <c r="D20" s="9">
        <v>15000.0</v>
      </c>
      <c r="E20" s="9">
        <v>30.0</v>
      </c>
      <c r="F20" s="9">
        <v>2.0</v>
      </c>
      <c r="G20" s="9">
        <v>28.0</v>
      </c>
      <c r="H20" s="9">
        <f t="shared" si="0"/>
        <v>450.0</v>
      </c>
      <c r="I20" s="9">
        <f t="shared" si="1"/>
        <v>300.0</v>
      </c>
      <c r="J20" s="9">
        <f>SUM(D20:D38/20)</f>
        <v>750.0</v>
      </c>
      <c r="K20" s="9">
        <f>SUM(D20:D38/E20:E38)</f>
        <v>500.0</v>
      </c>
      <c r="L20" s="9">
        <f>SUM(K20:K38*F20:F38)</f>
        <v>1000.0</v>
      </c>
      <c r="M20" s="9">
        <f>SUM(D20:D38+H20:H38-I20:I38+J20:J38-L20:L38)</f>
        <v>14900.0</v>
      </c>
    </row>
    <row r="21" spans="8:8">
      <c r="A21" s="9">
        <v>19.0</v>
      </c>
      <c r="B21" s="10" t="s">
        <v>64</v>
      </c>
      <c r="C21" s="11" t="s">
        <v>40</v>
      </c>
      <c r="D21" s="9">
        <v>15000.0</v>
      </c>
      <c r="E21" s="9">
        <v>28.0</v>
      </c>
      <c r="F21" s="9">
        <v>4.0</v>
      </c>
      <c r="G21" s="9">
        <v>24.0</v>
      </c>
      <c r="H21" s="9">
        <f t="shared" si="0"/>
        <v>450.0</v>
      </c>
      <c r="I21" s="9">
        <f t="shared" si="1"/>
        <v>300.0</v>
      </c>
      <c r="J21" s="9">
        <f>SUM(D21:D39/20)</f>
        <v>750.0</v>
      </c>
      <c r="K21" s="9">
        <f>SUM(D21:D39/E21:E39)</f>
        <v>535.7142857142857</v>
      </c>
      <c r="L21" s="9">
        <f>SUM(K21:K39*F21:F39)</f>
        <v>2142.8571428571427</v>
      </c>
      <c r="M21" s="9">
        <f>SUM(D21:D39+H21:H39-I21:I39+J21:J39-L21:L39)</f>
        <v>13757.142857142857</v>
      </c>
    </row>
    <row r="22" spans="8:8">
      <c r="A22" s="9">
        <v>20.0</v>
      </c>
      <c r="B22" s="10" t="s">
        <v>21</v>
      </c>
      <c r="C22" s="11" t="s">
        <v>36</v>
      </c>
      <c r="D22" s="9">
        <v>20000.0</v>
      </c>
      <c r="E22" s="9">
        <v>31.0</v>
      </c>
      <c r="F22" s="9">
        <v>2.0</v>
      </c>
      <c r="G22" s="9">
        <v>29.0</v>
      </c>
      <c r="H22" s="9">
        <f t="shared" si="0"/>
        <v>600.0</v>
      </c>
      <c r="I22" s="9">
        <f t="shared" si="1"/>
        <v>400.0</v>
      </c>
      <c r="J22" s="9">
        <f>SUM(D22:D40/20)</f>
        <v>1000.0</v>
      </c>
      <c r="K22" s="9">
        <f>SUM(D22:D40/E22:E40)</f>
        <v>645.1612903225806</v>
      </c>
      <c r="L22" s="9">
        <f>SUM(K22:K40*F22:F40)</f>
        <v>1290.3225806451612</v>
      </c>
      <c r="M22" s="9">
        <f>SUM(D22:D40+H22:H40-I22:I40+J22:J40-L22:L40)</f>
        <v>19909.677419354837</v>
      </c>
    </row>
    <row r="25" spans="8:8">
      <c r="B25" s="12"/>
    </row>
    <row r="26" spans="8:8">
      <c r="B26" s="12"/>
    </row>
    <row r="27" spans="8:8">
      <c r="B27" s="12"/>
    </row>
    <row r="28" spans="8:8">
      <c r="B28" s="12"/>
    </row>
    <row r="29" spans="8:8">
      <c r="B29" s="12"/>
    </row>
    <row r="30" spans="8:8">
      <c r="B30" s="12"/>
    </row>
    <row r="31" spans="8:8">
      <c r="B31" s="12"/>
    </row>
    <row r="32" spans="8:8">
      <c r="B32" s="12"/>
    </row>
    <row r="33" spans="8:8">
      <c r="B33" s="12"/>
    </row>
    <row r="34" spans="8:8">
      <c r="B34" s="12"/>
    </row>
    <row r="35" spans="8:8">
      <c r="B35" s="12"/>
    </row>
    <row r="36" spans="8:8">
      <c r="B36" s="12"/>
    </row>
    <row r="37" spans="8:8">
      <c r="B37" s="12"/>
    </row>
    <row r="38" spans="8:8">
      <c r="B38" s="12"/>
    </row>
    <row r="39" spans="8:8">
      <c r="B39" s="12"/>
    </row>
    <row r="40" spans="8:8">
      <c r="B40" s="12"/>
    </row>
    <row r="41" spans="8:8">
      <c r="B41" s="12"/>
    </row>
    <row r="42" spans="8:8">
      <c r="B42" s="12"/>
    </row>
    <row r="43" spans="8:8">
      <c r="B43" s="12"/>
    </row>
    <row r="44" spans="8:8">
      <c r="B44" s="12"/>
    </row>
    <row r="45" spans="8:8">
      <c r="B45" s="12"/>
    </row>
    <row r="46" spans="8:8">
      <c r="B46" s="12"/>
    </row>
    <row r="47" spans="8:8">
      <c r="B47" s="12"/>
    </row>
    <row r="48" spans="8:8">
      <c r="B48" s="12"/>
    </row>
    <row r="49" spans="8:8">
      <c r="B49" s="12"/>
    </row>
    <row r="50" spans="8:8">
      <c r="B50" s="12"/>
    </row>
    <row r="51" spans="8:8">
      <c r="B51" s="12"/>
    </row>
    <row r="52" spans="8:8">
      <c r="B52" s="12"/>
    </row>
    <row r="53" spans="8:8">
      <c r="B53" s="12"/>
    </row>
    <row r="54" spans="8:8">
      <c r="B54" s="12"/>
    </row>
    <row r="55" spans="8:8">
      <c r="B55" s="12"/>
    </row>
    <row r="56" spans="8:8">
      <c r="B56" s="12"/>
    </row>
    <row r="57" spans="8:8">
      <c r="B57" s="12"/>
    </row>
    <row r="58" spans="8:8">
      <c r="B58" s="12"/>
    </row>
    <row r="59" spans="8:8">
      <c r="B59" s="12"/>
    </row>
    <row r="60" spans="8:8">
      <c r="B60" s="12"/>
    </row>
    <row r="61" spans="8:8">
      <c r="B61" s="12"/>
    </row>
    <row r="62" spans="8:8">
      <c r="B62" s="12"/>
    </row>
    <row r="63" spans="8:8">
      <c r="B63" s="12"/>
    </row>
    <row r="64" spans="8:8">
      <c r="B64" s="12"/>
    </row>
    <row r="65" spans="8:8">
      <c r="B65" s="12"/>
    </row>
    <row r="66" spans="8:8">
      <c r="B66" s="12"/>
    </row>
    <row r="67" spans="8:8">
      <c r="B67" s="12"/>
    </row>
    <row r="68" spans="8:8">
      <c r="B68" s="12"/>
    </row>
    <row r="69" spans="8:8">
      <c r="B69" s="12"/>
    </row>
    <row r="70" spans="8:8">
      <c r="B70" s="12"/>
    </row>
    <row r="71" spans="8:8">
      <c r="B71" s="12"/>
    </row>
    <row r="72" spans="8:8">
      <c r="B72" s="12"/>
    </row>
    <row r="73" spans="8:8">
      <c r="B73" s="12"/>
    </row>
    <row r="74" spans="8:8">
      <c r="B74" s="12"/>
    </row>
    <row r="75" spans="8:8">
      <c r="B75" s="12"/>
    </row>
    <row r="76" spans="8:8">
      <c r="B76" s="12"/>
    </row>
  </sheetData>
  <mergeCells count="1">
    <mergeCell ref="A1:M1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Grizli777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welcome</dc:creator>
  <cp:lastModifiedBy>welcome</cp:lastModifiedBy>
  <dcterms:created xsi:type="dcterms:W3CDTF">2024-08-29T01:32:32Z</dcterms:created>
  <dcterms:modified xsi:type="dcterms:W3CDTF">2024-08-30T15:29:30Z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bcbfe50b115a44988fd189739049d53c</vt:lpwstr>
  </property>
</Properties>
</file>