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1070" windowHeight="4890"/>
  </bookViews>
  <sheets>
    <sheet name="Summary" sheetId="6" r:id="rId1"/>
    <sheet name="Income" sheetId="1" r:id="rId2"/>
    <sheet name="Expenses" sheetId="4" r:id="rId3"/>
    <sheet name="Savings" sheetId="5" r:id="rId4"/>
  </sheets>
  <calcPr calcId="124519"/>
</workbook>
</file>

<file path=xl/calcChain.xml><?xml version="1.0" encoding="utf-8"?>
<calcChain xmlns="http://schemas.openxmlformats.org/spreadsheetml/2006/main">
  <c r="E13" i="1"/>
  <c r="E12"/>
  <c r="E14" i="6"/>
  <c r="E11"/>
  <c r="E8"/>
  <c r="R10" s="1"/>
  <c r="R9" s="1"/>
  <c r="E9" i="5"/>
  <c r="E8"/>
  <c r="E7"/>
  <c r="E14" i="4"/>
  <c r="E13"/>
  <c r="E12"/>
  <c r="E11"/>
  <c r="E10"/>
  <c r="E9"/>
  <c r="E8"/>
  <c r="E7"/>
  <c r="E11" i="1"/>
  <c r="E10"/>
  <c r="E9"/>
  <c r="E7"/>
  <c r="E8"/>
  <c r="E17" i="6" l="1"/>
</calcChain>
</file>

<file path=xl/sharedStrings.xml><?xml version="1.0" encoding="utf-8"?>
<sst xmlns="http://schemas.openxmlformats.org/spreadsheetml/2006/main" count="43" uniqueCount="34">
  <si>
    <t>Personal Budget Tracker</t>
  </si>
  <si>
    <t>Monthly Income</t>
  </si>
  <si>
    <t>Monthly Income:</t>
  </si>
  <si>
    <t>S.No.</t>
  </si>
  <si>
    <t>Income Source</t>
  </si>
  <si>
    <t>Date</t>
  </si>
  <si>
    <t>Amount</t>
  </si>
  <si>
    <t>Income from Stock</t>
  </si>
  <si>
    <t>Income from Rent</t>
  </si>
  <si>
    <t>Salary</t>
  </si>
  <si>
    <t>Income from Interest</t>
  </si>
  <si>
    <t>Income from Youtube</t>
  </si>
  <si>
    <t>Monthly Expenses:</t>
  </si>
  <si>
    <t>Car EMI</t>
  </si>
  <si>
    <t>Laptop EMI</t>
  </si>
  <si>
    <t>Mobile Bill</t>
  </si>
  <si>
    <t>Electricity Bill</t>
  </si>
  <si>
    <t>Shopping</t>
  </si>
  <si>
    <t>School Fees</t>
  </si>
  <si>
    <t>Grocery</t>
  </si>
  <si>
    <t>Credit Card</t>
  </si>
  <si>
    <t>Stocks</t>
  </si>
  <si>
    <t>SIP</t>
  </si>
  <si>
    <t>Bank Deposit</t>
  </si>
  <si>
    <t>Summary</t>
  </si>
  <si>
    <t>Monthly Expenses</t>
  </si>
  <si>
    <t>Monthly Savings:</t>
  </si>
  <si>
    <t>Cash Balance:</t>
  </si>
  <si>
    <t>Income from Facebook</t>
  </si>
  <si>
    <t>Expense Source</t>
  </si>
  <si>
    <t>Saving Source</t>
  </si>
  <si>
    <t>I</t>
  </si>
  <si>
    <t>Percentage of Income Spend</t>
  </si>
  <si>
    <t xml:space="preserve"> Budget Tracker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</si>
</sst>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sz val="18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sz val="2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left" vertical="center"/>
    </xf>
    <xf numFmtId="0" fontId="4" fillId="0" borderId="0" xfId="0" applyFont="1"/>
    <xf numFmtId="0" fontId="0" fillId="0" borderId="0" xfId="0" applyBorder="1"/>
    <xf numFmtId="14" fontId="0" fillId="0" borderId="0" xfId="0" applyNumberFormat="1"/>
    <xf numFmtId="14" fontId="0" fillId="0" borderId="0" xfId="0" applyNumberFormat="1" applyBorder="1"/>
    <xf numFmtId="0" fontId="5" fillId="0" borderId="0" xfId="0" applyFont="1"/>
    <xf numFmtId="0" fontId="6" fillId="3" borderId="1" xfId="0" applyFont="1" applyFill="1" applyBorder="1"/>
    <xf numFmtId="9" fontId="0" fillId="0" borderId="0" xfId="1" applyFont="1"/>
    <xf numFmtId="9" fontId="0" fillId="0" borderId="0" xfId="0" applyNumberFormat="1"/>
    <xf numFmtId="0" fontId="7" fillId="0" borderId="0" xfId="0" applyFont="1"/>
    <xf numFmtId="0" fontId="0" fillId="3" borderId="1" xfId="0" applyFont="1" applyFill="1" applyBorder="1"/>
    <xf numFmtId="0" fontId="0" fillId="3" borderId="1" xfId="0" applyFill="1" applyBorder="1"/>
  </cellXfs>
  <cellStyles count="2">
    <cellStyle name="Normal" xfId="0" builtinId="0"/>
    <cellStyle name="Percent" xfId="1" builtinId="5"/>
  </cellStyles>
  <dxfs count="3"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Income</c:v>
          </c:tx>
          <c:val>
            <c:numRef>
              <c:f>Summary!$E$8</c:f>
              <c:numCache>
                <c:formatCode>General</c:formatCode>
                <c:ptCount val="1"/>
                <c:pt idx="0">
                  <c:v>89000</c:v>
                </c:pt>
              </c:numCache>
            </c:numRef>
          </c:val>
        </c:ser>
        <c:ser>
          <c:idx val="1"/>
          <c:order val="1"/>
          <c:tx>
            <c:v>Expenses</c:v>
          </c:tx>
          <c:val>
            <c:numRef>
              <c:f>Summary!$E$11</c:f>
              <c:numCache>
                <c:formatCode>General</c:formatCode>
                <c:ptCount val="1"/>
                <c:pt idx="0">
                  <c:v>38400</c:v>
                </c:pt>
              </c:numCache>
            </c:numRef>
          </c:val>
        </c:ser>
        <c:axId val="149466496"/>
        <c:axId val="149468288"/>
      </c:barChart>
      <c:catAx>
        <c:axId val="149466496"/>
        <c:scaling>
          <c:orientation val="minMax"/>
        </c:scaling>
        <c:axPos val="b"/>
        <c:tickLblPos val="nextTo"/>
        <c:crossAx val="149468288"/>
        <c:crosses val="autoZero"/>
        <c:auto val="1"/>
        <c:lblAlgn val="ctr"/>
        <c:lblOffset val="100"/>
      </c:catAx>
      <c:valAx>
        <c:axId val="149468288"/>
        <c:scaling>
          <c:orientation val="minMax"/>
        </c:scaling>
        <c:axPos val="l"/>
        <c:numFmt formatCode="General" sourceLinked="1"/>
        <c:tickLblPos val="nextTo"/>
        <c:crossAx val="149466496"/>
        <c:crosses val="autoZero"/>
        <c:crossBetween val="between"/>
      </c:valAx>
    </c:plotArea>
    <c:legend>
      <c:legendPos val="b"/>
      <c:layout/>
    </c:legend>
    <c:plotVisOnly val="1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1881329833770793"/>
          <c:y val="0.14434002201337739"/>
          <c:w val="0.53888888888888919"/>
          <c:h val="0.89814814814814814"/>
        </c:manualLayout>
      </c:layout>
      <c:doughnutChart>
        <c:varyColors val="1"/>
        <c:ser>
          <c:idx val="0"/>
          <c:order val="0"/>
          <c:val>
            <c:numRef>
              <c:f>Summary!$R$9:$R$10</c:f>
              <c:numCache>
                <c:formatCode>0%</c:formatCode>
                <c:ptCount val="2"/>
                <c:pt idx="0">
                  <c:v>0.56853932584269662</c:v>
                </c:pt>
                <c:pt idx="1">
                  <c:v>0.43146067415730338</c:v>
                </c:pt>
              </c:numCache>
            </c:numRef>
          </c:val>
        </c:ser>
        <c:firstSliceAng val="0"/>
        <c:holeSize val="58"/>
      </c:doughnutChart>
    </c:plotArea>
    <c:plotVisOnly val="1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Expenses!A1"/><Relationship Id="rId2" Type="http://schemas.openxmlformats.org/officeDocument/2006/relationships/hyperlink" Target="#Income!A1"/><Relationship Id="rId1" Type="http://schemas.openxmlformats.org/officeDocument/2006/relationships/hyperlink" Target="#Summary!A1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hyperlink" Target="#Saving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Expenses!A1"/><Relationship Id="rId2" Type="http://schemas.openxmlformats.org/officeDocument/2006/relationships/hyperlink" Target="#Income!A1"/><Relationship Id="rId1" Type="http://schemas.openxmlformats.org/officeDocument/2006/relationships/hyperlink" Target="#Summary!A1"/><Relationship Id="rId4" Type="http://schemas.openxmlformats.org/officeDocument/2006/relationships/hyperlink" Target="#Savings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Expenses!A1"/><Relationship Id="rId2" Type="http://schemas.openxmlformats.org/officeDocument/2006/relationships/hyperlink" Target="#Income!A1"/><Relationship Id="rId1" Type="http://schemas.openxmlformats.org/officeDocument/2006/relationships/hyperlink" Target="#Summary!A1"/><Relationship Id="rId4" Type="http://schemas.openxmlformats.org/officeDocument/2006/relationships/hyperlink" Target="#Savings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Expenses!A1"/><Relationship Id="rId2" Type="http://schemas.openxmlformats.org/officeDocument/2006/relationships/hyperlink" Target="#Income!A1"/><Relationship Id="rId1" Type="http://schemas.openxmlformats.org/officeDocument/2006/relationships/hyperlink" Target="#Summary!A1"/><Relationship Id="rId4" Type="http://schemas.openxmlformats.org/officeDocument/2006/relationships/hyperlink" Target="#Saving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</xdr:row>
      <xdr:rowOff>190500</xdr:rowOff>
    </xdr:from>
    <xdr:to>
      <xdr:col>8</xdr:col>
      <xdr:colOff>123825</xdr:colOff>
      <xdr:row>1</xdr:row>
      <xdr:rowOff>447675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248400" y="381000"/>
          <a:ext cx="1228725" cy="257175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600">
              <a:solidFill>
                <a:schemeClr val="tx2">
                  <a:lumMod val="50000"/>
                </a:schemeClr>
              </a:solidFill>
            </a:rPr>
            <a:t>Summary</a:t>
          </a:r>
          <a:endParaRPr lang="en-US" sz="1100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8</xdr:col>
      <xdr:colOff>438150</xdr:colOff>
      <xdr:row>1</xdr:row>
      <xdr:rowOff>180975</xdr:rowOff>
    </xdr:from>
    <xdr:to>
      <xdr:col>10</xdr:col>
      <xdr:colOff>447675</xdr:colOff>
      <xdr:row>1</xdr:row>
      <xdr:rowOff>438150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7791450" y="371475"/>
          <a:ext cx="1228725" cy="25717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600">
              <a:solidFill>
                <a:schemeClr val="tx2">
                  <a:lumMod val="50000"/>
                </a:schemeClr>
              </a:solidFill>
            </a:rPr>
            <a:t>Income</a:t>
          </a:r>
          <a:endParaRPr lang="en-US" sz="1100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11</xdr:col>
      <xdr:colOff>161925</xdr:colOff>
      <xdr:row>1</xdr:row>
      <xdr:rowOff>171450</xdr:rowOff>
    </xdr:from>
    <xdr:to>
      <xdr:col>13</xdr:col>
      <xdr:colOff>171450</xdr:colOff>
      <xdr:row>1</xdr:row>
      <xdr:rowOff>428625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9344025" y="361950"/>
          <a:ext cx="1228725" cy="25717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600">
              <a:solidFill>
                <a:schemeClr val="tx2">
                  <a:lumMod val="50000"/>
                </a:schemeClr>
              </a:solidFill>
            </a:rPr>
            <a:t>Expenses</a:t>
          </a:r>
        </a:p>
      </xdr:txBody>
    </xdr:sp>
    <xdr:clientData/>
  </xdr:twoCellAnchor>
  <xdr:twoCellAnchor>
    <xdr:from>
      <xdr:col>13</xdr:col>
      <xdr:colOff>466725</xdr:colOff>
      <xdr:row>1</xdr:row>
      <xdr:rowOff>171450</xdr:rowOff>
    </xdr:from>
    <xdr:to>
      <xdr:col>15</xdr:col>
      <xdr:colOff>476250</xdr:colOff>
      <xdr:row>1</xdr:row>
      <xdr:rowOff>428625</xdr:rowOff>
    </xdr:to>
    <xdr:sp macro="" textlink="">
      <xdr:nvSpPr>
        <xdr:cNvPr id="5" name="Rounded Rectangle 4">
          <a:hlinkClick xmlns:r="http://schemas.openxmlformats.org/officeDocument/2006/relationships" r:id="rId4"/>
        </xdr:cNvPr>
        <xdr:cNvSpPr/>
      </xdr:nvSpPr>
      <xdr:spPr>
        <a:xfrm>
          <a:off x="10868025" y="361950"/>
          <a:ext cx="1228725" cy="25717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600">
              <a:solidFill>
                <a:schemeClr val="tx2">
                  <a:lumMod val="50000"/>
                </a:schemeClr>
              </a:solidFill>
            </a:rPr>
            <a:t>Savings</a:t>
          </a:r>
          <a:endParaRPr lang="en-US" sz="1100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10</xdr:col>
      <xdr:colOff>447675</xdr:colOff>
      <xdr:row>4</xdr:row>
      <xdr:rowOff>76200</xdr:rowOff>
    </xdr:from>
    <xdr:to>
      <xdr:col>15</xdr:col>
      <xdr:colOff>342900</xdr:colOff>
      <xdr:row>16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514351</xdr:colOff>
      <xdr:row>5</xdr:row>
      <xdr:rowOff>57150</xdr:rowOff>
    </xdr:from>
    <xdr:to>
      <xdr:col>3</xdr:col>
      <xdr:colOff>962026</xdr:colOff>
      <xdr:row>15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</cdr:x>
      <cdr:y>0.42742</cdr:y>
    </cdr:from>
    <cdr:to>
      <cdr:x>0.59667</cdr:x>
      <cdr:y>0.625</cdr:y>
    </cdr:to>
    <cdr:sp macro="" textlink="Summary!$R$10">
      <cdr:nvSpPr>
        <cdr:cNvPr id="4" name="Rectangle 3"/>
        <cdr:cNvSpPr/>
      </cdr:nvSpPr>
      <cdr:spPr>
        <a:xfrm xmlns:a="http://schemas.openxmlformats.org/drawingml/2006/main">
          <a:off x="1057274" y="1009650"/>
          <a:ext cx="647700" cy="46672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/>
        <a:p xmlns:a="http://schemas.openxmlformats.org/drawingml/2006/main">
          <a:pPr algn="ctr"/>
          <a:fld id="{FDCA6894-4871-4E7A-AF6C-92034AB93B2A}" type="TxLink">
            <a:rPr lang="en-US" sz="2000">
              <a:solidFill>
                <a:schemeClr val="tx1"/>
              </a:solidFill>
            </a:rPr>
            <a:pPr algn="ctr"/>
            <a:t>43%</a:t>
          </a:fld>
          <a:endParaRPr lang="en-US" sz="2000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</xdr:row>
      <xdr:rowOff>190500</xdr:rowOff>
    </xdr:from>
    <xdr:to>
      <xdr:col>8</xdr:col>
      <xdr:colOff>123825</xdr:colOff>
      <xdr:row>1</xdr:row>
      <xdr:rowOff>447675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543675" y="381000"/>
          <a:ext cx="1228725" cy="25717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600">
              <a:solidFill>
                <a:schemeClr val="tx2">
                  <a:lumMod val="50000"/>
                </a:schemeClr>
              </a:solidFill>
            </a:rPr>
            <a:t>Summary</a:t>
          </a:r>
          <a:endParaRPr lang="en-US" sz="1100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8</xdr:col>
      <xdr:colOff>438150</xdr:colOff>
      <xdr:row>1</xdr:row>
      <xdr:rowOff>180975</xdr:rowOff>
    </xdr:from>
    <xdr:to>
      <xdr:col>10</xdr:col>
      <xdr:colOff>447675</xdr:colOff>
      <xdr:row>1</xdr:row>
      <xdr:rowOff>438150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8086725" y="371475"/>
          <a:ext cx="1228725" cy="257175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600">
              <a:solidFill>
                <a:schemeClr val="tx2">
                  <a:lumMod val="50000"/>
                </a:schemeClr>
              </a:solidFill>
            </a:rPr>
            <a:t>Income</a:t>
          </a:r>
          <a:endParaRPr lang="en-US" sz="1100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11</xdr:col>
      <xdr:colOff>161925</xdr:colOff>
      <xdr:row>1</xdr:row>
      <xdr:rowOff>171450</xdr:rowOff>
    </xdr:from>
    <xdr:to>
      <xdr:col>13</xdr:col>
      <xdr:colOff>171450</xdr:colOff>
      <xdr:row>1</xdr:row>
      <xdr:rowOff>428625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9639300" y="361950"/>
          <a:ext cx="1228725" cy="25717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600">
              <a:solidFill>
                <a:schemeClr val="tx2">
                  <a:lumMod val="50000"/>
                </a:schemeClr>
              </a:solidFill>
            </a:rPr>
            <a:t>Expenses</a:t>
          </a:r>
        </a:p>
      </xdr:txBody>
    </xdr:sp>
    <xdr:clientData/>
  </xdr:twoCellAnchor>
  <xdr:twoCellAnchor>
    <xdr:from>
      <xdr:col>13</xdr:col>
      <xdr:colOff>466725</xdr:colOff>
      <xdr:row>1</xdr:row>
      <xdr:rowOff>171450</xdr:rowOff>
    </xdr:from>
    <xdr:to>
      <xdr:col>15</xdr:col>
      <xdr:colOff>476250</xdr:colOff>
      <xdr:row>1</xdr:row>
      <xdr:rowOff>428625</xdr:rowOff>
    </xdr:to>
    <xdr:sp macro="" textlink="">
      <xdr:nvSpPr>
        <xdr:cNvPr id="5" name="Rounded Rectangle 4">
          <a:hlinkClick xmlns:r="http://schemas.openxmlformats.org/officeDocument/2006/relationships" r:id="rId4"/>
        </xdr:cNvPr>
        <xdr:cNvSpPr/>
      </xdr:nvSpPr>
      <xdr:spPr>
        <a:xfrm>
          <a:off x="11163300" y="361950"/>
          <a:ext cx="1228725" cy="25717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600">
              <a:solidFill>
                <a:schemeClr val="tx2">
                  <a:lumMod val="50000"/>
                </a:schemeClr>
              </a:solidFill>
            </a:rPr>
            <a:t>Savings</a:t>
          </a:r>
          <a:endParaRPr lang="en-US" sz="1100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</xdr:row>
      <xdr:rowOff>190500</xdr:rowOff>
    </xdr:from>
    <xdr:to>
      <xdr:col>8</xdr:col>
      <xdr:colOff>123825</xdr:colOff>
      <xdr:row>1</xdr:row>
      <xdr:rowOff>447675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248400" y="381000"/>
          <a:ext cx="1228725" cy="25717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600">
              <a:solidFill>
                <a:schemeClr val="tx2">
                  <a:lumMod val="50000"/>
                </a:schemeClr>
              </a:solidFill>
            </a:rPr>
            <a:t>Summary</a:t>
          </a:r>
          <a:endParaRPr lang="en-US" sz="1100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8</xdr:col>
      <xdr:colOff>438150</xdr:colOff>
      <xdr:row>1</xdr:row>
      <xdr:rowOff>180975</xdr:rowOff>
    </xdr:from>
    <xdr:to>
      <xdr:col>10</xdr:col>
      <xdr:colOff>447675</xdr:colOff>
      <xdr:row>1</xdr:row>
      <xdr:rowOff>438150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7791450" y="371475"/>
          <a:ext cx="1228725" cy="25717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600">
              <a:solidFill>
                <a:schemeClr val="tx2">
                  <a:lumMod val="50000"/>
                </a:schemeClr>
              </a:solidFill>
            </a:rPr>
            <a:t>Income</a:t>
          </a:r>
          <a:endParaRPr lang="en-US" sz="1100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11</xdr:col>
      <xdr:colOff>161925</xdr:colOff>
      <xdr:row>1</xdr:row>
      <xdr:rowOff>171450</xdr:rowOff>
    </xdr:from>
    <xdr:to>
      <xdr:col>13</xdr:col>
      <xdr:colOff>171450</xdr:colOff>
      <xdr:row>1</xdr:row>
      <xdr:rowOff>428625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9344025" y="361950"/>
          <a:ext cx="1228725" cy="257175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600">
              <a:solidFill>
                <a:schemeClr val="tx2">
                  <a:lumMod val="50000"/>
                </a:schemeClr>
              </a:solidFill>
            </a:rPr>
            <a:t>Expenses</a:t>
          </a:r>
        </a:p>
      </xdr:txBody>
    </xdr:sp>
    <xdr:clientData/>
  </xdr:twoCellAnchor>
  <xdr:twoCellAnchor>
    <xdr:from>
      <xdr:col>13</xdr:col>
      <xdr:colOff>466725</xdr:colOff>
      <xdr:row>1</xdr:row>
      <xdr:rowOff>171450</xdr:rowOff>
    </xdr:from>
    <xdr:to>
      <xdr:col>15</xdr:col>
      <xdr:colOff>476250</xdr:colOff>
      <xdr:row>1</xdr:row>
      <xdr:rowOff>428625</xdr:rowOff>
    </xdr:to>
    <xdr:sp macro="" textlink="">
      <xdr:nvSpPr>
        <xdr:cNvPr id="5" name="Rounded Rectangle 4">
          <a:hlinkClick xmlns:r="http://schemas.openxmlformats.org/officeDocument/2006/relationships" r:id="rId4"/>
        </xdr:cNvPr>
        <xdr:cNvSpPr/>
      </xdr:nvSpPr>
      <xdr:spPr>
        <a:xfrm>
          <a:off x="10868025" y="361950"/>
          <a:ext cx="1228725" cy="25717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600">
              <a:solidFill>
                <a:schemeClr val="tx2">
                  <a:lumMod val="50000"/>
                </a:schemeClr>
              </a:solidFill>
            </a:rPr>
            <a:t>Savings</a:t>
          </a:r>
          <a:endParaRPr lang="en-US" sz="1100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</xdr:row>
      <xdr:rowOff>190500</xdr:rowOff>
    </xdr:from>
    <xdr:to>
      <xdr:col>8</xdr:col>
      <xdr:colOff>123825</xdr:colOff>
      <xdr:row>1</xdr:row>
      <xdr:rowOff>447675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248400" y="381000"/>
          <a:ext cx="1228725" cy="25717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600">
              <a:solidFill>
                <a:schemeClr val="tx2">
                  <a:lumMod val="50000"/>
                </a:schemeClr>
              </a:solidFill>
            </a:rPr>
            <a:t>Summary</a:t>
          </a:r>
          <a:endParaRPr lang="en-US" sz="1100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8</xdr:col>
      <xdr:colOff>438150</xdr:colOff>
      <xdr:row>1</xdr:row>
      <xdr:rowOff>180975</xdr:rowOff>
    </xdr:from>
    <xdr:to>
      <xdr:col>10</xdr:col>
      <xdr:colOff>447675</xdr:colOff>
      <xdr:row>1</xdr:row>
      <xdr:rowOff>438150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7791450" y="371475"/>
          <a:ext cx="1228725" cy="25717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600">
              <a:solidFill>
                <a:schemeClr val="tx2">
                  <a:lumMod val="50000"/>
                </a:schemeClr>
              </a:solidFill>
            </a:rPr>
            <a:t>Income</a:t>
          </a:r>
          <a:endParaRPr lang="en-US" sz="1100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11</xdr:col>
      <xdr:colOff>161925</xdr:colOff>
      <xdr:row>1</xdr:row>
      <xdr:rowOff>171450</xdr:rowOff>
    </xdr:from>
    <xdr:to>
      <xdr:col>13</xdr:col>
      <xdr:colOff>171450</xdr:colOff>
      <xdr:row>1</xdr:row>
      <xdr:rowOff>428625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9344025" y="361950"/>
          <a:ext cx="1228725" cy="25717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600">
              <a:solidFill>
                <a:schemeClr val="tx2">
                  <a:lumMod val="50000"/>
                </a:schemeClr>
              </a:solidFill>
            </a:rPr>
            <a:t>Expenses</a:t>
          </a:r>
        </a:p>
      </xdr:txBody>
    </xdr:sp>
    <xdr:clientData/>
  </xdr:twoCellAnchor>
  <xdr:twoCellAnchor>
    <xdr:from>
      <xdr:col>13</xdr:col>
      <xdr:colOff>466725</xdr:colOff>
      <xdr:row>1</xdr:row>
      <xdr:rowOff>171450</xdr:rowOff>
    </xdr:from>
    <xdr:to>
      <xdr:col>15</xdr:col>
      <xdr:colOff>476250</xdr:colOff>
      <xdr:row>1</xdr:row>
      <xdr:rowOff>428625</xdr:rowOff>
    </xdr:to>
    <xdr:sp macro="" textlink="">
      <xdr:nvSpPr>
        <xdr:cNvPr id="5" name="Rounded Rectangle 4">
          <a:hlinkClick xmlns:r="http://schemas.openxmlformats.org/officeDocument/2006/relationships" r:id="rId4"/>
        </xdr:cNvPr>
        <xdr:cNvSpPr/>
      </xdr:nvSpPr>
      <xdr:spPr>
        <a:xfrm>
          <a:off x="10868025" y="361950"/>
          <a:ext cx="1228725" cy="257175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600">
              <a:solidFill>
                <a:schemeClr val="tx2">
                  <a:lumMod val="50000"/>
                </a:schemeClr>
              </a:solidFill>
            </a:rPr>
            <a:t>Savings</a:t>
          </a:r>
          <a:endParaRPr lang="en-US" sz="1100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2" name="Table2" displayName="Table2" ref="C6:F13" totalsRowShown="0">
  <autoFilter ref="C6:F13"/>
  <tableColumns count="4">
    <tableColumn id="1" name="S.No."/>
    <tableColumn id="2" name="Income Source"/>
    <tableColumn id="3" name="Date" dataDxfId="2">
      <calculatedColumnFormula>DATE(2024,1,20)</calculatedColumnFormula>
    </tableColumn>
    <tableColumn id="4" name="Amount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3" name="Table24" displayName="Table24" ref="C6:F14" totalsRowShown="0">
  <autoFilter ref="C6:F14"/>
  <tableColumns count="4">
    <tableColumn id="1" name="S.No."/>
    <tableColumn id="2" name="Expense Source"/>
    <tableColumn id="3" name="Date" dataDxfId="1">
      <calculatedColumnFormula>DATE(2024,1,20)</calculatedColumnFormula>
    </tableColumn>
    <tableColumn id="4" name="Amount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4" name="Table245" displayName="Table245" ref="C6:F9" totalsRowShown="0">
  <autoFilter ref="C6:F9"/>
  <tableColumns count="4">
    <tableColumn id="1" name="S.No."/>
    <tableColumn id="2" name="Saving Source"/>
    <tableColumn id="3" name="Date" dataDxfId="0">
      <calculatedColumnFormula>DATE(2024,1,20)</calculatedColumnFormula>
    </tableColumn>
    <tableColumn id="4" name="Amount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R17"/>
  <sheetViews>
    <sheetView showGridLines="0" tabSelected="1" workbookViewId="0"/>
  </sheetViews>
  <sheetFormatPr defaultRowHeight="15"/>
  <cols>
    <col min="1" max="1" width="14.140625" customWidth="1"/>
    <col min="3" max="3" width="12.85546875" customWidth="1"/>
    <col min="4" max="4" width="27.28515625" customWidth="1"/>
    <col min="5" max="5" width="18.28515625" customWidth="1"/>
    <col min="6" max="6" width="10.28515625" customWidth="1"/>
  </cols>
  <sheetData>
    <row r="2" spans="2:18" s="2" customFormat="1" ht="45" customHeight="1">
      <c r="B2" s="2" t="s">
        <v>33</v>
      </c>
    </row>
    <row r="4" spans="2:18" s="3" customFormat="1" ht="33.75">
      <c r="B4" s="7" t="s">
        <v>32</v>
      </c>
      <c r="F4" s="11" t="s">
        <v>24</v>
      </c>
    </row>
    <row r="7" spans="2:18" ht="21">
      <c r="E7" s="8" t="s">
        <v>2</v>
      </c>
      <c r="F7" s="12"/>
      <c r="G7" s="12"/>
      <c r="H7" s="12"/>
    </row>
    <row r="8" spans="2:18" ht="21">
      <c r="E8" s="1">
        <f>SUM(Table2[Amount])</f>
        <v>89000</v>
      </c>
    </row>
    <row r="9" spans="2:18">
      <c r="R9" s="10">
        <f>1-R10</f>
        <v>0.56853932584269662</v>
      </c>
    </row>
    <row r="10" spans="2:18" ht="21">
      <c r="E10" s="8" t="s">
        <v>12</v>
      </c>
      <c r="F10" s="13"/>
      <c r="G10" s="13"/>
      <c r="H10" s="13"/>
      <c r="R10" s="9">
        <f>E11/E8</f>
        <v>0.43146067415730338</v>
      </c>
    </row>
    <row r="11" spans="2:18" ht="21">
      <c r="E11" s="1">
        <f>SUM(Table24[Amount])</f>
        <v>38400</v>
      </c>
    </row>
    <row r="13" spans="2:18" ht="21">
      <c r="E13" s="8" t="s">
        <v>26</v>
      </c>
      <c r="F13" s="13"/>
      <c r="G13" s="13"/>
      <c r="H13" s="13"/>
    </row>
    <row r="14" spans="2:18" ht="21">
      <c r="E14" s="1">
        <f>SUM(Table245[Amount])</f>
        <v>34999</v>
      </c>
    </row>
    <row r="16" spans="2:18" ht="21">
      <c r="E16" s="8" t="s">
        <v>27</v>
      </c>
      <c r="F16" s="13"/>
      <c r="G16" s="13"/>
      <c r="H16" s="13"/>
    </row>
    <row r="17" spans="5:5" ht="21">
      <c r="E17" s="1">
        <f>SUM(E8-E11-E14)</f>
        <v>15601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F13"/>
  <sheetViews>
    <sheetView workbookViewId="0">
      <selection activeCell="D13" sqref="D13"/>
    </sheetView>
  </sheetViews>
  <sheetFormatPr defaultRowHeight="15"/>
  <cols>
    <col min="1" max="1" width="14.140625" customWidth="1"/>
    <col min="3" max="3" width="12.85546875" customWidth="1"/>
    <col min="4" max="4" width="27.28515625" customWidth="1"/>
    <col min="5" max="5" width="18.28515625" customWidth="1"/>
    <col min="6" max="6" width="10.28515625" customWidth="1"/>
  </cols>
  <sheetData>
    <row r="2" spans="2:6" s="2" customFormat="1" ht="45" customHeight="1">
      <c r="B2" s="2" t="s">
        <v>0</v>
      </c>
    </row>
    <row r="4" spans="2:6" s="3" customFormat="1" ht="23.25">
      <c r="C4" s="3" t="s">
        <v>1</v>
      </c>
    </row>
    <row r="6" spans="2:6">
      <c r="C6" t="s">
        <v>3</v>
      </c>
      <c r="D6" t="s">
        <v>4</v>
      </c>
      <c r="E6" t="s">
        <v>5</v>
      </c>
      <c r="F6" t="s">
        <v>6</v>
      </c>
    </row>
    <row r="7" spans="2:6">
      <c r="C7">
        <v>1</v>
      </c>
      <c r="D7" t="s">
        <v>7</v>
      </c>
      <c r="E7" s="5">
        <f>DATE(2024,11,1)</f>
        <v>45597</v>
      </c>
      <c r="F7">
        <v>10000</v>
      </c>
    </row>
    <row r="8" spans="2:6">
      <c r="C8" s="4">
        <v>2</v>
      </c>
      <c r="D8" s="4" t="s">
        <v>8</v>
      </c>
      <c r="E8" s="6">
        <f>DATE(2024,11,5)</f>
        <v>45601</v>
      </c>
      <c r="F8" s="4">
        <v>20000</v>
      </c>
    </row>
    <row r="9" spans="2:6">
      <c r="C9" s="4">
        <v>3</v>
      </c>
      <c r="D9" s="4" t="s">
        <v>9</v>
      </c>
      <c r="E9" s="6">
        <f>DATE(2024,11,10)</f>
        <v>45606</v>
      </c>
      <c r="F9" s="4">
        <v>20000</v>
      </c>
    </row>
    <row r="10" spans="2:6">
      <c r="C10" s="4">
        <v>4</v>
      </c>
      <c r="D10" s="4" t="s">
        <v>10</v>
      </c>
      <c r="E10" s="6">
        <f>DATE(2024,11,20)</f>
        <v>45616</v>
      </c>
      <c r="F10" s="4">
        <v>12000</v>
      </c>
    </row>
    <row r="11" spans="2:6">
      <c r="C11" s="4">
        <v>5</v>
      </c>
      <c r="D11" s="4" t="s">
        <v>11</v>
      </c>
      <c r="E11" s="6">
        <f>DATE(2024,11,25)</f>
        <v>45621</v>
      </c>
      <c r="F11" s="4">
        <v>20000</v>
      </c>
    </row>
    <row r="12" spans="2:6">
      <c r="C12" s="4">
        <v>6</v>
      </c>
      <c r="D12" s="4" t="s">
        <v>28</v>
      </c>
      <c r="E12" s="6">
        <f>DATE(2024,11,28)</f>
        <v>45624</v>
      </c>
      <c r="F12" s="4">
        <v>7000</v>
      </c>
    </row>
    <row r="13" spans="2:6">
      <c r="C13" s="4">
        <v>7</v>
      </c>
      <c r="D13" s="4" t="s">
        <v>31</v>
      </c>
      <c r="E13" s="6">
        <f>DATE(2024,1,20)</f>
        <v>45311</v>
      </c>
      <c r="F13" s="4"/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2:F14"/>
  <sheetViews>
    <sheetView workbookViewId="0"/>
  </sheetViews>
  <sheetFormatPr defaultRowHeight="15"/>
  <cols>
    <col min="1" max="1" width="14.140625" customWidth="1"/>
    <col min="3" max="3" width="12.85546875" customWidth="1"/>
    <col min="4" max="4" width="27.28515625" customWidth="1"/>
    <col min="5" max="5" width="18.28515625" customWidth="1"/>
    <col min="6" max="6" width="10.28515625" customWidth="1"/>
  </cols>
  <sheetData>
    <row r="2" spans="2:6" s="2" customFormat="1" ht="45" customHeight="1">
      <c r="B2" s="2" t="s">
        <v>0</v>
      </c>
    </row>
    <row r="4" spans="2:6" s="3" customFormat="1" ht="23.25">
      <c r="C4" s="3" t="s">
        <v>25</v>
      </c>
    </row>
    <row r="6" spans="2:6">
      <c r="C6" t="s">
        <v>3</v>
      </c>
      <c r="D6" t="s">
        <v>29</v>
      </c>
      <c r="E6" t="s">
        <v>5</v>
      </c>
      <c r="F6" t="s">
        <v>6</v>
      </c>
    </row>
    <row r="7" spans="2:6">
      <c r="C7">
        <v>1</v>
      </c>
      <c r="D7" t="s">
        <v>13</v>
      </c>
      <c r="E7" s="5">
        <f>DATE(2024,11,1)</f>
        <v>45597</v>
      </c>
      <c r="F7">
        <v>10000</v>
      </c>
    </row>
    <row r="8" spans="2:6">
      <c r="C8" s="4">
        <v>2</v>
      </c>
      <c r="D8" s="4" t="s">
        <v>14</v>
      </c>
      <c r="E8" s="6">
        <f>DATE(2024,11,5)</f>
        <v>45601</v>
      </c>
      <c r="F8" s="4">
        <v>5500</v>
      </c>
    </row>
    <row r="9" spans="2:6">
      <c r="C9" s="4">
        <v>3</v>
      </c>
      <c r="D9" s="4" t="s">
        <v>15</v>
      </c>
      <c r="E9" s="6">
        <f>DATE(2024,11,10)</f>
        <v>45606</v>
      </c>
      <c r="F9" s="4">
        <v>1000</v>
      </c>
    </row>
    <row r="10" spans="2:6">
      <c r="C10" s="4">
        <v>4</v>
      </c>
      <c r="D10" s="4" t="s">
        <v>16</v>
      </c>
      <c r="E10" s="6">
        <f>DATE(2024,11,20)</f>
        <v>45616</v>
      </c>
      <c r="F10" s="4">
        <v>2300</v>
      </c>
    </row>
    <row r="11" spans="2:6">
      <c r="C11" s="4">
        <v>5</v>
      </c>
      <c r="D11" s="4" t="s">
        <v>17</v>
      </c>
      <c r="E11" s="6">
        <f>DATE(2024,11,25)</f>
        <v>45621</v>
      </c>
      <c r="F11" s="4">
        <v>4000</v>
      </c>
    </row>
    <row r="12" spans="2:6">
      <c r="C12" s="4">
        <v>6</v>
      </c>
      <c r="D12" s="4" t="s">
        <v>18</v>
      </c>
      <c r="E12" s="6">
        <f>DATE(2024,1,27)</f>
        <v>45318</v>
      </c>
      <c r="F12" s="4">
        <v>5400</v>
      </c>
    </row>
    <row r="13" spans="2:6">
      <c r="C13" s="4">
        <v>7</v>
      </c>
      <c r="D13" s="4" t="s">
        <v>19</v>
      </c>
      <c r="E13" s="6">
        <f>DATE(2024,1,28)</f>
        <v>45319</v>
      </c>
      <c r="F13" s="4">
        <v>3200</v>
      </c>
    </row>
    <row r="14" spans="2:6">
      <c r="C14" s="4">
        <v>8</v>
      </c>
      <c r="D14" s="4" t="s">
        <v>20</v>
      </c>
      <c r="E14" s="6">
        <f>DATE(2024,1,29)</f>
        <v>45320</v>
      </c>
      <c r="F14" s="4">
        <v>7000</v>
      </c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2:F9"/>
  <sheetViews>
    <sheetView workbookViewId="0"/>
  </sheetViews>
  <sheetFormatPr defaultRowHeight="15"/>
  <cols>
    <col min="1" max="1" width="14.140625" customWidth="1"/>
    <col min="3" max="3" width="12.85546875" customWidth="1"/>
    <col min="4" max="4" width="27.28515625" customWidth="1"/>
    <col min="5" max="5" width="18.28515625" customWidth="1"/>
    <col min="6" max="6" width="10.28515625" customWidth="1"/>
  </cols>
  <sheetData>
    <row r="2" spans="2:6" s="2" customFormat="1" ht="45" customHeight="1">
      <c r="B2" s="2" t="s">
        <v>0</v>
      </c>
    </row>
    <row r="4" spans="2:6" s="3" customFormat="1" ht="23.25">
      <c r="C4" s="3" t="s">
        <v>1</v>
      </c>
    </row>
    <row r="6" spans="2:6">
      <c r="C6" t="s">
        <v>3</v>
      </c>
      <c r="D6" t="s">
        <v>30</v>
      </c>
      <c r="E6" t="s">
        <v>5</v>
      </c>
      <c r="F6" t="s">
        <v>6</v>
      </c>
    </row>
    <row r="7" spans="2:6">
      <c r="C7">
        <v>1</v>
      </c>
      <c r="D7" t="s">
        <v>21</v>
      </c>
      <c r="E7" s="5">
        <f>DATE(2024,11,1)</f>
        <v>45597</v>
      </c>
      <c r="F7">
        <v>5000</v>
      </c>
    </row>
    <row r="8" spans="2:6">
      <c r="C8" s="4">
        <v>2</v>
      </c>
      <c r="D8" s="4" t="s">
        <v>22</v>
      </c>
      <c r="E8" s="6">
        <f>DATE(2024,11,5)</f>
        <v>45601</v>
      </c>
      <c r="F8" s="4">
        <v>7999</v>
      </c>
    </row>
    <row r="9" spans="2:6">
      <c r="C9" s="4">
        <v>3</v>
      </c>
      <c r="D9" s="4" t="s">
        <v>23</v>
      </c>
      <c r="E9" s="6">
        <f>DATE(2024,11,10)</f>
        <v>45606</v>
      </c>
      <c r="F9" s="4">
        <v>22000</v>
      </c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Income</vt:lpstr>
      <vt:lpstr>Expenses</vt:lpstr>
      <vt:lpstr>Savings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FAISAL</dc:creator>
  <cp:lastModifiedBy>MOHD FAISAL</cp:lastModifiedBy>
  <dcterms:created xsi:type="dcterms:W3CDTF">2024-11-10T09:36:17Z</dcterms:created>
  <dcterms:modified xsi:type="dcterms:W3CDTF">2025-01-30T11:17:43Z</dcterms:modified>
</cp:coreProperties>
</file>