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israi\Downloads\"/>
    </mc:Choice>
  </mc:AlternateContent>
  <xr:revisionPtr revIDLastSave="0" documentId="8_{8AFA6EAB-2922-45A9-8365-737B77D99EA2}" xr6:coauthVersionLast="47" xr6:coauthVersionMax="47" xr10:uidLastSave="{00000000-0000-0000-0000-000000000000}"/>
  <bookViews>
    <workbookView xWindow="-108" yWindow="-108" windowWidth="23256" windowHeight="12456" activeTab="3" xr2:uid="{CE120CA2-B4E2-4FC9-9B81-FB00098FDFE6}"/>
  </bookViews>
  <sheets>
    <sheet name="Project Management Data" sheetId="2" r:id="rId1"/>
    <sheet name="pivot table" sheetId="5" r:id="rId2"/>
    <sheet name="calculations" sheetId="3" r:id="rId3"/>
    <sheet name="dashboard" sheetId="4" r:id="rId4"/>
  </sheets>
  <definedNames>
    <definedName name="Slicer_Assigned_to1">#N/A</definedName>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 i="3" l="1" a="1"/>
  <c r="N18" i="3" s="1"/>
  <c r="R18" i="3" s="1" a="1"/>
  <c r="R18" i="3" s="1"/>
  <c r="S18" i="3" s="1" a="1"/>
  <c r="S18" i="3" s="1"/>
  <c r="G18" i="3" a="1"/>
  <c r="G18" i="3" s="1"/>
  <c r="H18" i="3" s="1"/>
  <c r="C18" i="3" a="1"/>
  <c r="C18" i="3" s="1"/>
  <c r="L23" i="4" l="1" a="1"/>
  <c r="L23" i="4" s="1"/>
  <c r="R23" i="4" a="1"/>
  <c r="R23" i="4" s="1"/>
  <c r="I1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<sst xmlns="http://schemas.openxmlformats.org/spreadsheetml/2006/main" count="209" uniqueCount="128">
  <si>
    <t>Excel Sample Data</t>
  </si>
  <si>
    <t>Project Management Data</t>
  </si>
  <si>
    <t>Project Name</t>
  </si>
  <si>
    <t>Task Name</t>
  </si>
  <si>
    <t>Assigned to</t>
  </si>
  <si>
    <t>Start Date</t>
  </si>
  <si>
    <t>Days Required</t>
  </si>
  <si>
    <t>End Date</t>
  </si>
  <si>
    <t>Progress</t>
  </si>
  <si>
    <t>Marketing</t>
  </si>
  <si>
    <t>Market Research</t>
  </si>
  <si>
    <t>Alice</t>
  </si>
  <si>
    <t>Content Creation</t>
  </si>
  <si>
    <t>Bob</t>
  </si>
  <si>
    <t>Social Media Planning</t>
  </si>
  <si>
    <t>Charlie</t>
  </si>
  <si>
    <t>Campaign Analysis</t>
  </si>
  <si>
    <t>Daisy</t>
  </si>
  <si>
    <t>Product Dev</t>
  </si>
  <si>
    <t>Prototype Development</t>
  </si>
  <si>
    <t>Ethan</t>
  </si>
  <si>
    <t>Quality Assurance</t>
  </si>
  <si>
    <t>Fiona</t>
  </si>
  <si>
    <t>User Interface Design</t>
  </si>
  <si>
    <t>Gabriel</t>
  </si>
  <si>
    <t>Customer Svc</t>
  </si>
  <si>
    <t>Service Improvement</t>
  </si>
  <si>
    <t>Hannah</t>
  </si>
  <si>
    <t>Ticket Resolution</t>
  </si>
  <si>
    <t>Ian</t>
  </si>
  <si>
    <t>Customer Feedback</t>
  </si>
  <si>
    <t>Julia</t>
  </si>
  <si>
    <t>Financial</t>
  </si>
  <si>
    <t>Budget Analysis</t>
  </si>
  <si>
    <t>Kevin</t>
  </si>
  <si>
    <t>Financial Reporting</t>
  </si>
  <si>
    <t>Mark</t>
  </si>
  <si>
    <t>Investment Planning</t>
  </si>
  <si>
    <t>Research</t>
  </si>
  <si>
    <t>Market Trends Analysis</t>
  </si>
  <si>
    <t>Nathan</t>
  </si>
  <si>
    <t>Data Collection</t>
  </si>
  <si>
    <t>Olivia</t>
  </si>
  <si>
    <t>Research Paper Writing</t>
  </si>
  <si>
    <t>Peter</t>
  </si>
  <si>
    <t>Development</t>
  </si>
  <si>
    <t>Software Development</t>
  </si>
  <si>
    <t>Quinn</t>
  </si>
  <si>
    <t>Feature Enhancement</t>
  </si>
  <si>
    <t>Rachel</t>
  </si>
  <si>
    <t>Code Review</t>
  </si>
  <si>
    <t>Sam</t>
  </si>
  <si>
    <t>Production</t>
  </si>
  <si>
    <t>Manufacturing</t>
  </si>
  <si>
    <t>Tim</t>
  </si>
  <si>
    <t>Quality Control</t>
  </si>
  <si>
    <t>Ursula</t>
  </si>
  <si>
    <t>Packaging Design</t>
  </si>
  <si>
    <t>Victor</t>
  </si>
  <si>
    <t>Sales</t>
  </si>
  <si>
    <t>Lead Generation</t>
  </si>
  <si>
    <t>Wendy</t>
  </si>
  <si>
    <t>Client Meetings</t>
  </si>
  <si>
    <t>Xavier</t>
  </si>
  <si>
    <t>Contract Negotiation</t>
  </si>
  <si>
    <t>Yvette</t>
  </si>
  <si>
    <t>Support</t>
  </si>
  <si>
    <t>Technical Support</t>
  </si>
  <si>
    <t>Zoe</t>
  </si>
  <si>
    <t>Bug Fixes</t>
  </si>
  <si>
    <t>Aaron</t>
  </si>
  <si>
    <t>Software Updates</t>
  </si>
  <si>
    <t>Bella</t>
  </si>
  <si>
    <t>Operations</t>
  </si>
  <si>
    <t>Process Optimization</t>
  </si>
  <si>
    <t>Calvin</t>
  </si>
  <si>
    <t>Inventory Management</t>
  </si>
  <si>
    <t>Diane</t>
  </si>
  <si>
    <t>Facility Maintenance</t>
  </si>
  <si>
    <t>Edward</t>
  </si>
  <si>
    <t>Consulting</t>
  </si>
  <si>
    <t>Strategic Planning</t>
  </si>
  <si>
    <t>Market Expansion</t>
  </si>
  <si>
    <t>Gary</t>
  </si>
  <si>
    <t>Client Advisory</t>
  </si>
  <si>
    <t>Helen</t>
  </si>
  <si>
    <t>Training</t>
  </si>
  <si>
    <t>Employee Training</t>
  </si>
  <si>
    <t>Isaac</t>
  </si>
  <si>
    <t>Certification Programs</t>
  </si>
  <si>
    <t>Jane</t>
  </si>
  <si>
    <t>Skill Development</t>
  </si>
  <si>
    <t>Kyle</t>
  </si>
  <si>
    <t>Events</t>
  </si>
  <si>
    <t>Event Planning</t>
  </si>
  <si>
    <t>Laura</t>
  </si>
  <si>
    <t>Conference Management</t>
  </si>
  <si>
    <t>Mike</t>
  </si>
  <si>
    <t>Sponsorship Coordinatio</t>
  </si>
  <si>
    <t>n Nancy</t>
  </si>
  <si>
    <t>Logistics</t>
  </si>
  <si>
    <t>Supply Chain Management</t>
  </si>
  <si>
    <t>Oscar</t>
  </si>
  <si>
    <t>Transportation Planning</t>
  </si>
  <si>
    <t>Patricia</t>
  </si>
  <si>
    <t>Inventory Optimization</t>
  </si>
  <si>
    <t>Quentin</t>
  </si>
  <si>
    <t>Engineering</t>
  </si>
  <si>
    <t>Product Design</t>
  </si>
  <si>
    <t>System Integration</t>
  </si>
  <si>
    <t>Prototype Testing</t>
  </si>
  <si>
    <t>Tom</t>
  </si>
  <si>
    <t>agent name</t>
  </si>
  <si>
    <t>agent no</t>
  </si>
  <si>
    <t>project name</t>
  </si>
  <si>
    <t>product no</t>
  </si>
  <si>
    <t xml:space="preserve">project name </t>
  </si>
  <si>
    <t>country</t>
  </si>
  <si>
    <t>sales 2023</t>
  </si>
  <si>
    <t>sales 2024</t>
  </si>
  <si>
    <t>Row Labels</t>
  </si>
  <si>
    <t>Grand Total</t>
  </si>
  <si>
    <t>Sum of sales 2023</t>
  </si>
  <si>
    <t>Sum of sales 2024</t>
  </si>
  <si>
    <t>mumbai</t>
  </si>
  <si>
    <t>delhi</t>
  </si>
  <si>
    <t>pune</t>
  </si>
  <si>
    <t>lucknow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</si>
</sst>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Aptos Narrow"/>
      <family val="2"/>
      <scheme val="minor"/>
    </font>
    <font>
      <sz val="11"/>
      <color theme="1"/>
      <name val="Aptos Narrow"/>
      <family val="2"/>
      <scheme val="minor"/>
    </font>
    <font>
      <b/>
      <sz val="14"/>
      <color rgb="FF272760"/>
      <name val="Calibri"/>
      <family val="2"/>
    </font>
    <font>
      <sz val="11"/>
      <color theme="1"/>
      <name val="Calibri"/>
      <family val="2"/>
    </font>
    <font>
      <b/>
      <sz val="13"/>
      <color rgb="FF272760"/>
      <name val="Calibri"/>
      <family val="2"/>
    </font>
    <font>
      <b/>
      <sz val="12"/>
      <color rgb="FFFFFFFF"/>
      <name val="Calibri"/>
      <family val="2"/>
    </font>
    <font>
      <sz val="11"/>
      <color rgb="FF000000"/>
      <name val="Calibri"/>
      <family val="2"/>
    </font>
    <font>
      <sz val="11"/>
      <color rgb="FFC00000"/>
      <name val="Aptos Narrow"/>
      <family val="2"/>
      <scheme val="minor"/>
    </font>
    <font>
      <b/>
      <sz val="14"/>
      <color theme="8" tint="0.39997558519241921"/>
      <name val="Aptos Narrow"/>
      <family val="2"/>
      <scheme val="minor"/>
    </font>
    <font>
      <sz val="8"/>
      <name val="Aptos Narrow"/>
      <family val="2"/>
      <scheme val="minor"/>
    </font>
  </fonts>
  <fills count="5">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0" tint="-0.14999847407452621"/>
        <bgColor indexed="64"/>
      </patternFill>
    </fill>
  </fills>
  <borders count="18">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style="thin">
        <color rgb="FFD9D9D9"/>
      </top>
      <bottom/>
      <diagonal/>
    </border>
    <border>
      <left style="thin">
        <color rgb="FFD9D9D9"/>
      </left>
      <right style="thin">
        <color rgb="FFD9D9D9"/>
      </right>
      <top style="thin">
        <color rgb="FFD9D9D9"/>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Continuous" vertical="center"/>
    </xf>
    <xf numFmtId="0" fontId="3" fillId="0" borderId="0" xfId="0" applyFont="1"/>
    <xf numFmtId="0" fontId="4" fillId="2" borderId="1" xfId="0" applyFont="1" applyFill="1" applyBorder="1" applyAlignment="1">
      <alignment horizontal="centerContinuous" vertical="center"/>
    </xf>
    <xf numFmtId="0" fontId="6" fillId="0" borderId="2" xfId="0" applyFont="1" applyBorder="1" applyAlignment="1">
      <alignment vertical="center"/>
    </xf>
    <xf numFmtId="14" fontId="6" fillId="0" borderId="2" xfId="0" applyNumberFormat="1" applyFont="1" applyBorder="1" applyAlignment="1">
      <alignment vertical="center"/>
    </xf>
    <xf numFmtId="0" fontId="6" fillId="0" borderId="3" xfId="0" applyFont="1" applyBorder="1" applyAlignment="1">
      <alignment vertical="center"/>
    </xf>
    <xf numFmtId="9" fontId="6" fillId="0" borderId="4" xfId="1" applyFont="1" applyBorder="1" applyAlignment="1">
      <alignment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14" fontId="6" fillId="0" borderId="9" xfId="0" applyNumberFormat="1" applyFont="1" applyBorder="1" applyAlignment="1">
      <alignment vertical="center"/>
    </xf>
    <xf numFmtId="164" fontId="0" fillId="0" borderId="0" xfId="0" applyNumberFormat="1"/>
    <xf numFmtId="9" fontId="3" fillId="0" borderId="0" xfId="0" applyNumberFormat="1" applyFont="1"/>
    <xf numFmtId="0" fontId="7" fillId="0" borderId="0" xfId="0" applyFont="1"/>
    <xf numFmtId="0" fontId="0" fillId="4" borderId="10" xfId="0" applyFill="1" applyBorder="1"/>
    <xf numFmtId="0" fontId="0" fillId="4" borderId="11" xfId="0" applyFill="1" applyBorder="1"/>
    <xf numFmtId="9" fontId="8" fillId="4" borderId="11" xfId="0" applyNumberFormat="1" applyFont="1" applyFill="1" applyBorder="1"/>
    <xf numFmtId="0" fontId="8" fillId="4" borderId="11" xfId="0" applyFont="1" applyFill="1" applyBorder="1"/>
    <xf numFmtId="0" fontId="0" fillId="4" borderId="12" xfId="0" applyFill="1" applyBorder="1"/>
    <xf numFmtId="0" fontId="0" fillId="4" borderId="13" xfId="0" applyFill="1" applyBorder="1"/>
    <xf numFmtId="0" fontId="0" fillId="4" borderId="0" xfId="0" applyFill="1"/>
    <xf numFmtId="9" fontId="8" fillId="4" borderId="0" xfId="0" applyNumberFormat="1" applyFont="1" applyFill="1"/>
    <xf numFmtId="0" fontId="8" fillId="4" borderId="0" xfId="0" applyFont="1" applyFill="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xf numFmtId="0" fontId="0" fillId="0" borderId="0" xfId="0" pivotButton="1"/>
    <xf numFmtId="0" fontId="0" fillId="0" borderId="0" xfId="0" applyAlignment="1">
      <alignment horizontal="left"/>
    </xf>
  </cellXfs>
  <cellStyles count="2">
    <cellStyle name="Normal" xfId="0" builtinId="0"/>
    <cellStyle name="Percent" xfId="1" builtinId="5"/>
  </cellStyles>
  <dxfs count="14">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rgb="FFD9D9D9"/>
        </left>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19" formatCode="dd/mm/yyyy"/>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numFmt numFmtId="19" formatCode="dd/mm/yyyy"/>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style="thin">
          <color rgb="FFD9D9D9"/>
        </left>
        <right style="thin">
          <color rgb="FFD9D9D9"/>
        </right>
        <top style="thin">
          <color rgb="FFD9D9D9"/>
        </top>
        <bottom style="thin">
          <color rgb="FFD9D9D9"/>
        </bottom>
        <vertical/>
        <horizontal/>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left/>
        <right style="thin">
          <color rgb="FFD9D9D9"/>
        </right>
        <top style="thin">
          <color rgb="FFD9D9D9"/>
        </top>
        <bottom style="thin">
          <color rgb="FFD9D9D9"/>
        </bottom>
        <vertical/>
        <horizontal/>
      </border>
    </dxf>
    <dxf>
      <border outline="0">
        <top style="thin">
          <color rgb="FFD9D9D9"/>
        </top>
      </border>
    </dxf>
    <dxf>
      <border outline="0">
        <left style="thin">
          <color rgb="FFD9D9D9"/>
        </left>
        <right style="thin">
          <color rgb="FFD9D9D9"/>
        </right>
        <top style="thin">
          <color rgb="FFD9D9D9"/>
        </top>
        <bottom style="thin">
          <color rgb="FFD9D9D9"/>
        </bottom>
      </border>
    </dxf>
    <dxf>
      <border outline="0">
        <bottom style="thin">
          <color rgb="FFD9D9D9"/>
        </bottom>
      </border>
    </dxf>
    <dxf>
      <font>
        <b/>
        <i val="0"/>
        <strike val="0"/>
        <condense val="0"/>
        <extend val="0"/>
        <outline val="0"/>
        <shadow val="0"/>
        <u val="none"/>
        <vertAlign val="baseline"/>
        <sz val="12"/>
        <color rgb="FFFFFFFF"/>
        <name val="Calibri"/>
        <family val="2"/>
        <scheme val="none"/>
      </font>
      <fill>
        <patternFill patternType="solid">
          <fgColor indexed="64"/>
          <bgColor rgb="FF272760"/>
        </patternFill>
      </fill>
      <alignment horizontal="center" vertical="center" textRotation="0" wrapText="0" indent="0" justifyLastLine="0" shrinkToFit="0" readingOrder="0"/>
      <border diagonalUp="0" diagonalDown="0" outline="0">
        <left style="thin">
          <color rgb="FFD9D9D9"/>
        </left>
        <right style="thin">
          <color rgb="FFD9D9D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IN" b="1">
                <a:solidFill>
                  <a:srgbClr val="FF0000"/>
                </a:solidFill>
              </a:rPr>
              <a:t>PROGRESS</a:t>
            </a:r>
            <a:r>
              <a:rPr lang="en-IN" b="1" baseline="0">
                <a:solidFill>
                  <a:srgbClr val="FF0000"/>
                </a:solidFill>
              </a:rPr>
              <a:t> BY MEMBERS</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F4-4731-8AA4-4907C47A7D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F4-4731-8AA4-4907C47A7D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F4-4731-8AA4-4907C47A7DD8}"/>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calculations!$U$18:$U$20</c:f>
              <c:strCache>
                <c:ptCount val="3"/>
                <c:pt idx="0">
                  <c:v>Fiona</c:v>
                </c:pt>
                <c:pt idx="1">
                  <c:v>Gary</c:v>
                </c:pt>
                <c:pt idx="2">
                  <c:v>Helen</c:v>
                </c:pt>
              </c:strCache>
            </c:strRef>
          </c:cat>
          <c:val>
            <c:numRef>
              <c:f>calculations!$Y$18:$Y$20</c:f>
              <c:numCache>
                <c:formatCode>0.0%</c:formatCode>
                <c:ptCount val="3"/>
                <c:pt idx="0">
                  <c:v>0.72</c:v>
                </c:pt>
                <c:pt idx="1">
                  <c:v>0.78</c:v>
                </c:pt>
                <c:pt idx="2">
                  <c:v>0.43</c:v>
                </c:pt>
              </c:numCache>
            </c:numRef>
          </c:val>
          <c:extLst>
            <c:ext xmlns:c16="http://schemas.microsoft.com/office/drawing/2014/chart" uri="{C3380CC4-5D6E-409C-BE32-E72D297353CC}">
              <c16:uniqueId val="{00000006-0FF4-4731-8AA4-4907C47A7DD8}"/>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7-0D8D-4AC6-9C52-50C252DD20BC}"/>
              </c:ext>
            </c:extLst>
          </c:dPt>
          <c:cat>
            <c:strRef>
              <c:f>calculations!$U$18:$U$20</c:f>
              <c:strCache>
                <c:ptCount val="3"/>
                <c:pt idx="0">
                  <c:v>Fiona</c:v>
                </c:pt>
                <c:pt idx="1">
                  <c:v>Gary</c:v>
                </c:pt>
                <c:pt idx="2">
                  <c:v>Helen</c:v>
                </c:pt>
              </c:strCache>
            </c:strRef>
          </c:cat>
          <c:val>
            <c:numLit>
              <c:formatCode>General</c:formatCode>
              <c:ptCount val="1"/>
              <c:pt idx="0">
                <c:v>1</c:v>
              </c:pt>
            </c:numLit>
          </c:val>
          <c:extLst>
            <c:ext xmlns:c16="http://schemas.microsoft.com/office/drawing/2014/chart" uri="{C3380CC4-5D6E-409C-BE32-E72D297353CC}">
              <c16:uniqueId val="{00000008-0FF4-4731-8AA4-4907C47A7DD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IN" b="1">
                <a:solidFill>
                  <a:schemeClr val="accent2"/>
                </a:solidFill>
              </a:rPr>
              <a:t>DAYS</a:t>
            </a:r>
            <a:r>
              <a:rPr lang="en-IN" b="1" baseline="0">
                <a:solidFill>
                  <a:schemeClr val="accent2"/>
                </a:solidFill>
              </a:rPr>
              <a:t> REQUIRED TO COMPLETE</a:t>
            </a:r>
            <a:endParaRPr lang="en-IN" b="1">
              <a:solidFill>
                <a:schemeClr val="accent2"/>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IN"/>
        </a:p>
      </c:txPr>
    </c:title>
    <c:autoTitleDeleted val="0"/>
    <c:plotArea>
      <c:layout/>
      <c:barChart>
        <c:barDir val="col"/>
        <c:grouping val="clustered"/>
        <c:varyColors val="0"/>
        <c:ser>
          <c:idx val="0"/>
          <c:order val="0"/>
          <c:spPr>
            <a:solidFill>
              <a:schemeClr val="accent1"/>
            </a:solidFill>
            <a:ln>
              <a:noFill/>
            </a:ln>
            <a:effectLst/>
          </c:spPr>
          <c:invertIfNegative val="0"/>
          <c:cat>
            <c:strRef>
              <c:f>calculations!$U$18:$U$20</c:f>
              <c:strCache>
                <c:ptCount val="3"/>
                <c:pt idx="0">
                  <c:v>Fiona</c:v>
                </c:pt>
                <c:pt idx="1">
                  <c:v>Gary</c:v>
                </c:pt>
                <c:pt idx="2">
                  <c:v>Helen</c:v>
                </c:pt>
              </c:strCache>
            </c:strRef>
          </c:cat>
          <c:val>
            <c:numRef>
              <c:f>calculations!$W$18:$W$20</c:f>
              <c:numCache>
                <c:formatCode>General</c:formatCode>
                <c:ptCount val="3"/>
                <c:pt idx="0">
                  <c:v>35</c:v>
                </c:pt>
                <c:pt idx="1">
                  <c:v>32</c:v>
                </c:pt>
                <c:pt idx="2">
                  <c:v>25</c:v>
                </c:pt>
              </c:numCache>
            </c:numRef>
          </c:val>
          <c:extLst>
            <c:ext xmlns:c16="http://schemas.microsoft.com/office/drawing/2014/chart" uri="{C3380CC4-5D6E-409C-BE32-E72D297353CC}">
              <c16:uniqueId val="{00000000-F67E-4A48-80BA-EE4C09EDB69E}"/>
            </c:ext>
          </c:extLst>
        </c:ser>
        <c:dLbls>
          <c:showLegendKey val="0"/>
          <c:showVal val="0"/>
          <c:showCatName val="0"/>
          <c:showSerName val="0"/>
          <c:showPercent val="0"/>
          <c:showBubbleSize val="0"/>
        </c:dLbls>
        <c:gapWidth val="219"/>
        <c:overlap val="-27"/>
        <c:axId val="1675428303"/>
        <c:axId val="1675429263"/>
      </c:barChart>
      <c:catAx>
        <c:axId val="1675428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MEMBER</a:t>
                </a:r>
                <a:r>
                  <a:rPr lang="en-IN" baseline="0"/>
                  <a:t> NAME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429263"/>
        <c:crosses val="autoZero"/>
        <c:auto val="1"/>
        <c:lblAlgn val="ctr"/>
        <c:lblOffset val="100"/>
        <c:noMultiLvlLbl val="0"/>
      </c:catAx>
      <c:valAx>
        <c:axId val="16754292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428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table!PivotTable1</c:name>
    <c:fmtId val="7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2023 VS 2024</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Sum of sales 2024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4"/>
                <c:pt idx="0">
                  <c:v>mumbai</c:v>
                </c:pt>
                <c:pt idx="1">
                  <c:v>lucknow</c:v>
                </c:pt>
                <c:pt idx="2">
                  <c:v>delhi</c:v>
                </c:pt>
                <c:pt idx="3">
                  <c:v>pune</c:v>
                </c:pt>
              </c:strCache>
            </c:strRef>
          </c:cat>
          <c:val>
            <c:numRef>
              <c:f>'pivot table'!$B$4:$B$8</c:f>
              <c:numCache>
                <c:formatCode>General</c:formatCode>
                <c:ptCount val="4"/>
                <c:pt idx="0">
                  <c:v>761852</c:v>
                </c:pt>
                <c:pt idx="1">
                  <c:v>692385</c:v>
                </c:pt>
                <c:pt idx="2">
                  <c:v>771765</c:v>
                </c:pt>
                <c:pt idx="3">
                  <c:v>164992</c:v>
                </c:pt>
              </c:numCache>
            </c:numRef>
          </c:val>
          <c:extLst>
            <c:ext xmlns:c16="http://schemas.microsoft.com/office/drawing/2014/chart" uri="{C3380CC4-5D6E-409C-BE32-E72D297353CC}">
              <c16:uniqueId val="{00000000-186A-419A-A77C-9A250A680620}"/>
            </c:ext>
          </c:extLst>
        </c:ser>
        <c:ser>
          <c:idx val="1"/>
          <c:order val="1"/>
          <c:tx>
            <c:strRef>
              <c:f>'pivot table'!$C$3</c:f>
              <c:strCache>
                <c:ptCount val="1"/>
                <c:pt idx="0">
                  <c:v>Sum of sales 2023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4"/>
                <c:pt idx="0">
                  <c:v>mumbai</c:v>
                </c:pt>
                <c:pt idx="1">
                  <c:v>lucknow</c:v>
                </c:pt>
                <c:pt idx="2">
                  <c:v>delhi</c:v>
                </c:pt>
                <c:pt idx="3">
                  <c:v>pune</c:v>
                </c:pt>
              </c:strCache>
            </c:strRef>
          </c:cat>
          <c:val>
            <c:numRef>
              <c:f>'pivot table'!$C$4:$C$8</c:f>
              <c:numCache>
                <c:formatCode>General</c:formatCode>
                <c:ptCount val="4"/>
                <c:pt idx="0">
                  <c:v>886514</c:v>
                </c:pt>
                <c:pt idx="1">
                  <c:v>765372</c:v>
                </c:pt>
                <c:pt idx="2">
                  <c:v>812358</c:v>
                </c:pt>
                <c:pt idx="3">
                  <c:v>273072</c:v>
                </c:pt>
              </c:numCache>
            </c:numRef>
          </c:val>
          <c:extLst>
            <c:ext xmlns:c16="http://schemas.microsoft.com/office/drawing/2014/chart" uri="{C3380CC4-5D6E-409C-BE32-E72D297353CC}">
              <c16:uniqueId val="{00000001-186A-419A-A77C-9A250A680620}"/>
            </c:ext>
          </c:extLst>
        </c:ser>
        <c:dLbls>
          <c:showLegendKey val="0"/>
          <c:showVal val="0"/>
          <c:showCatName val="0"/>
          <c:showSerName val="0"/>
          <c:showPercent val="0"/>
          <c:showBubbleSize val="0"/>
        </c:dLbls>
        <c:gapWidth val="150"/>
        <c:axId val="205720000"/>
        <c:axId val="205718560"/>
      </c:barChart>
      <c:catAx>
        <c:axId val="205720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18560"/>
        <c:crosses val="autoZero"/>
        <c:auto val="1"/>
        <c:lblAlgn val="ctr"/>
        <c:lblOffset val="100"/>
        <c:noMultiLvlLbl val="0"/>
      </c:catAx>
      <c:valAx>
        <c:axId val="205718560"/>
        <c:scaling>
          <c:orientation val="minMax"/>
        </c:scaling>
        <c:delete val="1"/>
        <c:axPos val="l"/>
        <c:numFmt formatCode="General" sourceLinked="1"/>
        <c:majorTickMark val="none"/>
        <c:minorTickMark val="none"/>
        <c:tickLblPos val="nextTo"/>
        <c:crossAx val="20572000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 table!PivotTable1</c:name>
    <c:fmtId val="9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sales 2023</a:t>
            </a:r>
            <a:r>
              <a:rPr lang="en-US" baseline="0"/>
              <a:t> &amp; 2024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c:f>
              <c:strCache>
                <c:ptCount val="1"/>
                <c:pt idx="0">
                  <c:v>Sum of sales 2024</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C40-4B18-B2D9-8C359246FE6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EA6-446E-8710-DBB3002649A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EA6-446E-8710-DBB3002649A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EA6-446E-8710-DBB3002649A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mumbai</c:v>
                </c:pt>
                <c:pt idx="1">
                  <c:v>lucknow</c:v>
                </c:pt>
                <c:pt idx="2">
                  <c:v>delhi</c:v>
                </c:pt>
                <c:pt idx="3">
                  <c:v>pune</c:v>
                </c:pt>
              </c:strCache>
            </c:strRef>
          </c:cat>
          <c:val>
            <c:numRef>
              <c:f>'pivot table'!$B$4:$B$8</c:f>
              <c:numCache>
                <c:formatCode>General</c:formatCode>
                <c:ptCount val="4"/>
                <c:pt idx="0">
                  <c:v>761852</c:v>
                </c:pt>
                <c:pt idx="1">
                  <c:v>692385</c:v>
                </c:pt>
                <c:pt idx="2">
                  <c:v>771765</c:v>
                </c:pt>
                <c:pt idx="3">
                  <c:v>164992</c:v>
                </c:pt>
              </c:numCache>
            </c:numRef>
          </c:val>
          <c:extLst>
            <c:ext xmlns:c16="http://schemas.microsoft.com/office/drawing/2014/chart" uri="{C3380CC4-5D6E-409C-BE32-E72D297353CC}">
              <c16:uniqueId val="{00000002-8C40-4B18-B2D9-8C359246FE6E}"/>
            </c:ext>
          </c:extLst>
        </c:ser>
        <c:ser>
          <c:idx val="1"/>
          <c:order val="1"/>
          <c:tx>
            <c:strRef>
              <c:f>'pivot table'!$C$3</c:f>
              <c:strCache>
                <c:ptCount val="1"/>
                <c:pt idx="0">
                  <c:v>Sum of sales 2023</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4-8C40-4B18-B2D9-8C359246FE6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B-8EA6-446E-8710-DBB3002649A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D-8EA6-446E-8710-DBB3002649A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F-8EA6-446E-8710-DBB3002649A5}"/>
              </c:ext>
            </c:extLst>
          </c:dPt>
          <c:cat>
            <c:strRef>
              <c:f>'pivot table'!$A$4:$A$8</c:f>
              <c:strCache>
                <c:ptCount val="4"/>
                <c:pt idx="0">
                  <c:v>mumbai</c:v>
                </c:pt>
                <c:pt idx="1">
                  <c:v>lucknow</c:v>
                </c:pt>
                <c:pt idx="2">
                  <c:v>delhi</c:v>
                </c:pt>
                <c:pt idx="3">
                  <c:v>pune</c:v>
                </c:pt>
              </c:strCache>
            </c:strRef>
          </c:cat>
          <c:val>
            <c:numRef>
              <c:f>'pivot table'!$C$4:$C$8</c:f>
              <c:numCache>
                <c:formatCode>General</c:formatCode>
                <c:ptCount val="4"/>
                <c:pt idx="0">
                  <c:v>886514</c:v>
                </c:pt>
                <c:pt idx="1">
                  <c:v>765372</c:v>
                </c:pt>
                <c:pt idx="2">
                  <c:v>812358</c:v>
                </c:pt>
                <c:pt idx="3">
                  <c:v>273072</c:v>
                </c:pt>
              </c:numCache>
            </c:numRef>
          </c:val>
          <c:extLst>
            <c:ext xmlns:c16="http://schemas.microsoft.com/office/drawing/2014/chart" uri="{C3380CC4-5D6E-409C-BE32-E72D297353CC}">
              <c16:uniqueId val="{00000005-8C40-4B18-B2D9-8C359246FE6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calculations!$F$18" fmlaRange="calculations!$C$18:$C$59" noThreeD="1" sel="40" val="34"/>
</file>

<file path=xl/ctrlProps/ctrlProp2.xml><?xml version="1.0" encoding="utf-8"?>
<formControlPr xmlns="http://schemas.microsoft.com/office/spreadsheetml/2009/9/main" objectType="Drop" dropStyle="combo" dx="26" fmlaLink="calculations!$Q$18" fmlaRange="calculations!$N$18:$N$32" noThreeD="1" sel="11" val="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61816</xdr:colOff>
      <xdr:row>7</xdr:row>
      <xdr:rowOff>152400</xdr:rowOff>
    </xdr:to>
    <xdr:sp macro="" textlink="">
      <xdr:nvSpPr>
        <xdr:cNvPr id="2" name="Rectangle: Rounded Corners 1">
          <a:extLst>
            <a:ext uri="{FF2B5EF4-FFF2-40B4-BE49-F238E27FC236}">
              <a16:creationId xmlns:a16="http://schemas.microsoft.com/office/drawing/2014/main" id="{2174E9FD-2743-0D9C-0937-4D0199057D1D}"/>
            </a:ext>
          </a:extLst>
        </xdr:cNvPr>
        <xdr:cNvSpPr/>
      </xdr:nvSpPr>
      <xdr:spPr>
        <a:xfrm>
          <a:off x="0" y="0"/>
          <a:ext cx="15866895" cy="1410984"/>
        </a:xfrm>
        <a:prstGeom prst="round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303858</xdr:colOff>
      <xdr:row>1</xdr:row>
      <xdr:rowOff>29624</xdr:rowOff>
    </xdr:from>
    <xdr:to>
      <xdr:col>18</xdr:col>
      <xdr:colOff>37158</xdr:colOff>
      <xdr:row>8</xdr:row>
      <xdr:rowOff>82964</xdr:rowOff>
    </xdr:to>
    <xdr:sp macro="" textlink="">
      <xdr:nvSpPr>
        <xdr:cNvPr id="3" name="TextBox 2">
          <a:extLst>
            <a:ext uri="{FF2B5EF4-FFF2-40B4-BE49-F238E27FC236}">
              <a16:creationId xmlns:a16="http://schemas.microsoft.com/office/drawing/2014/main" id="{92008B29-4253-D797-2878-8B4AD46F7541}"/>
            </a:ext>
          </a:extLst>
        </xdr:cNvPr>
        <xdr:cNvSpPr txBox="1"/>
      </xdr:nvSpPr>
      <xdr:spPr>
        <a:xfrm>
          <a:off x="5166959" y="209422"/>
          <a:ext cx="5812177" cy="131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tx1"/>
              </a:solidFill>
            </a:rPr>
            <a:t>PROJECT  MANAGEMENT</a:t>
          </a:r>
        </a:p>
      </xdr:txBody>
    </xdr:sp>
    <xdr:clientData/>
  </xdr:twoCellAnchor>
  <mc:AlternateContent xmlns:mc="http://schemas.openxmlformats.org/markup-compatibility/2006">
    <mc:Choice xmlns:a14="http://schemas.microsoft.com/office/drawing/2010/main" Requires="a14">
      <xdr:twoCellAnchor editAs="oneCell">
        <xdr:from>
          <xdr:col>0</xdr:col>
          <xdr:colOff>91440</xdr:colOff>
          <xdr:row>22</xdr:row>
          <xdr:rowOff>15240</xdr:rowOff>
        </xdr:from>
        <xdr:to>
          <xdr:col>5</xdr:col>
          <xdr:colOff>297180</xdr:colOff>
          <xdr:row>24</xdr:row>
          <xdr:rowOff>83820</xdr:rowOff>
        </xdr:to>
        <xdr:sp macro="" textlink="">
          <xdr:nvSpPr>
            <xdr:cNvPr id="3075" name="Drop Dow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99060</xdr:colOff>
          <xdr:row>11</xdr:row>
          <xdr:rowOff>22860</xdr:rowOff>
        </xdr:from>
        <xdr:to>
          <xdr:col>5</xdr:col>
          <xdr:colOff>304800</xdr:colOff>
          <xdr:row>14</xdr:row>
          <xdr:rowOff>0</xdr:rowOff>
        </xdr:to>
        <xdr:sp macro="" textlink="">
          <xdr:nvSpPr>
            <xdr:cNvPr id="3074" name="Drop Down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537595</xdr:colOff>
      <xdr:row>8</xdr:row>
      <xdr:rowOff>49572</xdr:rowOff>
    </xdr:from>
    <xdr:to>
      <xdr:col>28</xdr:col>
      <xdr:colOff>505146</xdr:colOff>
      <xdr:row>24</xdr:row>
      <xdr:rowOff>68493</xdr:rowOff>
    </xdr:to>
    <xdr:graphicFrame macro="">
      <xdr:nvGraphicFramePr>
        <xdr:cNvPr id="7" name="Chart 6">
          <a:extLst>
            <a:ext uri="{FF2B5EF4-FFF2-40B4-BE49-F238E27FC236}">
              <a16:creationId xmlns:a16="http://schemas.microsoft.com/office/drawing/2014/main" id="{6577100F-8548-4009-87EC-00C6E5F72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95378</xdr:colOff>
      <xdr:row>23</xdr:row>
      <xdr:rowOff>161819</xdr:rowOff>
    </xdr:from>
    <xdr:to>
      <xdr:col>27</xdr:col>
      <xdr:colOff>400179</xdr:colOff>
      <xdr:row>38</xdr:row>
      <xdr:rowOff>59077</xdr:rowOff>
    </xdr:to>
    <xdr:graphicFrame macro="">
      <xdr:nvGraphicFramePr>
        <xdr:cNvPr id="8" name="Chart 7">
          <a:extLst>
            <a:ext uri="{FF2B5EF4-FFF2-40B4-BE49-F238E27FC236}">
              <a16:creationId xmlns:a16="http://schemas.microsoft.com/office/drawing/2014/main" id="{20AF2095-AFA9-4D80-BB4B-34A0EB6FD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8</xdr:row>
      <xdr:rowOff>15240</xdr:rowOff>
    </xdr:from>
    <xdr:to>
      <xdr:col>19</xdr:col>
      <xdr:colOff>556260</xdr:colOff>
      <xdr:row>10</xdr:row>
      <xdr:rowOff>129540</xdr:rowOff>
    </xdr:to>
    <xdr:sp macro="" textlink="">
      <xdr:nvSpPr>
        <xdr:cNvPr id="9" name="Rectangle: Rounded Corners 8">
          <a:extLst>
            <a:ext uri="{FF2B5EF4-FFF2-40B4-BE49-F238E27FC236}">
              <a16:creationId xmlns:a16="http://schemas.microsoft.com/office/drawing/2014/main" id="{4E6D4220-C300-A493-C2BA-EF307F08F7AF}"/>
            </a:ext>
          </a:extLst>
        </xdr:cNvPr>
        <xdr:cNvSpPr/>
      </xdr:nvSpPr>
      <xdr:spPr>
        <a:xfrm>
          <a:off x="76200" y="1478280"/>
          <a:ext cx="12062460" cy="480060"/>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0</xdr:colOff>
      <xdr:row>8</xdr:row>
      <xdr:rowOff>22860</xdr:rowOff>
    </xdr:from>
    <xdr:to>
      <xdr:col>16</xdr:col>
      <xdr:colOff>91440</xdr:colOff>
      <xdr:row>12</xdr:row>
      <xdr:rowOff>68580</xdr:rowOff>
    </xdr:to>
    <xdr:sp macro="" textlink="">
      <xdr:nvSpPr>
        <xdr:cNvPr id="10" name="TextBox 9">
          <a:extLst>
            <a:ext uri="{FF2B5EF4-FFF2-40B4-BE49-F238E27FC236}">
              <a16:creationId xmlns:a16="http://schemas.microsoft.com/office/drawing/2014/main" id="{AACB1BC4-5987-BA77-41A5-5F5F12775AE0}"/>
            </a:ext>
          </a:extLst>
        </xdr:cNvPr>
        <xdr:cNvSpPr txBox="1"/>
      </xdr:nvSpPr>
      <xdr:spPr>
        <a:xfrm>
          <a:off x="3048000" y="1485900"/>
          <a:ext cx="6797040" cy="777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rPr>
            <a:t>SEARCH PROJCECT</a:t>
          </a:r>
          <a:r>
            <a:rPr lang="en-IN" sz="2000" b="1" baseline="0">
              <a:solidFill>
                <a:schemeClr val="bg1"/>
              </a:solidFill>
            </a:rPr>
            <a:t> NAME AND TASK NAME BY MEMBER</a:t>
          </a:r>
          <a:endParaRPr lang="en-IN" sz="2000" b="1">
            <a:solidFill>
              <a:schemeClr val="bg1"/>
            </a:solidFill>
          </a:endParaRPr>
        </a:p>
      </xdr:txBody>
    </xdr:sp>
    <xdr:clientData/>
  </xdr:twoCellAnchor>
  <xdr:twoCellAnchor>
    <xdr:from>
      <xdr:col>5</xdr:col>
      <xdr:colOff>487680</xdr:colOff>
      <xdr:row>11</xdr:row>
      <xdr:rowOff>22860</xdr:rowOff>
    </xdr:from>
    <xdr:to>
      <xdr:col>19</xdr:col>
      <xdr:colOff>541020</xdr:colOff>
      <xdr:row>17</xdr:row>
      <xdr:rowOff>144780</xdr:rowOff>
    </xdr:to>
    <xdr:sp macro="" textlink="">
      <xdr:nvSpPr>
        <xdr:cNvPr id="11" name="Rectangle: Rounded Corners 10">
          <a:extLst>
            <a:ext uri="{FF2B5EF4-FFF2-40B4-BE49-F238E27FC236}">
              <a16:creationId xmlns:a16="http://schemas.microsoft.com/office/drawing/2014/main" id="{82C4F0FD-4DC9-B955-BAAA-2D268789C895}"/>
            </a:ext>
          </a:extLst>
        </xdr:cNvPr>
        <xdr:cNvSpPr/>
      </xdr:nvSpPr>
      <xdr:spPr>
        <a:xfrm>
          <a:off x="3535680" y="2034540"/>
          <a:ext cx="8587740" cy="121920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518160</xdr:colOff>
      <xdr:row>13</xdr:row>
      <xdr:rowOff>0</xdr:rowOff>
    </xdr:from>
    <xdr:to>
      <xdr:col>10</xdr:col>
      <xdr:colOff>30480</xdr:colOff>
      <xdr:row>15</xdr:row>
      <xdr:rowOff>7620</xdr:rowOff>
    </xdr:to>
    <xdr:sp macro="" textlink="">
      <xdr:nvSpPr>
        <xdr:cNvPr id="12" name="TextBox 11">
          <a:extLst>
            <a:ext uri="{FF2B5EF4-FFF2-40B4-BE49-F238E27FC236}">
              <a16:creationId xmlns:a16="http://schemas.microsoft.com/office/drawing/2014/main" id="{647ECE97-E61C-A073-8247-FA00C503D279}"/>
            </a:ext>
          </a:extLst>
        </xdr:cNvPr>
        <xdr:cNvSpPr txBox="1"/>
      </xdr:nvSpPr>
      <xdr:spPr>
        <a:xfrm>
          <a:off x="3566160" y="2377440"/>
          <a:ext cx="25603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rPr>
            <a:t>PROJECT</a:t>
          </a:r>
          <a:r>
            <a:rPr lang="en-IN" sz="1800" b="1" baseline="0">
              <a:solidFill>
                <a:schemeClr val="tx1"/>
              </a:solidFill>
            </a:rPr>
            <a:t> NAME</a:t>
          </a:r>
          <a:endParaRPr lang="en-IN" sz="1800" b="1">
            <a:solidFill>
              <a:schemeClr val="tx1"/>
            </a:solidFill>
          </a:endParaRPr>
        </a:p>
      </xdr:txBody>
    </xdr:sp>
    <xdr:clientData/>
  </xdr:twoCellAnchor>
  <xdr:twoCellAnchor>
    <xdr:from>
      <xdr:col>12</xdr:col>
      <xdr:colOff>548640</xdr:colOff>
      <xdr:row>13</xdr:row>
      <xdr:rowOff>0</xdr:rowOff>
    </xdr:from>
    <xdr:to>
      <xdr:col>15</xdr:col>
      <xdr:colOff>243840</xdr:colOff>
      <xdr:row>15</xdr:row>
      <xdr:rowOff>7620</xdr:rowOff>
    </xdr:to>
    <xdr:sp macro="" textlink="">
      <xdr:nvSpPr>
        <xdr:cNvPr id="13" name="TextBox 12">
          <a:extLst>
            <a:ext uri="{FF2B5EF4-FFF2-40B4-BE49-F238E27FC236}">
              <a16:creationId xmlns:a16="http://schemas.microsoft.com/office/drawing/2014/main" id="{E06CC5F9-D5A0-F64D-E8CE-63862DC1A6FA}"/>
            </a:ext>
          </a:extLst>
        </xdr:cNvPr>
        <xdr:cNvSpPr txBox="1"/>
      </xdr:nvSpPr>
      <xdr:spPr>
        <a:xfrm>
          <a:off x="7863840" y="2377440"/>
          <a:ext cx="152400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TASK</a:t>
          </a:r>
          <a:r>
            <a:rPr lang="en-IN" sz="1800" b="1" baseline="0"/>
            <a:t> NAME</a:t>
          </a:r>
          <a:endParaRPr lang="en-IN" sz="1800" b="1"/>
        </a:p>
      </xdr:txBody>
    </xdr:sp>
    <xdr:clientData/>
  </xdr:twoCellAnchor>
  <xdr:twoCellAnchor>
    <xdr:from>
      <xdr:col>8</xdr:col>
      <xdr:colOff>388620</xdr:colOff>
      <xdr:row>12</xdr:row>
      <xdr:rowOff>144780</xdr:rowOff>
    </xdr:from>
    <xdr:to>
      <xdr:col>12</xdr:col>
      <xdr:colOff>160020</xdr:colOff>
      <xdr:row>15</xdr:row>
      <xdr:rowOff>7620</xdr:rowOff>
    </xdr:to>
    <xdr:sp macro="" textlink="calculations!$H$18">
      <xdr:nvSpPr>
        <xdr:cNvPr id="14" name="TextBox 13">
          <a:extLst>
            <a:ext uri="{FF2B5EF4-FFF2-40B4-BE49-F238E27FC236}">
              <a16:creationId xmlns:a16="http://schemas.microsoft.com/office/drawing/2014/main" id="{AB93AD42-AAE6-04FF-5E83-01810E447D5E}"/>
            </a:ext>
          </a:extLst>
        </xdr:cNvPr>
        <xdr:cNvSpPr txBox="1"/>
      </xdr:nvSpPr>
      <xdr:spPr>
        <a:xfrm>
          <a:off x="5265420" y="2339340"/>
          <a:ext cx="220980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549E346-DA40-4A77-943F-24F3B4A142F6}" type="TxLink">
            <a:rPr lang="en-US" sz="2400" b="1" i="1" u="none" strike="noStrike">
              <a:solidFill>
                <a:srgbClr val="FF0000"/>
              </a:solidFill>
              <a:latin typeface="Aptos Narrow"/>
            </a:rPr>
            <a:pPr/>
            <a:t>Events</a:t>
          </a:fld>
          <a:endParaRPr lang="en-IN" sz="2400" b="1" i="1">
            <a:solidFill>
              <a:srgbClr val="FF0000"/>
            </a:solidFill>
          </a:endParaRPr>
        </a:p>
      </xdr:txBody>
    </xdr:sp>
    <xdr:clientData/>
  </xdr:twoCellAnchor>
  <xdr:twoCellAnchor>
    <xdr:from>
      <xdr:col>15</xdr:col>
      <xdr:colOff>30480</xdr:colOff>
      <xdr:row>12</xdr:row>
      <xdr:rowOff>121920</xdr:rowOff>
    </xdr:from>
    <xdr:to>
      <xdr:col>19</xdr:col>
      <xdr:colOff>358140</xdr:colOff>
      <xdr:row>15</xdr:row>
      <xdr:rowOff>7620</xdr:rowOff>
    </xdr:to>
    <xdr:sp macro="" textlink="calculations!$I$18">
      <xdr:nvSpPr>
        <xdr:cNvPr id="15" name="TextBox 14">
          <a:extLst>
            <a:ext uri="{FF2B5EF4-FFF2-40B4-BE49-F238E27FC236}">
              <a16:creationId xmlns:a16="http://schemas.microsoft.com/office/drawing/2014/main" id="{D602F96E-B203-28C7-7260-F422DEB3F44B}"/>
            </a:ext>
          </a:extLst>
        </xdr:cNvPr>
        <xdr:cNvSpPr txBox="1"/>
      </xdr:nvSpPr>
      <xdr:spPr>
        <a:xfrm>
          <a:off x="9174480" y="2316480"/>
          <a:ext cx="27660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DF1BCC-7484-4E3E-B41C-F5EF9866D52C}" type="TxLink">
            <a:rPr lang="en-US" sz="2400" b="1" i="1" u="none" strike="noStrike">
              <a:solidFill>
                <a:srgbClr val="FF0000"/>
              </a:solidFill>
              <a:latin typeface="Aptos Narrow"/>
            </a:rPr>
            <a:pPr/>
            <a:t>Sponsorship Coordinatio</a:t>
          </a:fld>
          <a:endParaRPr lang="en-IN" sz="2400" b="1" i="1">
            <a:solidFill>
              <a:srgbClr val="FF0000"/>
            </a:solidFill>
          </a:endParaRPr>
        </a:p>
      </xdr:txBody>
    </xdr:sp>
    <xdr:clientData/>
  </xdr:twoCellAnchor>
  <xdr:twoCellAnchor>
    <xdr:from>
      <xdr:col>0</xdr:col>
      <xdr:colOff>91440</xdr:colOff>
      <xdr:row>18</xdr:row>
      <xdr:rowOff>15240</xdr:rowOff>
    </xdr:from>
    <xdr:to>
      <xdr:col>19</xdr:col>
      <xdr:colOff>571500</xdr:colOff>
      <xdr:row>20</xdr:row>
      <xdr:rowOff>129540</xdr:rowOff>
    </xdr:to>
    <xdr:sp macro="" textlink="">
      <xdr:nvSpPr>
        <xdr:cNvPr id="16" name="Rectangle: Rounded Corners 15">
          <a:extLst>
            <a:ext uri="{FF2B5EF4-FFF2-40B4-BE49-F238E27FC236}">
              <a16:creationId xmlns:a16="http://schemas.microsoft.com/office/drawing/2014/main" id="{814FFD8B-7443-420B-8B40-222B2771FD66}"/>
            </a:ext>
          </a:extLst>
        </xdr:cNvPr>
        <xdr:cNvSpPr/>
      </xdr:nvSpPr>
      <xdr:spPr>
        <a:xfrm>
          <a:off x="91440" y="3307080"/>
          <a:ext cx="12062460" cy="480060"/>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106680</xdr:colOff>
      <xdr:row>18</xdr:row>
      <xdr:rowOff>15240</xdr:rowOff>
    </xdr:from>
    <xdr:to>
      <xdr:col>16</xdr:col>
      <xdr:colOff>198120</xdr:colOff>
      <xdr:row>21</xdr:row>
      <xdr:rowOff>76200</xdr:rowOff>
    </xdr:to>
    <xdr:sp macro="" textlink="">
      <xdr:nvSpPr>
        <xdr:cNvPr id="17" name="TextBox 16">
          <a:extLst>
            <a:ext uri="{FF2B5EF4-FFF2-40B4-BE49-F238E27FC236}">
              <a16:creationId xmlns:a16="http://schemas.microsoft.com/office/drawing/2014/main" id="{AFEDA15B-A6B0-403E-9FFB-874E3A97F2F4}"/>
            </a:ext>
          </a:extLst>
        </xdr:cNvPr>
        <xdr:cNvSpPr txBox="1"/>
      </xdr:nvSpPr>
      <xdr:spPr>
        <a:xfrm>
          <a:off x="3154680" y="3307080"/>
          <a:ext cx="679704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rPr>
            <a:t>SEARCH PROGRESS</a:t>
          </a:r>
          <a:r>
            <a:rPr lang="en-IN" sz="2000" b="1" baseline="0">
              <a:solidFill>
                <a:schemeClr val="bg1"/>
              </a:solidFill>
            </a:rPr>
            <a:t> AND DAYS REQUIRED BY PROJECT NAME</a:t>
          </a:r>
          <a:endParaRPr lang="en-IN" sz="2000" b="1">
            <a:solidFill>
              <a:schemeClr val="bg1"/>
            </a:solidFill>
          </a:endParaRPr>
        </a:p>
      </xdr:txBody>
    </xdr:sp>
    <xdr:clientData/>
  </xdr:twoCellAnchor>
  <xdr:twoCellAnchor>
    <xdr:from>
      <xdr:col>5</xdr:col>
      <xdr:colOff>556260</xdr:colOff>
      <xdr:row>21</xdr:row>
      <xdr:rowOff>144780</xdr:rowOff>
    </xdr:from>
    <xdr:to>
      <xdr:col>10</xdr:col>
      <xdr:colOff>68580</xdr:colOff>
      <xdr:row>23</xdr:row>
      <xdr:rowOff>152400</xdr:rowOff>
    </xdr:to>
    <xdr:sp macro="" textlink="">
      <xdr:nvSpPr>
        <xdr:cNvPr id="19" name="TextBox 18">
          <a:extLst>
            <a:ext uri="{FF2B5EF4-FFF2-40B4-BE49-F238E27FC236}">
              <a16:creationId xmlns:a16="http://schemas.microsoft.com/office/drawing/2014/main" id="{5FEEF171-77C2-49BD-A9C9-1132F17947CA}"/>
            </a:ext>
          </a:extLst>
        </xdr:cNvPr>
        <xdr:cNvSpPr txBox="1"/>
      </xdr:nvSpPr>
      <xdr:spPr>
        <a:xfrm>
          <a:off x="3604260" y="3985260"/>
          <a:ext cx="25603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rPr>
            <a:t>PROGRESS</a:t>
          </a:r>
          <a:r>
            <a:rPr lang="en-IN" sz="1800" b="1" baseline="0">
              <a:solidFill>
                <a:schemeClr val="tx1"/>
              </a:solidFill>
            </a:rPr>
            <a:t> BY MEMBERS</a:t>
          </a:r>
        </a:p>
      </xdr:txBody>
    </xdr:sp>
    <xdr:clientData/>
  </xdr:twoCellAnchor>
  <xdr:twoCellAnchor>
    <xdr:from>
      <xdr:col>12</xdr:col>
      <xdr:colOff>571500</xdr:colOff>
      <xdr:row>21</xdr:row>
      <xdr:rowOff>144780</xdr:rowOff>
    </xdr:from>
    <xdr:to>
      <xdr:col>16</xdr:col>
      <xdr:colOff>297180</xdr:colOff>
      <xdr:row>23</xdr:row>
      <xdr:rowOff>175260</xdr:rowOff>
    </xdr:to>
    <xdr:sp macro="" textlink="">
      <xdr:nvSpPr>
        <xdr:cNvPr id="20" name="TextBox 19">
          <a:extLst>
            <a:ext uri="{FF2B5EF4-FFF2-40B4-BE49-F238E27FC236}">
              <a16:creationId xmlns:a16="http://schemas.microsoft.com/office/drawing/2014/main" id="{98B2149E-D885-47B1-8968-29185F5BBE5E}"/>
            </a:ext>
          </a:extLst>
        </xdr:cNvPr>
        <xdr:cNvSpPr txBox="1"/>
      </xdr:nvSpPr>
      <xdr:spPr>
        <a:xfrm>
          <a:off x="7886700" y="3985260"/>
          <a:ext cx="216408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t>DAYS</a:t>
          </a:r>
          <a:r>
            <a:rPr lang="en-IN" sz="1800" b="1" baseline="0"/>
            <a:t> REQUIRED </a:t>
          </a:r>
          <a:endParaRPr lang="en-IN" sz="1800" b="1"/>
        </a:p>
      </xdr:txBody>
    </xdr:sp>
    <xdr:clientData/>
  </xdr:twoCellAnchor>
  <xdr:twoCellAnchor>
    <xdr:from>
      <xdr:col>0</xdr:col>
      <xdr:colOff>102577</xdr:colOff>
      <xdr:row>27</xdr:row>
      <xdr:rowOff>0</xdr:rowOff>
    </xdr:from>
    <xdr:to>
      <xdr:col>19</xdr:col>
      <xdr:colOff>582637</xdr:colOff>
      <xdr:row>33</xdr:row>
      <xdr:rowOff>143435</xdr:rowOff>
    </xdr:to>
    <xdr:sp macro="" textlink="">
      <xdr:nvSpPr>
        <xdr:cNvPr id="6" name="Rectangle: Rounded Corners 5">
          <a:extLst>
            <a:ext uri="{FF2B5EF4-FFF2-40B4-BE49-F238E27FC236}">
              <a16:creationId xmlns:a16="http://schemas.microsoft.com/office/drawing/2014/main" id="{7EE3504C-B360-4363-B8A1-73CA58DB5875}"/>
            </a:ext>
          </a:extLst>
        </xdr:cNvPr>
        <xdr:cNvSpPr/>
      </xdr:nvSpPr>
      <xdr:spPr>
        <a:xfrm>
          <a:off x="102577" y="5002306"/>
          <a:ext cx="12062460" cy="1219200"/>
        </a:xfrm>
        <a:prstGeom prst="round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256877</xdr:colOff>
      <xdr:row>27</xdr:row>
      <xdr:rowOff>144867</xdr:rowOff>
    </xdr:from>
    <xdr:to>
      <xdr:col>12</xdr:col>
      <xdr:colOff>412984</xdr:colOff>
      <xdr:row>32</xdr:row>
      <xdr:rowOff>154608</xdr:rowOff>
    </xdr:to>
    <mc:AlternateContent xmlns:mc="http://schemas.openxmlformats.org/markup-compatibility/2006" xmlns:a14="http://schemas.microsoft.com/office/drawing/2010/main">
      <mc:Choice Requires="a14">
        <xdr:graphicFrame macro="">
          <xdr:nvGraphicFramePr>
            <xdr:cNvPr id="30" name="Assigned to 1">
              <a:extLst>
                <a:ext uri="{FF2B5EF4-FFF2-40B4-BE49-F238E27FC236}">
                  <a16:creationId xmlns:a16="http://schemas.microsoft.com/office/drawing/2014/main" id="{CAF09664-5CAB-4213-BB61-BDCA2BEFFA7E}"/>
                </a:ext>
              </a:extLst>
            </xdr:cNvPr>
            <xdr:cNvGraphicFramePr/>
          </xdr:nvGraphicFramePr>
          <xdr:xfrm>
            <a:off x="0" y="0"/>
            <a:ext cx="0" cy="0"/>
          </xdr:xfrm>
          <a:graphic>
            <a:graphicData uri="http://schemas.microsoft.com/office/drawing/2010/slicer">
              <sle:slicer xmlns:sle="http://schemas.microsoft.com/office/drawing/2010/slicer" name="Assigned to 1"/>
            </a:graphicData>
          </a:graphic>
        </xdr:graphicFrame>
      </mc:Choice>
      <mc:Fallback xmlns="">
        <xdr:sp macro="" textlink="">
          <xdr:nvSpPr>
            <xdr:cNvPr id="0" name=""/>
            <xdr:cNvSpPr>
              <a:spLocks noTextEdit="1"/>
            </xdr:cNvSpPr>
          </xdr:nvSpPr>
          <xdr:spPr>
            <a:xfrm>
              <a:off x="3887583" y="5120279"/>
              <a:ext cx="3786813" cy="9062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512421</xdr:colOff>
      <xdr:row>27</xdr:row>
      <xdr:rowOff>141718</xdr:rowOff>
    </xdr:from>
    <xdr:to>
      <xdr:col>19</xdr:col>
      <xdr:colOff>364435</xdr:colOff>
      <xdr:row>32</xdr:row>
      <xdr:rowOff>165651</xdr:rowOff>
    </xdr:to>
    <mc:AlternateContent xmlns:mc="http://schemas.openxmlformats.org/markup-compatibility/2006" xmlns:a14="http://schemas.microsoft.com/office/drawing/2010/main">
      <mc:Choice Requires="a14">
        <xdr:graphicFrame macro="">
          <xdr:nvGraphicFramePr>
            <xdr:cNvPr id="31" name="country 1">
              <a:extLst>
                <a:ext uri="{FF2B5EF4-FFF2-40B4-BE49-F238E27FC236}">
                  <a16:creationId xmlns:a16="http://schemas.microsoft.com/office/drawing/2014/main" id="{4E7BEAE3-F67A-4883-80AA-28C5B224BCC3}"/>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855330" y="5267900"/>
              <a:ext cx="4135378" cy="947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168726</xdr:colOff>
      <xdr:row>34</xdr:row>
      <xdr:rowOff>118381</xdr:rowOff>
    </xdr:from>
    <xdr:to>
      <xdr:col>19</xdr:col>
      <xdr:colOff>557893</xdr:colOff>
      <xdr:row>60</xdr:row>
      <xdr:rowOff>134470</xdr:rowOff>
    </xdr:to>
    <xdr:graphicFrame macro="">
      <xdr:nvGraphicFramePr>
        <xdr:cNvPr id="34" name="Chart 33">
          <a:extLst>
            <a:ext uri="{FF2B5EF4-FFF2-40B4-BE49-F238E27FC236}">
              <a16:creationId xmlns:a16="http://schemas.microsoft.com/office/drawing/2014/main" id="{62FAF6C5-343B-4A8F-8B4E-8BFE2E49C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190924</xdr:colOff>
      <xdr:row>28</xdr:row>
      <xdr:rowOff>87959</xdr:rowOff>
    </xdr:from>
    <xdr:to>
      <xdr:col>6</xdr:col>
      <xdr:colOff>496956</xdr:colOff>
      <xdr:row>33</xdr:row>
      <xdr:rowOff>110435</xdr:rowOff>
    </xdr:to>
    <xdr:sp macro="" textlink="">
      <xdr:nvSpPr>
        <xdr:cNvPr id="35" name="TextBox 34">
          <a:extLst>
            <a:ext uri="{FF2B5EF4-FFF2-40B4-BE49-F238E27FC236}">
              <a16:creationId xmlns:a16="http://schemas.microsoft.com/office/drawing/2014/main" id="{2FE56116-DBC7-46AD-992C-F311A5FE0B00}"/>
            </a:ext>
          </a:extLst>
        </xdr:cNvPr>
        <xdr:cNvSpPr txBox="1"/>
      </xdr:nvSpPr>
      <xdr:spPr>
        <a:xfrm>
          <a:off x="190924" y="5477176"/>
          <a:ext cx="3950380" cy="96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tx1"/>
              </a:solidFill>
            </a:rPr>
            <a:t>SALES</a:t>
          </a:r>
          <a:r>
            <a:rPr lang="en-IN" sz="3200" b="1" baseline="0">
              <a:solidFill>
                <a:schemeClr val="tx1"/>
              </a:solidFill>
            </a:rPr>
            <a:t> 2023 VS 2024</a:t>
          </a:r>
          <a:endParaRPr lang="en-IN" sz="3200" b="1">
            <a:solidFill>
              <a:schemeClr val="tx1"/>
            </a:solidFill>
          </a:endParaRPr>
        </a:p>
      </xdr:txBody>
    </xdr:sp>
    <xdr:clientData/>
  </xdr:twoCellAnchor>
  <xdr:twoCellAnchor>
    <xdr:from>
      <xdr:col>20</xdr:col>
      <xdr:colOff>474452</xdr:colOff>
      <xdr:row>39</xdr:row>
      <xdr:rowOff>21134</xdr:rowOff>
    </xdr:from>
    <xdr:to>
      <xdr:col>27</xdr:col>
      <xdr:colOff>416943</xdr:colOff>
      <xdr:row>58</xdr:row>
      <xdr:rowOff>-1</xdr:rowOff>
    </xdr:to>
    <xdr:graphicFrame macro="">
      <xdr:nvGraphicFramePr>
        <xdr:cNvPr id="5" name="Chart 4">
          <a:extLst>
            <a:ext uri="{FF2B5EF4-FFF2-40B4-BE49-F238E27FC236}">
              <a16:creationId xmlns:a16="http://schemas.microsoft.com/office/drawing/2014/main" id="{98AED044-F241-44A1-93A7-6BE0B3010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israil" refreshedDate="45597.637789004628" createdVersion="8" refreshedVersion="8" minRefreshableVersion="3" recordCount="46" xr:uid="{1FE5BC85-38E4-4572-9771-4DA4EE2A66E4}">
  <cacheSource type="worksheet">
    <worksheetSource name="Table1"/>
  </cacheSource>
  <cacheFields count="10">
    <cacheField name="Project Name" numFmtId="0">
      <sharedItems/>
    </cacheField>
    <cacheField name="Task Name" numFmtId="0">
      <sharedItems/>
    </cacheField>
    <cacheField name="Assigned to" numFmtId="0">
      <sharedItems count="42">
        <s v="Alice"/>
        <s v="Bob"/>
        <s v="Charlie"/>
        <s v="Daisy"/>
        <s v="Ethan"/>
        <s v="Fiona"/>
        <s v="Gabriel"/>
        <s v="Hannah"/>
        <s v="Ian"/>
        <s v="Julia"/>
        <s v="Kevin"/>
        <s v="Mark"/>
        <s v="Nathan"/>
        <s v="Olivia"/>
        <s v="Peter"/>
        <s v="Quinn"/>
        <s v="Rachel"/>
        <s v="Sam"/>
        <s v="Tim"/>
        <s v="Ursula"/>
        <s v="Victor"/>
        <s v="Wendy"/>
        <s v="Xavier"/>
        <s v="Yvette"/>
        <s v="Zoe"/>
        <s v="Aaron"/>
        <s v="Bella"/>
        <s v="Calvin"/>
        <s v="Diane"/>
        <s v="Edward"/>
        <s v="Gary"/>
        <s v="Helen"/>
        <s v="Isaac"/>
        <s v="Jane"/>
        <s v="Kyle"/>
        <s v="Laura"/>
        <s v="Mike"/>
        <s v="n Nancy"/>
        <s v="Oscar"/>
        <s v="Patricia"/>
        <s v="Quentin"/>
        <s v="Tom"/>
      </sharedItems>
    </cacheField>
    <cacheField name="Start Date" numFmtId="14">
      <sharedItems containsSemiMixedTypes="0" containsNonDate="0" containsDate="1" containsString="0" minDate="2024-01-01T00:00:00" maxDate="2024-03-30T00:00:00"/>
    </cacheField>
    <cacheField name="Days Required" numFmtId="0">
      <sharedItems containsSemiMixedTypes="0" containsString="0" containsNumber="1" containsInteger="1" minValue="10" maxValue="60"/>
    </cacheField>
    <cacheField name="End Date" numFmtId="14">
      <sharedItems containsSemiMixedTypes="0" containsNonDate="0" containsDate="1" containsString="0" minDate="2024-01-14T00:00:00" maxDate="2024-04-21T00:00:00"/>
    </cacheField>
    <cacheField name="Progress" numFmtId="9">
      <sharedItems containsSemiMixedTypes="0" containsString="0" containsNumber="1" minValue="0.02" maxValue="0.99"/>
    </cacheField>
    <cacheField name="country" numFmtId="0">
      <sharedItems count="8">
        <s v="mumbai"/>
        <s v="lucknow"/>
        <s v="delhi"/>
        <s v="pune"/>
        <s v="India" u="1"/>
        <s v="United States" u="1"/>
        <s v="japan" u="1"/>
        <s v="canada" u="1"/>
      </sharedItems>
    </cacheField>
    <cacheField name="sales 2023" numFmtId="0">
      <sharedItems containsSemiMixedTypes="0" containsString="0" containsNumber="1" containsInteger="1" minValue="13523" maxValue="99767" count="46">
        <n v="73215"/>
        <n v="26086"/>
        <n v="53542"/>
        <n v="66390"/>
        <n v="40380"/>
        <n v="32765"/>
        <n v="33210"/>
        <n v="39909"/>
        <n v="43189"/>
        <n v="53321"/>
        <n v="86280"/>
        <n v="65178"/>
        <n v="84798"/>
        <n v="48728"/>
        <n v="37721"/>
        <n v="77931"/>
        <n v="80739"/>
        <n v="59551"/>
        <n v="85691"/>
        <n v="53759"/>
        <n v="94373"/>
        <n v="29333"/>
        <n v="50965"/>
        <n v="51076"/>
        <n v="65719"/>
        <n v="22024"/>
        <n v="13523"/>
        <n v="96310"/>
        <n v="59846"/>
        <n v="89041"/>
        <n v="91288"/>
        <n v="82058"/>
        <n v="99767"/>
        <n v="88721"/>
        <n v="61068"/>
        <n v="16621"/>
        <n v="24308"/>
        <n v="95331"/>
        <n v="74573"/>
        <n v="88982"/>
        <n v="18199"/>
        <n v="23428"/>
        <n v="80002"/>
        <n v="69234"/>
        <n v="58010"/>
        <n v="51133"/>
      </sharedItems>
    </cacheField>
    <cacheField name="sales 2024" numFmtId="0">
      <sharedItems containsSemiMixedTypes="0" containsString="0" containsNumber="1" containsInteger="1" minValue="13368" maxValue="99197" count="31">
        <n v="49213"/>
        <n v="20013"/>
        <n v="55079"/>
        <n v="95398"/>
        <n v="95087"/>
        <n v="13368"/>
        <n v="30850"/>
        <n v="26334"/>
        <n v="32036"/>
        <n v="32617"/>
        <n v="99197"/>
        <n v="75701"/>
        <n v="96871"/>
        <n v="42182"/>
        <n v="27593"/>
        <n v="51931"/>
        <n v="20844"/>
        <n v="15491"/>
        <n v="96672"/>
        <n v="74370"/>
        <n v="92486"/>
        <n v="93055"/>
        <n v="19338"/>
        <n v="19050"/>
        <n v="80678"/>
        <n v="56792"/>
        <n v="40200"/>
        <n v="49387"/>
        <n v="79564"/>
        <n v="70626"/>
        <n v="74326"/>
      </sharedItems>
    </cacheField>
  </cacheFields>
  <extLst>
    <ext xmlns:x14="http://schemas.microsoft.com/office/spreadsheetml/2009/9/main" uri="{725AE2AE-9491-48be-B2B4-4EB974FC3084}">
      <x14:pivotCacheDefinition pivotCacheId="1127794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Marketing"/>
    <s v="Market Research"/>
    <x v="0"/>
    <d v="2024-01-01T00:00:00"/>
    <n v="13"/>
    <d v="2024-01-14T00:00:00"/>
    <n v="0.42"/>
    <x v="0"/>
    <x v="0"/>
    <x v="0"/>
  </r>
  <r>
    <s v="Marketing"/>
    <s v="Content Creation"/>
    <x v="1"/>
    <d v="2024-01-14T00:00:00"/>
    <n v="14"/>
    <d v="2024-01-28T00:00:00"/>
    <n v="0.39"/>
    <x v="1"/>
    <x v="1"/>
    <x v="1"/>
  </r>
  <r>
    <s v="Marketing"/>
    <s v="Social Media Planning"/>
    <x v="2"/>
    <d v="2024-01-28T00:00:00"/>
    <n v="22"/>
    <d v="2024-02-19T00:00:00"/>
    <n v="0.66"/>
    <x v="2"/>
    <x v="2"/>
    <x v="2"/>
  </r>
  <r>
    <s v="Marketing"/>
    <s v="Campaign Analysis"/>
    <x v="3"/>
    <d v="2024-02-18T00:00:00"/>
    <n v="25"/>
    <d v="2024-03-14T00:00:00"/>
    <n v="0.15"/>
    <x v="0"/>
    <x v="3"/>
    <x v="3"/>
  </r>
  <r>
    <s v="Product Dev"/>
    <s v="Prototype Development"/>
    <x v="4"/>
    <d v="2024-01-02T00:00:00"/>
    <n v="18"/>
    <d v="2024-01-20T00:00:00"/>
    <n v="0.91"/>
    <x v="1"/>
    <x v="4"/>
    <x v="4"/>
  </r>
  <r>
    <s v="Product Dev"/>
    <s v="Quality Assurance"/>
    <x v="5"/>
    <d v="2024-01-20T00:00:00"/>
    <n v="10"/>
    <d v="2024-01-30T00:00:00"/>
    <n v="0.53"/>
    <x v="2"/>
    <x v="5"/>
    <x v="5"/>
  </r>
  <r>
    <s v="Product Dev"/>
    <s v="User Interface Design"/>
    <x v="6"/>
    <d v="2024-02-04T00:00:00"/>
    <n v="25"/>
    <d v="2024-02-29T00:00:00"/>
    <n v="0.72"/>
    <x v="0"/>
    <x v="6"/>
    <x v="6"/>
  </r>
  <r>
    <s v="Customer Svc"/>
    <s v="Service Improvement"/>
    <x v="7"/>
    <d v="2024-02-01T00:00:00"/>
    <n v="22"/>
    <d v="2024-02-23T00:00:00"/>
    <n v="0.11"/>
    <x v="1"/>
    <x v="7"/>
    <x v="7"/>
  </r>
  <r>
    <s v="Customer Svc"/>
    <s v="Ticket Resolution"/>
    <x v="8"/>
    <d v="2024-02-24T00:00:00"/>
    <n v="25"/>
    <d v="2024-03-20T00:00:00"/>
    <n v="0.83"/>
    <x v="2"/>
    <x v="8"/>
    <x v="8"/>
  </r>
  <r>
    <s v="Customer Svc"/>
    <s v="Customer Feedback"/>
    <x v="9"/>
    <d v="2024-03-21T00:00:00"/>
    <n v="30"/>
    <d v="2024-04-20T00:00:00"/>
    <n v="0.47"/>
    <x v="3"/>
    <x v="9"/>
    <x v="9"/>
  </r>
  <r>
    <s v="Financial"/>
    <s v="Budget Analysis"/>
    <x v="10"/>
    <d v="2024-02-02T00:00:00"/>
    <n v="22"/>
    <d v="2024-02-24T00:00:00"/>
    <n v="0.02"/>
    <x v="1"/>
    <x v="10"/>
    <x v="10"/>
  </r>
  <r>
    <s v="Financial"/>
    <s v="Financial Reporting"/>
    <x v="11"/>
    <d v="2024-02-13T00:00:00"/>
    <n v="21"/>
    <d v="2024-02-09T00:00:00"/>
    <n v="0.73"/>
    <x v="2"/>
    <x v="11"/>
    <x v="11"/>
  </r>
  <r>
    <s v="Financial"/>
    <s v="Investment Planning"/>
    <x v="11"/>
    <d v="2024-03-19T00:00:00"/>
    <n v="25"/>
    <d v="2024-04-13T00:00:00"/>
    <n v="0.22"/>
    <x v="3"/>
    <x v="12"/>
    <x v="12"/>
  </r>
  <r>
    <s v="Research"/>
    <s v="Market Trends Analysis"/>
    <x v="12"/>
    <d v="2024-01-02T00:00:00"/>
    <n v="23"/>
    <d v="2024-01-25T00:00:00"/>
    <n v="0.53"/>
    <x v="1"/>
    <x v="13"/>
    <x v="13"/>
  </r>
  <r>
    <s v="Research"/>
    <s v="Data Collection"/>
    <x v="13"/>
    <d v="2024-01-26T00:00:00"/>
    <n v="32"/>
    <d v="2024-02-27T00:00:00"/>
    <n v="0.5"/>
    <x v="2"/>
    <x v="14"/>
    <x v="14"/>
  </r>
  <r>
    <s v="Research"/>
    <s v="Research Paper Writing"/>
    <x v="14"/>
    <d v="2024-02-28T00:00:00"/>
    <n v="27"/>
    <d v="2024-03-26T00:00:00"/>
    <n v="0.71"/>
    <x v="0"/>
    <x v="15"/>
    <x v="15"/>
  </r>
  <r>
    <s v="Development"/>
    <s v="Software Development"/>
    <x v="15"/>
    <d v="2024-01-02T00:00:00"/>
    <n v="36"/>
    <d v="2024-02-07T00:00:00"/>
    <n v="0.99"/>
    <x v="1"/>
    <x v="16"/>
    <x v="16"/>
  </r>
  <r>
    <s v="Development"/>
    <s v="Feature Enhancement"/>
    <x v="16"/>
    <d v="2024-02-08T00:00:00"/>
    <n v="34"/>
    <d v="2024-03-13T00:00:00"/>
    <n v="0.57999999999999996"/>
    <x v="2"/>
    <x v="17"/>
    <x v="17"/>
  </r>
  <r>
    <s v="Development"/>
    <s v="Code Review"/>
    <x v="17"/>
    <d v="2024-03-14T00:00:00"/>
    <n v="30"/>
    <d v="2024-04-13T00:00:00"/>
    <n v="0.84"/>
    <x v="0"/>
    <x v="18"/>
    <x v="18"/>
  </r>
  <r>
    <s v="Production"/>
    <s v="Manufacturing"/>
    <x v="18"/>
    <d v="2024-01-03T00:00:00"/>
    <n v="47"/>
    <d v="2024-02-19T00:00:00"/>
    <n v="0.66"/>
    <x v="1"/>
    <x v="19"/>
    <x v="19"/>
  </r>
  <r>
    <s v="Production"/>
    <s v="Quality Control"/>
    <x v="19"/>
    <d v="2024-02-17T00:00:00"/>
    <n v="27"/>
    <d v="2024-03-15T00:00:00"/>
    <n v="0.66"/>
    <x v="2"/>
    <x v="20"/>
    <x v="20"/>
  </r>
  <r>
    <s v="Production"/>
    <s v="Packaging Design"/>
    <x v="20"/>
    <d v="2024-03-14T00:00:00"/>
    <n v="22"/>
    <d v="2024-04-05T00:00:00"/>
    <n v="0.34"/>
    <x v="0"/>
    <x v="21"/>
    <x v="21"/>
  </r>
  <r>
    <s v="Sales"/>
    <s v="Lead Generation"/>
    <x v="21"/>
    <d v="2024-01-03T00:00:00"/>
    <n v="60"/>
    <d v="2024-03-03T00:00:00"/>
    <n v="0.56000000000000005"/>
    <x v="1"/>
    <x v="22"/>
    <x v="22"/>
  </r>
  <r>
    <s v="Sales"/>
    <s v="Client Meetings"/>
    <x v="22"/>
    <d v="2024-01-06T00:00:00"/>
    <n v="20"/>
    <d v="2024-01-26T00:00:00"/>
    <n v="0.1"/>
    <x v="2"/>
    <x v="23"/>
    <x v="0"/>
  </r>
  <r>
    <s v="Sales"/>
    <s v="Contract Negotiation"/>
    <x v="23"/>
    <d v="2024-02-03T00:00:00"/>
    <n v="35"/>
    <d v="2024-03-09T00:00:00"/>
    <n v="0.72"/>
    <x v="3"/>
    <x v="24"/>
    <x v="1"/>
  </r>
  <r>
    <s v="Support"/>
    <s v="Technical Support"/>
    <x v="24"/>
    <d v="2024-01-01T00:00:00"/>
    <n v="25"/>
    <d v="2024-01-26T00:00:00"/>
    <n v="0.81"/>
    <x v="1"/>
    <x v="25"/>
    <x v="2"/>
  </r>
  <r>
    <s v="Support"/>
    <s v="Bug Fixes"/>
    <x v="25"/>
    <d v="2024-01-27T00:00:00"/>
    <n v="31"/>
    <d v="2024-02-27T00:00:00"/>
    <n v="0.13"/>
    <x v="2"/>
    <x v="26"/>
    <x v="3"/>
  </r>
  <r>
    <s v="Support"/>
    <s v="Software Updates"/>
    <x v="26"/>
    <d v="2024-03-02T00:00:00"/>
    <n v="22"/>
    <d v="2024-03-24T00:00:00"/>
    <n v="0.45"/>
    <x v="0"/>
    <x v="27"/>
    <x v="23"/>
  </r>
  <r>
    <s v="Operations"/>
    <s v="Process Optimization"/>
    <x v="27"/>
    <d v="2024-01-03T00:00:00"/>
    <n v="30"/>
    <d v="2024-02-02T00:00:00"/>
    <n v="0.79"/>
    <x v="1"/>
    <x v="28"/>
    <x v="24"/>
  </r>
  <r>
    <s v="Operations"/>
    <s v="Inventory Management"/>
    <x v="28"/>
    <d v="2024-02-03T00:00:00"/>
    <n v="25"/>
    <d v="2024-02-28T00:00:00"/>
    <n v="0.72"/>
    <x v="2"/>
    <x v="29"/>
    <x v="14"/>
  </r>
  <r>
    <s v="Operations"/>
    <s v="Facility Maintenance"/>
    <x v="29"/>
    <d v="2024-02-29T00:00:00"/>
    <n v="20"/>
    <d v="2024-03-20T00:00:00"/>
    <n v="0.98"/>
    <x v="0"/>
    <x v="30"/>
    <x v="15"/>
  </r>
  <r>
    <s v="Consulting"/>
    <s v="Strategic Planning"/>
    <x v="5"/>
    <d v="2024-01-02T00:00:00"/>
    <n v="35"/>
    <d v="2024-02-06T00:00:00"/>
    <n v="0.72"/>
    <x v="1"/>
    <x v="31"/>
    <x v="16"/>
  </r>
  <r>
    <s v="Consulting"/>
    <s v="Market Expansion"/>
    <x v="30"/>
    <d v="2024-02-02T00:00:00"/>
    <n v="32"/>
    <d v="2024-03-05T00:00:00"/>
    <n v="0.78"/>
    <x v="2"/>
    <x v="32"/>
    <x v="17"/>
  </r>
  <r>
    <s v="Consulting"/>
    <s v="Client Advisory"/>
    <x v="31"/>
    <d v="2024-03-06T00:00:00"/>
    <n v="25"/>
    <d v="2024-03-31T00:00:00"/>
    <n v="0.43"/>
    <x v="0"/>
    <x v="33"/>
    <x v="25"/>
  </r>
  <r>
    <s v="Training"/>
    <s v="Employee Training"/>
    <x v="32"/>
    <d v="2024-01-04T00:00:00"/>
    <n v="27"/>
    <d v="2024-01-31T00:00:00"/>
    <n v="0.41"/>
    <x v="1"/>
    <x v="34"/>
    <x v="26"/>
  </r>
  <r>
    <s v="Training"/>
    <s v="Certification Programs"/>
    <x v="33"/>
    <d v="2024-01-28T00:00:00"/>
    <n v="30"/>
    <d v="2024-02-27T00:00:00"/>
    <n v="0.47"/>
    <x v="2"/>
    <x v="35"/>
    <x v="27"/>
  </r>
  <r>
    <s v="Training"/>
    <s v="Skill Development"/>
    <x v="34"/>
    <d v="2024-02-28T00:00:00"/>
    <n v="22"/>
    <d v="2024-03-21T00:00:00"/>
    <n v="0.15"/>
    <x v="0"/>
    <x v="36"/>
    <x v="28"/>
  </r>
  <r>
    <s v="Events"/>
    <s v="Event Planning"/>
    <x v="35"/>
    <d v="2024-01-03T00:00:00"/>
    <n v="25"/>
    <d v="2024-01-28T00:00:00"/>
    <n v="0.39"/>
    <x v="1"/>
    <x v="37"/>
    <x v="29"/>
  </r>
  <r>
    <s v="Events"/>
    <s v="Conference Management"/>
    <x v="36"/>
    <d v="2024-02-03T00:00:00"/>
    <n v="20"/>
    <d v="2024-02-23T00:00:00"/>
    <n v="0.39"/>
    <x v="2"/>
    <x v="38"/>
    <x v="30"/>
  </r>
  <r>
    <s v="Events"/>
    <s v="Sponsorship Coordinatio"/>
    <x v="37"/>
    <d v="2024-02-24T00:00:00"/>
    <n v="35"/>
    <d v="2024-03-30T00:00:00"/>
    <n v="0.35"/>
    <x v="0"/>
    <x v="39"/>
    <x v="13"/>
  </r>
  <r>
    <s v="Logistics"/>
    <s v="Supply Chain Management"/>
    <x v="38"/>
    <d v="2024-01-03T00:00:00"/>
    <n v="25"/>
    <d v="2024-01-28T00:00:00"/>
    <n v="0.39"/>
    <x v="1"/>
    <x v="40"/>
    <x v="14"/>
  </r>
  <r>
    <s v="Logistics"/>
    <s v="Transportation Planning"/>
    <x v="39"/>
    <d v="2024-01-29T00:00:00"/>
    <n v="30"/>
    <d v="2024-02-28T00:00:00"/>
    <n v="0.05"/>
    <x v="2"/>
    <x v="41"/>
    <x v="15"/>
  </r>
  <r>
    <s v="Logistics"/>
    <s v="Inventory Optimization"/>
    <x v="40"/>
    <d v="2024-03-29T00:00:00"/>
    <n v="20"/>
    <d v="2024-04-18T00:00:00"/>
    <n v="0.06"/>
    <x v="0"/>
    <x v="42"/>
    <x v="16"/>
  </r>
  <r>
    <s v="Engineering"/>
    <s v="Product Design"/>
    <x v="16"/>
    <d v="2024-01-02T00:00:00"/>
    <n v="25"/>
    <d v="2024-01-27T00:00:00"/>
    <n v="0.57999999999999996"/>
    <x v="3"/>
    <x v="43"/>
    <x v="17"/>
  </r>
  <r>
    <s v="Engineering"/>
    <s v="System Integration"/>
    <x v="17"/>
    <d v="2024-02-02T00:00:00"/>
    <n v="22"/>
    <d v="2024-02-24T00:00:00"/>
    <n v="0.4"/>
    <x v="2"/>
    <x v="44"/>
    <x v="18"/>
  </r>
  <r>
    <s v="Engineering"/>
    <s v="Prototype Testing"/>
    <x v="41"/>
    <d v="2024-02-23T00:00:00"/>
    <n v="27"/>
    <d v="2024-03-21T00:00:00"/>
    <n v="0.28999999999999998"/>
    <x v="0"/>
    <x v="45"/>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6D76AA-DB6F-403C-8E33-8DA7764019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1">
  <location ref="A3:C8" firstHeaderRow="0" firstDataRow="1" firstDataCol="1"/>
  <pivotFields count="10">
    <pivotField showAll="0"/>
    <pivotField showAll="0"/>
    <pivotField axis="axisRow" showAll="0">
      <items count="43">
        <item x="25"/>
        <item x="0"/>
        <item x="26"/>
        <item x="1"/>
        <item x="27"/>
        <item x="2"/>
        <item x="3"/>
        <item x="28"/>
        <item x="29"/>
        <item x="4"/>
        <item x="5"/>
        <item x="6"/>
        <item x="30"/>
        <item x="7"/>
        <item x="31"/>
        <item x="8"/>
        <item x="32"/>
        <item x="33"/>
        <item x="9"/>
        <item x="10"/>
        <item x="34"/>
        <item x="35"/>
        <item x="11"/>
        <item x="36"/>
        <item x="37"/>
        <item x="12"/>
        <item x="13"/>
        <item x="38"/>
        <item x="39"/>
        <item x="14"/>
        <item x="40"/>
        <item x="15"/>
        <item x="16"/>
        <item x="17"/>
        <item x="18"/>
        <item x="41"/>
        <item x="19"/>
        <item x="20"/>
        <item x="21"/>
        <item x="22"/>
        <item x="23"/>
        <item x="24"/>
        <item t="default"/>
      </items>
    </pivotField>
    <pivotField numFmtId="14" showAll="0"/>
    <pivotField showAll="0"/>
    <pivotField numFmtId="14" showAll="0"/>
    <pivotField numFmtId="9" showAll="0"/>
    <pivotField axis="axisRow" showAll="0">
      <items count="9">
        <item sd="0" m="1" x="7"/>
        <item sd="0" m="1" x="4"/>
        <item sd="0" m="1" x="6"/>
        <item sd="0" m="1" x="5"/>
        <item sd="0" x="0"/>
        <item sd="0" x="1"/>
        <item sd="0" x="2"/>
        <item sd="0" x="3"/>
        <item t="default" sd="0"/>
      </items>
    </pivotField>
    <pivotField dataField="1" showAll="0">
      <items count="47">
        <item x="26"/>
        <item x="35"/>
        <item x="40"/>
        <item x="25"/>
        <item x="41"/>
        <item x="36"/>
        <item x="1"/>
        <item x="21"/>
        <item x="5"/>
        <item x="6"/>
        <item x="14"/>
        <item x="7"/>
        <item x="4"/>
        <item x="8"/>
        <item x="13"/>
        <item x="22"/>
        <item x="23"/>
        <item x="45"/>
        <item x="9"/>
        <item x="2"/>
        <item x="19"/>
        <item x="44"/>
        <item x="17"/>
        <item x="28"/>
        <item x="34"/>
        <item x="11"/>
        <item x="24"/>
        <item x="3"/>
        <item x="43"/>
        <item x="0"/>
        <item x="38"/>
        <item x="15"/>
        <item x="42"/>
        <item x="16"/>
        <item x="31"/>
        <item x="12"/>
        <item x="18"/>
        <item x="10"/>
        <item x="33"/>
        <item x="39"/>
        <item x="29"/>
        <item x="30"/>
        <item x="20"/>
        <item x="37"/>
        <item x="27"/>
        <item x="32"/>
        <item t="default"/>
      </items>
    </pivotField>
    <pivotField dataField="1" showAll="0">
      <items count="32">
        <item x="5"/>
        <item x="17"/>
        <item x="23"/>
        <item x="22"/>
        <item x="1"/>
        <item x="16"/>
        <item x="7"/>
        <item x="14"/>
        <item x="6"/>
        <item x="8"/>
        <item x="9"/>
        <item x="26"/>
        <item x="13"/>
        <item x="0"/>
        <item x="27"/>
        <item x="15"/>
        <item x="2"/>
        <item x="25"/>
        <item x="29"/>
        <item x="30"/>
        <item x="19"/>
        <item x="11"/>
        <item x="28"/>
        <item x="24"/>
        <item x="20"/>
        <item x="21"/>
        <item x="4"/>
        <item x="3"/>
        <item x="18"/>
        <item x="12"/>
        <item x="10"/>
        <item t="default"/>
      </items>
    </pivotField>
  </pivotFields>
  <rowFields count="2">
    <field x="7"/>
    <field x="2"/>
  </rowFields>
  <rowItems count="5">
    <i>
      <x v="4"/>
    </i>
    <i>
      <x v="5"/>
    </i>
    <i>
      <x v="6"/>
    </i>
    <i>
      <x v="7"/>
    </i>
    <i t="grand">
      <x/>
    </i>
  </rowItems>
  <colFields count="1">
    <field x="-2"/>
  </colFields>
  <colItems count="2">
    <i>
      <x/>
    </i>
    <i i="1">
      <x v="1"/>
    </i>
  </colItems>
  <dataFields count="2">
    <dataField name="Sum of sales 2024" fld="9" baseField="0" baseItem="0"/>
    <dataField name="Sum of sales 2023" fld="8" baseField="0" baseItem="0"/>
  </dataFields>
  <chartFormats count="30">
    <chartFormat chart="76" format="4" series="1">
      <pivotArea type="data" outline="0" fieldPosition="0">
        <references count="1">
          <reference field="4294967294" count="1" selected="0">
            <x v="1"/>
          </reference>
        </references>
      </pivotArea>
    </chartFormat>
    <chartFormat chart="76" format="5" series="1">
      <pivotArea type="data" outline="0" fieldPosition="0">
        <references count="1">
          <reference field="4294967294" count="1" selected="0">
            <x v="0"/>
          </reference>
        </references>
      </pivotArea>
    </chartFormat>
    <chartFormat chart="79" format="0" series="1">
      <pivotArea type="data" outline="0" fieldPosition="0">
        <references count="1">
          <reference field="4294967294" count="1" selected="0">
            <x v="0"/>
          </reference>
        </references>
      </pivotArea>
    </chartFormat>
    <chartFormat chart="79" format="1" series="1">
      <pivotArea type="data" outline="0" fieldPosition="0">
        <references count="1">
          <reference field="4294967294" count="1" selected="0">
            <x v="1"/>
          </reference>
        </references>
      </pivotArea>
    </chartFormat>
    <chartFormat chart="81" format="12" series="1">
      <pivotArea type="data" outline="0" fieldPosition="0">
        <references count="1">
          <reference field="4294967294" count="1" selected="0">
            <x v="0"/>
          </reference>
        </references>
      </pivotArea>
    </chartFormat>
    <chartFormat chart="81" format="13">
      <pivotArea type="data" outline="0" fieldPosition="0">
        <references count="2">
          <reference field="4294967294" count="1" selected="0">
            <x v="0"/>
          </reference>
          <reference field="7" count="1" selected="0">
            <x v="4"/>
          </reference>
        </references>
      </pivotArea>
    </chartFormat>
    <chartFormat chart="81" format="14">
      <pivotArea type="data" outline="0" fieldPosition="0">
        <references count="2">
          <reference field="4294967294" count="1" selected="0">
            <x v="0"/>
          </reference>
          <reference field="7" count="1" selected="0">
            <x v="5"/>
          </reference>
        </references>
      </pivotArea>
    </chartFormat>
    <chartFormat chart="81" format="15">
      <pivotArea type="data" outline="0" fieldPosition="0">
        <references count="2">
          <reference field="4294967294" count="1" selected="0">
            <x v="0"/>
          </reference>
          <reference field="7" count="1" selected="0">
            <x v="6"/>
          </reference>
        </references>
      </pivotArea>
    </chartFormat>
    <chartFormat chart="81" format="16">
      <pivotArea type="data" outline="0" fieldPosition="0">
        <references count="2">
          <reference field="4294967294" count="1" selected="0">
            <x v="0"/>
          </reference>
          <reference field="7" count="1" selected="0">
            <x v="7"/>
          </reference>
        </references>
      </pivotArea>
    </chartFormat>
    <chartFormat chart="81" format="17" series="1">
      <pivotArea type="data" outline="0" fieldPosition="0">
        <references count="1">
          <reference field="4294967294" count="1" selected="0">
            <x v="1"/>
          </reference>
        </references>
      </pivotArea>
    </chartFormat>
    <chartFormat chart="81" format="18">
      <pivotArea type="data" outline="0" fieldPosition="0">
        <references count="2">
          <reference field="4294967294" count="1" selected="0">
            <x v="1"/>
          </reference>
          <reference field="7" count="1" selected="0">
            <x v="4"/>
          </reference>
        </references>
      </pivotArea>
    </chartFormat>
    <chartFormat chart="81" format="19">
      <pivotArea type="data" outline="0" fieldPosition="0">
        <references count="2">
          <reference field="4294967294" count="1" selected="0">
            <x v="1"/>
          </reference>
          <reference field="7" count="1" selected="0">
            <x v="5"/>
          </reference>
        </references>
      </pivotArea>
    </chartFormat>
    <chartFormat chart="81" format="20">
      <pivotArea type="data" outline="0" fieldPosition="0">
        <references count="2">
          <reference field="4294967294" count="1" selected="0">
            <x v="1"/>
          </reference>
          <reference field="7" count="1" selected="0">
            <x v="6"/>
          </reference>
        </references>
      </pivotArea>
    </chartFormat>
    <chartFormat chart="81" format="21">
      <pivotArea type="data" outline="0" fieldPosition="0">
        <references count="2">
          <reference field="4294967294" count="1" selected="0">
            <x v="1"/>
          </reference>
          <reference field="7" count="1" selected="0">
            <x v="7"/>
          </reference>
        </references>
      </pivotArea>
    </chartFormat>
    <chartFormat chart="88" format="0" series="1">
      <pivotArea type="data" outline="0" fieldPosition="0">
        <references count="1">
          <reference field="4294967294" count="1" selected="0">
            <x v="0"/>
          </reference>
        </references>
      </pivotArea>
    </chartFormat>
    <chartFormat chart="88" format="1" series="1">
      <pivotArea type="data" outline="0" fieldPosition="0">
        <references count="1">
          <reference field="4294967294" count="1" selected="0">
            <x v="1"/>
          </reference>
        </references>
      </pivotArea>
    </chartFormat>
    <chartFormat chart="89" format="2" series="1">
      <pivotArea type="data" outline="0" fieldPosition="0">
        <references count="1">
          <reference field="4294967294" count="1" selected="0">
            <x v="0"/>
          </reference>
        </references>
      </pivotArea>
    </chartFormat>
    <chartFormat chart="89" format="3">
      <pivotArea type="data" outline="0" fieldPosition="0">
        <references count="2">
          <reference field="4294967294" count="1" selected="0">
            <x v="0"/>
          </reference>
          <reference field="7" count="1" selected="0">
            <x v="4"/>
          </reference>
        </references>
      </pivotArea>
    </chartFormat>
    <chartFormat chart="89" format="4" series="1">
      <pivotArea type="data" outline="0" fieldPosition="0">
        <references count="1">
          <reference field="4294967294" count="1" selected="0">
            <x v="1"/>
          </reference>
        </references>
      </pivotArea>
    </chartFormat>
    <chartFormat chart="89" format="5">
      <pivotArea type="data" outline="0" fieldPosition="0">
        <references count="2">
          <reference field="4294967294" count="1" selected="0">
            <x v="1"/>
          </reference>
          <reference field="7" count="1" selected="0">
            <x v="4"/>
          </reference>
        </references>
      </pivotArea>
    </chartFormat>
    <chartFormat chart="90" format="6" series="1">
      <pivotArea type="data" outline="0" fieldPosition="0">
        <references count="1">
          <reference field="4294967294" count="1" selected="0">
            <x v="0"/>
          </reference>
        </references>
      </pivotArea>
    </chartFormat>
    <chartFormat chart="90" format="7">
      <pivotArea type="data" outline="0" fieldPosition="0">
        <references count="2">
          <reference field="4294967294" count="1" selected="0">
            <x v="0"/>
          </reference>
          <reference field="7" count="1" selected="0">
            <x v="4"/>
          </reference>
        </references>
      </pivotArea>
    </chartFormat>
    <chartFormat chart="90" format="8" series="1">
      <pivotArea type="data" outline="0" fieldPosition="0">
        <references count="1">
          <reference field="4294967294" count="1" selected="0">
            <x v="1"/>
          </reference>
        </references>
      </pivotArea>
    </chartFormat>
    <chartFormat chart="90" format="9">
      <pivotArea type="data" outline="0" fieldPosition="0">
        <references count="2">
          <reference field="4294967294" count="1" selected="0">
            <x v="1"/>
          </reference>
          <reference field="7" count="1" selected="0">
            <x v="4"/>
          </reference>
        </references>
      </pivotArea>
    </chartFormat>
    <chartFormat chart="90" format="10">
      <pivotArea type="data" outline="0" fieldPosition="0">
        <references count="2">
          <reference field="4294967294" count="1" selected="0">
            <x v="0"/>
          </reference>
          <reference field="7" count="1" selected="0">
            <x v="5"/>
          </reference>
        </references>
      </pivotArea>
    </chartFormat>
    <chartFormat chart="90" format="11">
      <pivotArea type="data" outline="0" fieldPosition="0">
        <references count="2">
          <reference field="4294967294" count="1" selected="0">
            <x v="0"/>
          </reference>
          <reference field="7" count="1" selected="0">
            <x v="6"/>
          </reference>
        </references>
      </pivotArea>
    </chartFormat>
    <chartFormat chart="90" format="12">
      <pivotArea type="data" outline="0" fieldPosition="0">
        <references count="2">
          <reference field="4294967294" count="1" selected="0">
            <x v="0"/>
          </reference>
          <reference field="7" count="1" selected="0">
            <x v="7"/>
          </reference>
        </references>
      </pivotArea>
    </chartFormat>
    <chartFormat chart="90" format="13">
      <pivotArea type="data" outline="0" fieldPosition="0">
        <references count="2">
          <reference field="4294967294" count="1" selected="0">
            <x v="1"/>
          </reference>
          <reference field="7" count="1" selected="0">
            <x v="5"/>
          </reference>
        </references>
      </pivotArea>
    </chartFormat>
    <chartFormat chart="90" format="14">
      <pivotArea type="data" outline="0" fieldPosition="0">
        <references count="2">
          <reference field="4294967294" count="1" selected="0">
            <x v="1"/>
          </reference>
          <reference field="7" count="1" selected="0">
            <x v="6"/>
          </reference>
        </references>
      </pivotArea>
    </chartFormat>
    <chartFormat chart="90" format="15">
      <pivotArea type="data" outline="0" fieldPosition="0">
        <references count="2">
          <reference field="4294967294" count="1" selected="0">
            <x v="1"/>
          </reference>
          <reference field="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2B18F23-D15D-437A-AE80-FDF5E6BB12F0}" sourceName="country">
  <pivotTables>
    <pivotTable tabId="5" name="PivotTable1"/>
  </pivotTables>
  <data>
    <tabular pivotCacheId="1127794384">
      <items count="8">
        <i x="2" s="1"/>
        <i x="1" s="1"/>
        <i x="0" s="1"/>
        <i x="3" s="1"/>
        <i x="7" s="1" nd="1"/>
        <i x="4" s="1" nd="1"/>
        <i x="6" s="1" nd="1"/>
        <i x="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_to1" xr10:uid="{9B6DD8EA-66D1-4AF3-B4F9-331F58EA59A1}" sourceName="Assigned to">
  <pivotTables>
    <pivotTable tabId="5" name="PivotTable1"/>
  </pivotTables>
  <data>
    <tabular pivotCacheId="1127794384">
      <items count="42">
        <i x="25" s="1"/>
        <i x="0" s="1"/>
        <i x="26" s="1"/>
        <i x="1" s="1"/>
        <i x="27" s="1"/>
        <i x="2" s="1"/>
        <i x="3" s="1"/>
        <i x="28" s="1"/>
        <i x="29" s="1"/>
        <i x="4" s="1"/>
        <i x="5" s="1"/>
        <i x="6" s="1"/>
        <i x="30" s="1"/>
        <i x="7" s="1"/>
        <i x="31" s="1"/>
        <i x="8" s="1"/>
        <i x="32" s="1"/>
        <i x="33" s="1"/>
        <i x="9" s="1"/>
        <i x="10" s="1"/>
        <i x="34" s="1"/>
        <i x="35" s="1"/>
        <i x="11" s="1"/>
        <i x="36" s="1"/>
        <i x="37" s="1"/>
        <i x="12" s="1"/>
        <i x="13" s="1"/>
        <i x="38" s="1"/>
        <i x="39" s="1"/>
        <i x="14" s="1"/>
        <i x="40" s="1"/>
        <i x="15" s="1"/>
        <i x="16" s="1"/>
        <i x="17" s="1"/>
        <i x="18" s="1"/>
        <i x="41" s="1"/>
        <i x="19" s="1"/>
        <i x="20" s="1"/>
        <i x="21" s="1"/>
        <i x="22" s="1"/>
        <i x="23" s="1"/>
        <i x="24"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D580EB80-D1B9-4E02-B48F-70FD2B91240A}" cache="Slicer_country" caption="country" rowHeight="247650"/>
  <slicer name="Assigned to 1" xr10:uid="{1B1B8349-3070-4BAB-B665-516C5BC59970}" cache="Slicer_Assigned_to1" caption="Assigned to"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097338-F151-4A2B-A339-C6678CF3A94C}" name="Table1" displayName="Table1" ref="B6:K52" totalsRowShown="0" headerRowDxfId="13" headerRowBorderDxfId="12" tableBorderDxfId="11" totalsRowBorderDxfId="10">
  <autoFilter ref="B6:K52" xr:uid="{47097338-F151-4A2B-A339-C6678CF3A94C}"/>
  <tableColumns count="10">
    <tableColumn id="1" xr3:uid="{7A26C69D-BAD6-4BBF-8A70-C6FF60CF544B}" name="Project Name" dataDxfId="9"/>
    <tableColumn id="2" xr3:uid="{32E52C63-59BC-4D76-B074-EF373EF91F1F}" name="Task Name" dataDxfId="8"/>
    <tableColumn id="3" xr3:uid="{AA675D7B-862D-4ACE-9625-8194EE76E0AD}" name="Assigned to" dataDxfId="7"/>
    <tableColumn id="4" xr3:uid="{9579053F-1292-4516-BF0F-CE6AAAFB9DC9}" name="Start Date" dataDxfId="6"/>
    <tableColumn id="5" xr3:uid="{547519DF-9D91-473A-B545-902956DA9A4E}" name="Days Required" dataDxfId="5"/>
    <tableColumn id="6" xr3:uid="{6DBE5AAB-6ABA-4108-A5AF-59C789319614}" name="End Date" dataDxfId="4"/>
    <tableColumn id="7" xr3:uid="{4E5F3C41-2609-4C90-879E-2BCDC9DE4AD8}" name="Progress" dataDxfId="3" dataCellStyle="Percent"/>
    <tableColumn id="8" xr3:uid="{9A30E9DC-6A60-466C-93C7-A1CB7D9EF59A}" name="country" dataDxfId="2"/>
    <tableColumn id="9" xr3:uid="{0AB0C403-9F93-4A14-94AC-0291EADDB329}" name="sales 2023" dataDxfId="1"/>
    <tableColumn id="10" xr3:uid="{56AFD306-1012-4F59-A190-E378E57D2F39}" name="sales 202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7BEC1-BD91-4F4F-8985-8014BC582418}">
  <dimension ref="A2:K60"/>
  <sheetViews>
    <sheetView topLeftCell="B1" workbookViewId="0">
      <selection activeCell="F10" sqref="F10"/>
    </sheetView>
  </sheetViews>
  <sheetFormatPr defaultColWidth="9.109375" defaultRowHeight="18" customHeight="1" x14ac:dyDescent="0.3"/>
  <cols>
    <col min="1" max="1" width="4.33203125" style="2" customWidth="1"/>
    <col min="2" max="2" width="18.109375" style="2" bestFit="1" customWidth="1"/>
    <col min="3" max="3" width="25" style="2" bestFit="1" customWidth="1"/>
    <col min="4" max="4" width="13.6640625" style="2" customWidth="1"/>
    <col min="5" max="5" width="13.5546875" style="2" customWidth="1"/>
    <col min="6" max="6" width="16.33203125" style="2" customWidth="1"/>
    <col min="7" max="7" width="16.5546875" style="2" customWidth="1"/>
    <col min="8" max="8" width="17" style="2" customWidth="1"/>
    <col min="9" max="9" width="14" style="2" bestFit="1" customWidth="1"/>
    <col min="10" max="11" width="15" style="2" bestFit="1" customWidth="1"/>
    <col min="12" max="16384" width="9.109375" style="2"/>
  </cols>
  <sheetData>
    <row r="2" spans="1:11" ht="18" customHeight="1" thickBot="1" x14ac:dyDescent="0.35">
      <c r="B2" s="1" t="s">
        <v>0</v>
      </c>
      <c r="C2" s="1"/>
      <c r="D2" s="1"/>
      <c r="E2" s="1"/>
      <c r="F2" s="1"/>
      <c r="G2" s="1"/>
      <c r="H2" s="1"/>
    </row>
    <row r="4" spans="1:11" ht="18" customHeight="1" thickBot="1" x14ac:dyDescent="0.35">
      <c r="B4" s="3" t="s">
        <v>1</v>
      </c>
      <c r="C4" s="1"/>
      <c r="D4" s="1"/>
      <c r="E4" s="1"/>
      <c r="F4" s="1"/>
      <c r="G4" s="1"/>
      <c r="H4" s="1"/>
    </row>
    <row r="6" spans="1:11" ht="18" customHeight="1" x14ac:dyDescent="0.3">
      <c r="B6" s="8" t="s">
        <v>2</v>
      </c>
      <c r="C6" s="9" t="s">
        <v>3</v>
      </c>
      <c r="D6" s="9" t="s">
        <v>4</v>
      </c>
      <c r="E6" s="9" t="s">
        <v>5</v>
      </c>
      <c r="F6" s="9" t="s">
        <v>6</v>
      </c>
      <c r="G6" s="9" t="s">
        <v>7</v>
      </c>
      <c r="H6" s="10" t="s">
        <v>8</v>
      </c>
      <c r="I6" s="9" t="s">
        <v>117</v>
      </c>
      <c r="J6" s="9" t="s">
        <v>118</v>
      </c>
      <c r="K6" s="9" t="s">
        <v>119</v>
      </c>
    </row>
    <row r="7" spans="1:11" ht="18" customHeight="1" x14ac:dyDescent="0.3">
      <c r="A7" s="2">
        <v>1</v>
      </c>
      <c r="B7" s="6" t="s">
        <v>9</v>
      </c>
      <c r="C7" s="4" t="s">
        <v>10</v>
      </c>
      <c r="D7" s="4" t="s">
        <v>11</v>
      </c>
      <c r="E7" s="5">
        <v>45292</v>
      </c>
      <c r="F7" s="4">
        <v>13</v>
      </c>
      <c r="G7" s="5">
        <v>45305</v>
      </c>
      <c r="H7" s="15">
        <v>0.42</v>
      </c>
      <c r="I7" s="2" t="s">
        <v>124</v>
      </c>
      <c r="J7" s="2">
        <v>73215</v>
      </c>
      <c r="K7" s="2">
        <v>49213</v>
      </c>
    </row>
    <row r="8" spans="1:11" ht="18" customHeight="1" x14ac:dyDescent="0.3">
      <c r="A8" s="2">
        <v>2</v>
      </c>
      <c r="B8" s="6" t="s">
        <v>9</v>
      </c>
      <c r="C8" s="4" t="s">
        <v>12</v>
      </c>
      <c r="D8" s="4" t="s">
        <v>13</v>
      </c>
      <c r="E8" s="5">
        <v>45305</v>
      </c>
      <c r="F8" s="4">
        <v>14</v>
      </c>
      <c r="G8" s="5">
        <v>45319</v>
      </c>
      <c r="H8" s="15">
        <v>0.39</v>
      </c>
      <c r="I8" s="2" t="s">
        <v>127</v>
      </c>
      <c r="J8" s="2">
        <v>26086</v>
      </c>
      <c r="K8" s="2">
        <v>20013</v>
      </c>
    </row>
    <row r="9" spans="1:11" ht="18" customHeight="1" x14ac:dyDescent="0.3">
      <c r="A9" s="2">
        <v>3</v>
      </c>
      <c r="B9" s="6" t="s">
        <v>9</v>
      </c>
      <c r="C9" s="4" t="s">
        <v>14</v>
      </c>
      <c r="D9" s="4" t="s">
        <v>15</v>
      </c>
      <c r="E9" s="5">
        <v>45319</v>
      </c>
      <c r="F9" s="4">
        <v>22</v>
      </c>
      <c r="G9" s="5">
        <v>45341</v>
      </c>
      <c r="H9" s="15">
        <v>0.66</v>
      </c>
      <c r="I9" s="2" t="s">
        <v>125</v>
      </c>
      <c r="J9" s="2">
        <v>53542</v>
      </c>
      <c r="K9" s="2">
        <v>55079</v>
      </c>
    </row>
    <row r="10" spans="1:11" ht="18" customHeight="1" x14ac:dyDescent="0.3">
      <c r="A10" s="2">
        <v>4</v>
      </c>
      <c r="B10" s="6" t="s">
        <v>9</v>
      </c>
      <c r="C10" s="4" t="s">
        <v>16</v>
      </c>
      <c r="D10" s="4" t="s">
        <v>17</v>
      </c>
      <c r="E10" s="5">
        <v>45340</v>
      </c>
      <c r="F10" s="4">
        <v>25</v>
      </c>
      <c r="G10" s="5">
        <v>45365</v>
      </c>
      <c r="H10" s="15">
        <v>0.15</v>
      </c>
      <c r="I10" s="2" t="s">
        <v>124</v>
      </c>
      <c r="J10" s="2">
        <v>66390</v>
      </c>
      <c r="K10" s="2">
        <v>95398</v>
      </c>
    </row>
    <row r="11" spans="1:11" ht="18" customHeight="1" x14ac:dyDescent="0.3">
      <c r="A11" s="2">
        <v>5</v>
      </c>
      <c r="B11" s="6" t="s">
        <v>18</v>
      </c>
      <c r="C11" s="4" t="s">
        <v>19</v>
      </c>
      <c r="D11" s="4" t="s">
        <v>20</v>
      </c>
      <c r="E11" s="5">
        <v>45293</v>
      </c>
      <c r="F11" s="4">
        <v>18</v>
      </c>
      <c r="G11" s="5">
        <v>45311</v>
      </c>
      <c r="H11" s="15">
        <v>0.91</v>
      </c>
      <c r="I11" s="2" t="s">
        <v>127</v>
      </c>
      <c r="J11" s="2">
        <v>40380</v>
      </c>
      <c r="K11" s="2">
        <v>95087</v>
      </c>
    </row>
    <row r="12" spans="1:11" ht="18" customHeight="1" x14ac:dyDescent="0.3">
      <c r="A12" s="2">
        <v>6</v>
      </c>
      <c r="B12" s="6" t="s">
        <v>18</v>
      </c>
      <c r="C12" s="4" t="s">
        <v>21</v>
      </c>
      <c r="D12" s="4" t="s">
        <v>22</v>
      </c>
      <c r="E12" s="5">
        <v>45311</v>
      </c>
      <c r="F12" s="4">
        <v>10</v>
      </c>
      <c r="G12" s="5">
        <v>45321</v>
      </c>
      <c r="H12" s="15">
        <v>0.53</v>
      </c>
      <c r="I12" s="2" t="s">
        <v>125</v>
      </c>
      <c r="J12" s="2">
        <v>32765</v>
      </c>
      <c r="K12" s="2">
        <v>13368</v>
      </c>
    </row>
    <row r="13" spans="1:11" ht="18" customHeight="1" x14ac:dyDescent="0.3">
      <c r="A13" s="2">
        <v>7</v>
      </c>
      <c r="B13" s="6" t="s">
        <v>18</v>
      </c>
      <c r="C13" s="4" t="s">
        <v>23</v>
      </c>
      <c r="D13" s="4" t="s">
        <v>24</v>
      </c>
      <c r="E13" s="5">
        <v>45326</v>
      </c>
      <c r="F13" s="4">
        <v>25</v>
      </c>
      <c r="G13" s="5">
        <v>45351</v>
      </c>
      <c r="H13" s="15">
        <v>0.72</v>
      </c>
      <c r="I13" s="2" t="s">
        <v>124</v>
      </c>
      <c r="J13" s="2">
        <v>33210</v>
      </c>
      <c r="K13" s="2">
        <v>30850</v>
      </c>
    </row>
    <row r="14" spans="1:11" ht="18" customHeight="1" x14ac:dyDescent="0.3">
      <c r="A14" s="2">
        <v>8</v>
      </c>
      <c r="B14" s="6" t="s">
        <v>25</v>
      </c>
      <c r="C14" s="4" t="s">
        <v>26</v>
      </c>
      <c r="D14" s="4" t="s">
        <v>27</v>
      </c>
      <c r="E14" s="5">
        <v>45323</v>
      </c>
      <c r="F14" s="4">
        <v>22</v>
      </c>
      <c r="G14" s="5">
        <v>45345</v>
      </c>
      <c r="H14" s="15">
        <v>0.11</v>
      </c>
      <c r="I14" s="2" t="s">
        <v>127</v>
      </c>
      <c r="J14" s="2">
        <v>39909</v>
      </c>
      <c r="K14" s="2">
        <v>26334</v>
      </c>
    </row>
    <row r="15" spans="1:11" ht="18" customHeight="1" x14ac:dyDescent="0.3">
      <c r="A15" s="2">
        <v>9</v>
      </c>
      <c r="B15" s="6" t="s">
        <v>25</v>
      </c>
      <c r="C15" s="4" t="s">
        <v>28</v>
      </c>
      <c r="D15" s="4" t="s">
        <v>29</v>
      </c>
      <c r="E15" s="5">
        <v>45346</v>
      </c>
      <c r="F15" s="4">
        <v>25</v>
      </c>
      <c r="G15" s="5">
        <v>45371</v>
      </c>
      <c r="H15" s="15">
        <v>0.83</v>
      </c>
      <c r="I15" s="2" t="s">
        <v>125</v>
      </c>
      <c r="J15" s="2">
        <v>43189</v>
      </c>
      <c r="K15" s="2">
        <v>32036</v>
      </c>
    </row>
    <row r="16" spans="1:11" ht="18" customHeight="1" x14ac:dyDescent="0.3">
      <c r="A16" s="2">
        <v>10</v>
      </c>
      <c r="B16" s="6" t="s">
        <v>25</v>
      </c>
      <c r="C16" s="4" t="s">
        <v>30</v>
      </c>
      <c r="D16" s="4" t="s">
        <v>31</v>
      </c>
      <c r="E16" s="5">
        <v>45372</v>
      </c>
      <c r="F16" s="4">
        <v>30</v>
      </c>
      <c r="G16" s="5">
        <v>45402</v>
      </c>
      <c r="H16" s="15">
        <v>0.47</v>
      </c>
      <c r="I16" s="2" t="s">
        <v>126</v>
      </c>
      <c r="J16" s="2">
        <v>53321</v>
      </c>
      <c r="K16" s="2">
        <v>32617</v>
      </c>
    </row>
    <row r="17" spans="1:11" ht="18" customHeight="1" x14ac:dyDescent="0.3">
      <c r="A17" s="2">
        <v>11</v>
      </c>
      <c r="B17" s="6" t="s">
        <v>32</v>
      </c>
      <c r="C17" s="4" t="s">
        <v>33</v>
      </c>
      <c r="D17" s="4" t="s">
        <v>34</v>
      </c>
      <c r="E17" s="5">
        <v>45324</v>
      </c>
      <c r="F17" s="4">
        <v>22</v>
      </c>
      <c r="G17" s="5">
        <v>45346</v>
      </c>
      <c r="H17" s="15">
        <v>0.02</v>
      </c>
      <c r="I17" s="2" t="s">
        <v>127</v>
      </c>
      <c r="J17" s="2">
        <v>86280</v>
      </c>
      <c r="K17" s="2">
        <v>99197</v>
      </c>
    </row>
    <row r="18" spans="1:11" ht="18" customHeight="1" x14ac:dyDescent="0.3">
      <c r="A18" s="2">
        <v>12</v>
      </c>
      <c r="B18" s="6" t="s">
        <v>32</v>
      </c>
      <c r="C18" s="4" t="s">
        <v>35</v>
      </c>
      <c r="D18" s="4" t="s">
        <v>36</v>
      </c>
      <c r="E18" s="5">
        <v>45335</v>
      </c>
      <c r="F18" s="4">
        <v>21</v>
      </c>
      <c r="G18" s="5">
        <v>45331</v>
      </c>
      <c r="H18" s="15">
        <v>0.73</v>
      </c>
      <c r="I18" s="2" t="s">
        <v>125</v>
      </c>
      <c r="J18" s="2">
        <v>65178</v>
      </c>
      <c r="K18" s="2">
        <v>75701</v>
      </c>
    </row>
    <row r="19" spans="1:11" ht="18" customHeight="1" x14ac:dyDescent="0.3">
      <c r="A19" s="2">
        <v>13</v>
      </c>
      <c r="B19" s="6" t="s">
        <v>32</v>
      </c>
      <c r="C19" s="4" t="s">
        <v>37</v>
      </c>
      <c r="D19" s="4" t="s">
        <v>36</v>
      </c>
      <c r="E19" s="5">
        <v>45370</v>
      </c>
      <c r="F19" s="4">
        <v>25</v>
      </c>
      <c r="G19" s="5">
        <v>45395</v>
      </c>
      <c r="H19" s="15">
        <v>0.22</v>
      </c>
      <c r="I19" s="2" t="s">
        <v>126</v>
      </c>
      <c r="J19" s="2">
        <v>84798</v>
      </c>
      <c r="K19" s="2">
        <v>96871</v>
      </c>
    </row>
    <row r="20" spans="1:11" ht="18" customHeight="1" x14ac:dyDescent="0.3">
      <c r="A20" s="2">
        <v>14</v>
      </c>
      <c r="B20" s="6" t="s">
        <v>38</v>
      </c>
      <c r="C20" s="4" t="s">
        <v>39</v>
      </c>
      <c r="D20" s="4" t="s">
        <v>40</v>
      </c>
      <c r="E20" s="5">
        <v>45293</v>
      </c>
      <c r="F20" s="4">
        <v>23</v>
      </c>
      <c r="G20" s="5">
        <v>45316</v>
      </c>
      <c r="H20" s="15">
        <v>0.53</v>
      </c>
      <c r="I20" s="2" t="s">
        <v>127</v>
      </c>
      <c r="J20" s="2">
        <v>48728</v>
      </c>
      <c r="K20" s="2">
        <v>42182</v>
      </c>
    </row>
    <row r="21" spans="1:11" ht="18" customHeight="1" x14ac:dyDescent="0.3">
      <c r="A21" s="2">
        <v>15</v>
      </c>
      <c r="B21" s="6" t="s">
        <v>38</v>
      </c>
      <c r="C21" s="4" t="s">
        <v>41</v>
      </c>
      <c r="D21" s="4" t="s">
        <v>42</v>
      </c>
      <c r="E21" s="5">
        <v>45317</v>
      </c>
      <c r="F21" s="4">
        <v>32</v>
      </c>
      <c r="G21" s="5">
        <v>45349</v>
      </c>
      <c r="H21" s="15">
        <v>0.5</v>
      </c>
      <c r="I21" s="2" t="s">
        <v>125</v>
      </c>
      <c r="J21" s="2">
        <v>37721</v>
      </c>
      <c r="K21" s="2">
        <v>27593</v>
      </c>
    </row>
    <row r="22" spans="1:11" ht="18" customHeight="1" x14ac:dyDescent="0.3">
      <c r="A22" s="2">
        <v>16</v>
      </c>
      <c r="B22" s="6" t="s">
        <v>38</v>
      </c>
      <c r="C22" s="4" t="s">
        <v>43</v>
      </c>
      <c r="D22" s="4" t="s">
        <v>44</v>
      </c>
      <c r="E22" s="5">
        <v>45350</v>
      </c>
      <c r="F22" s="4">
        <v>27</v>
      </c>
      <c r="G22" s="5">
        <v>45377</v>
      </c>
      <c r="H22" s="15">
        <v>0.71</v>
      </c>
      <c r="I22" s="2" t="s">
        <v>124</v>
      </c>
      <c r="J22" s="2">
        <v>77931</v>
      </c>
      <c r="K22" s="2">
        <v>51931</v>
      </c>
    </row>
    <row r="23" spans="1:11" ht="18" customHeight="1" x14ac:dyDescent="0.3">
      <c r="A23" s="2">
        <v>17</v>
      </c>
      <c r="B23" s="6" t="s">
        <v>45</v>
      </c>
      <c r="C23" s="4" t="s">
        <v>46</v>
      </c>
      <c r="D23" s="4" t="s">
        <v>47</v>
      </c>
      <c r="E23" s="5">
        <v>45293</v>
      </c>
      <c r="F23" s="4">
        <v>36</v>
      </c>
      <c r="G23" s="5">
        <v>45329</v>
      </c>
      <c r="H23" s="15">
        <v>0.99</v>
      </c>
      <c r="I23" s="2" t="s">
        <v>127</v>
      </c>
      <c r="J23" s="2">
        <v>80739</v>
      </c>
      <c r="K23" s="2">
        <v>20844</v>
      </c>
    </row>
    <row r="24" spans="1:11" ht="18" customHeight="1" x14ac:dyDescent="0.3">
      <c r="A24" s="2">
        <v>18</v>
      </c>
      <c r="B24" s="6" t="s">
        <v>45</v>
      </c>
      <c r="C24" s="4" t="s">
        <v>48</v>
      </c>
      <c r="D24" s="4" t="s">
        <v>49</v>
      </c>
      <c r="E24" s="5">
        <v>45330</v>
      </c>
      <c r="F24" s="4">
        <v>34</v>
      </c>
      <c r="G24" s="5">
        <v>45364</v>
      </c>
      <c r="H24" s="15">
        <v>0.57999999999999996</v>
      </c>
      <c r="I24" s="2" t="s">
        <v>125</v>
      </c>
      <c r="J24" s="2">
        <v>59551</v>
      </c>
      <c r="K24" s="2">
        <v>15491</v>
      </c>
    </row>
    <row r="25" spans="1:11" ht="18" customHeight="1" x14ac:dyDescent="0.3">
      <c r="A25" s="2">
        <v>19</v>
      </c>
      <c r="B25" s="6" t="s">
        <v>45</v>
      </c>
      <c r="C25" s="4" t="s">
        <v>50</v>
      </c>
      <c r="D25" s="4" t="s">
        <v>51</v>
      </c>
      <c r="E25" s="5">
        <v>45365</v>
      </c>
      <c r="F25" s="4">
        <v>30</v>
      </c>
      <c r="G25" s="5">
        <v>45395</v>
      </c>
      <c r="H25" s="15">
        <v>0.84</v>
      </c>
      <c r="I25" s="2" t="s">
        <v>124</v>
      </c>
      <c r="J25" s="2">
        <v>85691</v>
      </c>
      <c r="K25" s="2">
        <v>96672</v>
      </c>
    </row>
    <row r="26" spans="1:11" ht="18" customHeight="1" x14ac:dyDescent="0.3">
      <c r="A26" s="2">
        <v>20</v>
      </c>
      <c r="B26" s="6" t="s">
        <v>52</v>
      </c>
      <c r="C26" s="4" t="s">
        <v>53</v>
      </c>
      <c r="D26" s="4" t="s">
        <v>54</v>
      </c>
      <c r="E26" s="5">
        <v>45294</v>
      </c>
      <c r="F26" s="4">
        <v>47</v>
      </c>
      <c r="G26" s="5">
        <v>45341</v>
      </c>
      <c r="H26" s="15">
        <v>0.66</v>
      </c>
      <c r="I26" s="2" t="s">
        <v>127</v>
      </c>
      <c r="J26" s="2">
        <v>53759</v>
      </c>
      <c r="K26" s="2">
        <v>74370</v>
      </c>
    </row>
    <row r="27" spans="1:11" ht="18" customHeight="1" x14ac:dyDescent="0.3">
      <c r="A27" s="2">
        <v>21</v>
      </c>
      <c r="B27" s="6" t="s">
        <v>52</v>
      </c>
      <c r="C27" s="4" t="s">
        <v>55</v>
      </c>
      <c r="D27" s="4" t="s">
        <v>56</v>
      </c>
      <c r="E27" s="5">
        <v>45339</v>
      </c>
      <c r="F27" s="4">
        <v>27</v>
      </c>
      <c r="G27" s="5">
        <v>45366</v>
      </c>
      <c r="H27" s="15">
        <v>0.66</v>
      </c>
      <c r="I27" s="2" t="s">
        <v>125</v>
      </c>
      <c r="J27" s="2">
        <v>94373</v>
      </c>
      <c r="K27" s="2">
        <v>92486</v>
      </c>
    </row>
    <row r="28" spans="1:11" ht="18" customHeight="1" x14ac:dyDescent="0.3">
      <c r="A28" s="2">
        <v>22</v>
      </c>
      <c r="B28" s="6" t="s">
        <v>52</v>
      </c>
      <c r="C28" s="4" t="s">
        <v>57</v>
      </c>
      <c r="D28" s="4" t="s">
        <v>58</v>
      </c>
      <c r="E28" s="5">
        <v>45365</v>
      </c>
      <c r="F28" s="4">
        <v>22</v>
      </c>
      <c r="G28" s="5">
        <v>45387</v>
      </c>
      <c r="H28" s="15">
        <v>0.34</v>
      </c>
      <c r="I28" s="2" t="s">
        <v>124</v>
      </c>
      <c r="J28" s="2">
        <v>29333</v>
      </c>
      <c r="K28" s="2">
        <v>93055</v>
      </c>
    </row>
    <row r="29" spans="1:11" ht="18" customHeight="1" x14ac:dyDescent="0.3">
      <c r="A29" s="2">
        <v>23</v>
      </c>
      <c r="B29" s="6" t="s">
        <v>59</v>
      </c>
      <c r="C29" s="4" t="s">
        <v>60</v>
      </c>
      <c r="D29" s="4" t="s">
        <v>61</v>
      </c>
      <c r="E29" s="5">
        <v>45294</v>
      </c>
      <c r="F29" s="4">
        <v>60</v>
      </c>
      <c r="G29" s="5">
        <v>45354</v>
      </c>
      <c r="H29" s="15">
        <v>0.56000000000000005</v>
      </c>
      <c r="I29" s="2" t="s">
        <v>127</v>
      </c>
      <c r="J29" s="2">
        <v>50965</v>
      </c>
      <c r="K29" s="2">
        <v>19338</v>
      </c>
    </row>
    <row r="30" spans="1:11" ht="18" customHeight="1" x14ac:dyDescent="0.3">
      <c r="A30" s="2">
        <v>24</v>
      </c>
      <c r="B30" s="6" t="s">
        <v>59</v>
      </c>
      <c r="C30" s="4" t="s">
        <v>62</v>
      </c>
      <c r="D30" s="4" t="s">
        <v>63</v>
      </c>
      <c r="E30" s="5">
        <v>45297</v>
      </c>
      <c r="F30" s="4">
        <v>20</v>
      </c>
      <c r="G30" s="5">
        <v>45317</v>
      </c>
      <c r="H30" s="15">
        <v>0.1</v>
      </c>
      <c r="I30" s="2" t="s">
        <v>125</v>
      </c>
      <c r="J30" s="2">
        <v>51076</v>
      </c>
      <c r="K30" s="2">
        <v>49213</v>
      </c>
    </row>
    <row r="31" spans="1:11" ht="18" customHeight="1" x14ac:dyDescent="0.3">
      <c r="A31" s="2">
        <v>25</v>
      </c>
      <c r="B31" s="6" t="s">
        <v>59</v>
      </c>
      <c r="C31" s="4" t="s">
        <v>64</v>
      </c>
      <c r="D31" s="4" t="s">
        <v>65</v>
      </c>
      <c r="E31" s="5">
        <v>45325</v>
      </c>
      <c r="F31" s="4">
        <v>35</v>
      </c>
      <c r="G31" s="5">
        <v>45360</v>
      </c>
      <c r="H31" s="15">
        <v>0.72</v>
      </c>
      <c r="I31" s="2" t="s">
        <v>126</v>
      </c>
      <c r="J31" s="2">
        <v>65719</v>
      </c>
      <c r="K31" s="2">
        <v>20013</v>
      </c>
    </row>
    <row r="32" spans="1:11" ht="18" customHeight="1" x14ac:dyDescent="0.3">
      <c r="A32" s="2">
        <v>26</v>
      </c>
      <c r="B32" s="6" t="s">
        <v>66</v>
      </c>
      <c r="C32" s="4" t="s">
        <v>67</v>
      </c>
      <c r="D32" s="4" t="s">
        <v>68</v>
      </c>
      <c r="E32" s="5">
        <v>45292</v>
      </c>
      <c r="F32" s="4">
        <v>25</v>
      </c>
      <c r="G32" s="5">
        <v>45317</v>
      </c>
      <c r="H32" s="15">
        <v>0.81</v>
      </c>
      <c r="I32" s="2" t="s">
        <v>127</v>
      </c>
      <c r="J32" s="2">
        <v>22024</v>
      </c>
      <c r="K32" s="2">
        <v>55079</v>
      </c>
    </row>
    <row r="33" spans="1:11" ht="18" customHeight="1" x14ac:dyDescent="0.3">
      <c r="A33" s="2">
        <v>27</v>
      </c>
      <c r="B33" s="6" t="s">
        <v>66</v>
      </c>
      <c r="C33" s="4" t="s">
        <v>69</v>
      </c>
      <c r="D33" s="4" t="s">
        <v>70</v>
      </c>
      <c r="E33" s="5">
        <v>45318</v>
      </c>
      <c r="F33" s="4">
        <v>31</v>
      </c>
      <c r="G33" s="5">
        <v>45349</v>
      </c>
      <c r="H33" s="15">
        <v>0.13</v>
      </c>
      <c r="I33" s="2" t="s">
        <v>125</v>
      </c>
      <c r="J33" s="2">
        <v>13523</v>
      </c>
      <c r="K33" s="2">
        <v>95398</v>
      </c>
    </row>
    <row r="34" spans="1:11" ht="18" customHeight="1" x14ac:dyDescent="0.3">
      <c r="A34" s="2">
        <v>28</v>
      </c>
      <c r="B34" s="6" t="s">
        <v>66</v>
      </c>
      <c r="C34" s="4" t="s">
        <v>71</v>
      </c>
      <c r="D34" s="4" t="s">
        <v>72</v>
      </c>
      <c r="E34" s="5">
        <v>45353</v>
      </c>
      <c r="F34" s="4">
        <v>22</v>
      </c>
      <c r="G34" s="5">
        <v>45375</v>
      </c>
      <c r="H34" s="15">
        <v>0.45</v>
      </c>
      <c r="I34" s="2" t="s">
        <v>124</v>
      </c>
      <c r="J34" s="2">
        <v>96310</v>
      </c>
      <c r="K34" s="2">
        <v>19050</v>
      </c>
    </row>
    <row r="35" spans="1:11" ht="18" customHeight="1" x14ac:dyDescent="0.3">
      <c r="A35" s="2">
        <v>29</v>
      </c>
      <c r="B35" s="6" t="s">
        <v>73</v>
      </c>
      <c r="C35" s="4" t="s">
        <v>74</v>
      </c>
      <c r="D35" s="4" t="s">
        <v>75</v>
      </c>
      <c r="E35" s="5">
        <v>45294</v>
      </c>
      <c r="F35" s="4">
        <v>30</v>
      </c>
      <c r="G35" s="5">
        <v>45324</v>
      </c>
      <c r="H35" s="15">
        <v>0.79</v>
      </c>
      <c r="I35" s="2" t="s">
        <v>127</v>
      </c>
      <c r="J35" s="2">
        <v>59846</v>
      </c>
      <c r="K35" s="2">
        <v>80678</v>
      </c>
    </row>
    <row r="36" spans="1:11" ht="18" customHeight="1" x14ac:dyDescent="0.3">
      <c r="A36" s="2">
        <v>30</v>
      </c>
      <c r="B36" s="6" t="s">
        <v>73</v>
      </c>
      <c r="C36" s="4" t="s">
        <v>76</v>
      </c>
      <c r="D36" s="4" t="s">
        <v>77</v>
      </c>
      <c r="E36" s="5">
        <v>45325</v>
      </c>
      <c r="F36" s="4">
        <v>25</v>
      </c>
      <c r="G36" s="5">
        <v>45350</v>
      </c>
      <c r="H36" s="15">
        <v>0.72</v>
      </c>
      <c r="I36" s="2" t="s">
        <v>125</v>
      </c>
      <c r="J36" s="2">
        <v>89041</v>
      </c>
      <c r="K36" s="2">
        <v>27593</v>
      </c>
    </row>
    <row r="37" spans="1:11" ht="18" customHeight="1" x14ac:dyDescent="0.3">
      <c r="A37" s="2">
        <v>31</v>
      </c>
      <c r="B37" s="6" t="s">
        <v>73</v>
      </c>
      <c r="C37" s="4" t="s">
        <v>78</v>
      </c>
      <c r="D37" s="4" t="s">
        <v>79</v>
      </c>
      <c r="E37" s="5">
        <v>45351</v>
      </c>
      <c r="F37" s="4">
        <v>20</v>
      </c>
      <c r="G37" s="5">
        <v>45371</v>
      </c>
      <c r="H37" s="15">
        <v>0.98</v>
      </c>
      <c r="I37" s="2" t="s">
        <v>124</v>
      </c>
      <c r="J37" s="2">
        <v>91288</v>
      </c>
      <c r="K37" s="2">
        <v>51931</v>
      </c>
    </row>
    <row r="38" spans="1:11" ht="18" customHeight="1" x14ac:dyDescent="0.3">
      <c r="A38" s="2">
        <v>32</v>
      </c>
      <c r="B38" s="6" t="s">
        <v>80</v>
      </c>
      <c r="C38" s="4" t="s">
        <v>81</v>
      </c>
      <c r="D38" s="4" t="s">
        <v>22</v>
      </c>
      <c r="E38" s="5">
        <v>45293</v>
      </c>
      <c r="F38" s="4">
        <v>35</v>
      </c>
      <c r="G38" s="5">
        <v>45328</v>
      </c>
      <c r="H38" s="15">
        <v>0.72</v>
      </c>
      <c r="I38" s="2" t="s">
        <v>127</v>
      </c>
      <c r="J38" s="2">
        <v>82058</v>
      </c>
      <c r="K38" s="2">
        <v>20844</v>
      </c>
    </row>
    <row r="39" spans="1:11" ht="18" customHeight="1" x14ac:dyDescent="0.3">
      <c r="A39" s="2">
        <v>33</v>
      </c>
      <c r="B39" s="6" t="s">
        <v>80</v>
      </c>
      <c r="C39" s="4" t="s">
        <v>82</v>
      </c>
      <c r="D39" s="4" t="s">
        <v>83</v>
      </c>
      <c r="E39" s="5">
        <v>45324</v>
      </c>
      <c r="F39" s="4">
        <v>32</v>
      </c>
      <c r="G39" s="5">
        <v>45356</v>
      </c>
      <c r="H39" s="15">
        <v>0.78</v>
      </c>
      <c r="I39" s="2" t="s">
        <v>125</v>
      </c>
      <c r="J39" s="2">
        <v>99767</v>
      </c>
      <c r="K39" s="2">
        <v>15491</v>
      </c>
    </row>
    <row r="40" spans="1:11" ht="18" customHeight="1" x14ac:dyDescent="0.3">
      <c r="A40" s="2">
        <v>34</v>
      </c>
      <c r="B40" s="6" t="s">
        <v>80</v>
      </c>
      <c r="C40" s="4" t="s">
        <v>84</v>
      </c>
      <c r="D40" s="4" t="s">
        <v>85</v>
      </c>
      <c r="E40" s="5">
        <v>45357</v>
      </c>
      <c r="F40" s="4">
        <v>25</v>
      </c>
      <c r="G40" s="5">
        <v>45382</v>
      </c>
      <c r="H40" s="15">
        <v>0.43</v>
      </c>
      <c r="I40" s="2" t="s">
        <v>124</v>
      </c>
      <c r="J40" s="2">
        <v>88721</v>
      </c>
      <c r="K40" s="2">
        <v>56792</v>
      </c>
    </row>
    <row r="41" spans="1:11" ht="18" customHeight="1" x14ac:dyDescent="0.3">
      <c r="A41" s="2">
        <v>35</v>
      </c>
      <c r="B41" s="6" t="s">
        <v>86</v>
      </c>
      <c r="C41" s="4" t="s">
        <v>87</v>
      </c>
      <c r="D41" s="4" t="s">
        <v>88</v>
      </c>
      <c r="E41" s="5">
        <v>45295</v>
      </c>
      <c r="F41" s="4">
        <v>27</v>
      </c>
      <c r="G41" s="5">
        <v>45322</v>
      </c>
      <c r="H41" s="15">
        <v>0.41</v>
      </c>
      <c r="I41" s="2" t="s">
        <v>127</v>
      </c>
      <c r="J41" s="2">
        <v>61068</v>
      </c>
      <c r="K41" s="2">
        <v>40200</v>
      </c>
    </row>
    <row r="42" spans="1:11" ht="18" customHeight="1" x14ac:dyDescent="0.3">
      <c r="A42" s="2">
        <v>36</v>
      </c>
      <c r="B42" s="6" t="s">
        <v>86</v>
      </c>
      <c r="C42" s="4" t="s">
        <v>89</v>
      </c>
      <c r="D42" s="4" t="s">
        <v>90</v>
      </c>
      <c r="E42" s="5">
        <v>45319</v>
      </c>
      <c r="F42" s="4">
        <v>30</v>
      </c>
      <c r="G42" s="5">
        <v>45349</v>
      </c>
      <c r="H42" s="15">
        <v>0.47</v>
      </c>
      <c r="I42" s="2" t="s">
        <v>125</v>
      </c>
      <c r="J42" s="2">
        <v>16621</v>
      </c>
      <c r="K42" s="2">
        <v>49387</v>
      </c>
    </row>
    <row r="43" spans="1:11" ht="18" customHeight="1" x14ac:dyDescent="0.3">
      <c r="A43" s="2">
        <v>37</v>
      </c>
      <c r="B43" s="6" t="s">
        <v>86</v>
      </c>
      <c r="C43" s="4" t="s">
        <v>91</v>
      </c>
      <c r="D43" s="4" t="s">
        <v>92</v>
      </c>
      <c r="E43" s="5">
        <v>45350</v>
      </c>
      <c r="F43" s="4">
        <v>22</v>
      </c>
      <c r="G43" s="5">
        <v>45372</v>
      </c>
      <c r="H43" s="15">
        <v>0.15</v>
      </c>
      <c r="I43" s="2" t="s">
        <v>124</v>
      </c>
      <c r="J43" s="2">
        <v>24308</v>
      </c>
      <c r="K43" s="2">
        <v>79564</v>
      </c>
    </row>
    <row r="44" spans="1:11" ht="18" customHeight="1" x14ac:dyDescent="0.3">
      <c r="A44" s="2">
        <v>38</v>
      </c>
      <c r="B44" s="6" t="s">
        <v>93</v>
      </c>
      <c r="C44" s="4" t="s">
        <v>94</v>
      </c>
      <c r="D44" s="4" t="s">
        <v>95</v>
      </c>
      <c r="E44" s="5">
        <v>45294</v>
      </c>
      <c r="F44" s="4">
        <v>25</v>
      </c>
      <c r="G44" s="5">
        <v>45319</v>
      </c>
      <c r="H44" s="15">
        <v>0.39</v>
      </c>
      <c r="I44" s="2" t="s">
        <v>127</v>
      </c>
      <c r="J44" s="2">
        <v>95331</v>
      </c>
      <c r="K44" s="2">
        <v>70626</v>
      </c>
    </row>
    <row r="45" spans="1:11" ht="18" customHeight="1" x14ac:dyDescent="0.3">
      <c r="A45" s="2">
        <v>39</v>
      </c>
      <c r="B45" s="6" t="s">
        <v>93</v>
      </c>
      <c r="C45" s="4" t="s">
        <v>96</v>
      </c>
      <c r="D45" s="4" t="s">
        <v>97</v>
      </c>
      <c r="E45" s="5">
        <v>45325</v>
      </c>
      <c r="F45" s="4">
        <v>20</v>
      </c>
      <c r="G45" s="5">
        <v>45345</v>
      </c>
      <c r="H45" s="15">
        <v>0.39</v>
      </c>
      <c r="I45" s="2" t="s">
        <v>125</v>
      </c>
      <c r="J45" s="2">
        <v>74573</v>
      </c>
      <c r="K45" s="2">
        <v>74326</v>
      </c>
    </row>
    <row r="46" spans="1:11" ht="18" customHeight="1" x14ac:dyDescent="0.3">
      <c r="A46" s="2">
        <v>40</v>
      </c>
      <c r="B46" s="6" t="s">
        <v>93</v>
      </c>
      <c r="C46" s="4" t="s">
        <v>98</v>
      </c>
      <c r="D46" s="4" t="s">
        <v>99</v>
      </c>
      <c r="E46" s="5">
        <v>45346</v>
      </c>
      <c r="F46" s="4">
        <v>35</v>
      </c>
      <c r="G46" s="5">
        <v>45381</v>
      </c>
      <c r="H46" s="15">
        <v>0.35</v>
      </c>
      <c r="I46" s="2" t="s">
        <v>124</v>
      </c>
      <c r="J46" s="2">
        <v>88982</v>
      </c>
      <c r="K46" s="2">
        <v>42182</v>
      </c>
    </row>
    <row r="47" spans="1:11" ht="18" customHeight="1" x14ac:dyDescent="0.3">
      <c r="A47" s="2">
        <v>41</v>
      </c>
      <c r="B47" s="6" t="s">
        <v>100</v>
      </c>
      <c r="C47" s="4" t="s">
        <v>101</v>
      </c>
      <c r="D47" s="4" t="s">
        <v>102</v>
      </c>
      <c r="E47" s="5">
        <v>45294</v>
      </c>
      <c r="F47" s="4">
        <v>25</v>
      </c>
      <c r="G47" s="5">
        <v>45319</v>
      </c>
      <c r="H47" s="15">
        <v>0.39</v>
      </c>
      <c r="I47" s="2" t="s">
        <v>127</v>
      </c>
      <c r="J47" s="2">
        <v>18199</v>
      </c>
      <c r="K47" s="2">
        <v>27593</v>
      </c>
    </row>
    <row r="48" spans="1:11" ht="18" customHeight="1" x14ac:dyDescent="0.3">
      <c r="A48" s="2">
        <v>42</v>
      </c>
      <c r="B48" s="6" t="s">
        <v>100</v>
      </c>
      <c r="C48" s="4" t="s">
        <v>103</v>
      </c>
      <c r="D48" s="4" t="s">
        <v>104</v>
      </c>
      <c r="E48" s="5">
        <v>45320</v>
      </c>
      <c r="F48" s="4">
        <v>30</v>
      </c>
      <c r="G48" s="5">
        <v>45350</v>
      </c>
      <c r="H48" s="15">
        <v>0.05</v>
      </c>
      <c r="I48" s="2" t="s">
        <v>125</v>
      </c>
      <c r="J48" s="2">
        <v>23428</v>
      </c>
      <c r="K48" s="2">
        <v>51931</v>
      </c>
    </row>
    <row r="49" spans="1:11" ht="18" customHeight="1" x14ac:dyDescent="0.3">
      <c r="A49" s="2">
        <v>43</v>
      </c>
      <c r="B49" s="6" t="s">
        <v>100</v>
      </c>
      <c r="C49" s="4" t="s">
        <v>105</v>
      </c>
      <c r="D49" s="4" t="s">
        <v>106</v>
      </c>
      <c r="E49" s="5">
        <v>45380</v>
      </c>
      <c r="F49" s="4">
        <v>20</v>
      </c>
      <c r="G49" s="5">
        <v>45400</v>
      </c>
      <c r="H49" s="15">
        <v>0.06</v>
      </c>
      <c r="I49" s="2" t="s">
        <v>124</v>
      </c>
      <c r="J49" s="2">
        <v>80002</v>
      </c>
      <c r="K49" s="2">
        <v>20844</v>
      </c>
    </row>
    <row r="50" spans="1:11" ht="18" customHeight="1" x14ac:dyDescent="0.3">
      <c r="A50" s="2">
        <v>44</v>
      </c>
      <c r="B50" s="6" t="s">
        <v>107</v>
      </c>
      <c r="C50" s="4" t="s">
        <v>108</v>
      </c>
      <c r="D50" s="4" t="s">
        <v>49</v>
      </c>
      <c r="E50" s="5">
        <v>45293</v>
      </c>
      <c r="F50" s="4">
        <v>25</v>
      </c>
      <c r="G50" s="5">
        <v>45318</v>
      </c>
      <c r="H50" s="15">
        <v>0.57999999999999996</v>
      </c>
      <c r="I50" s="2" t="s">
        <v>126</v>
      </c>
      <c r="J50" s="2">
        <v>69234</v>
      </c>
      <c r="K50" s="2">
        <v>15491</v>
      </c>
    </row>
    <row r="51" spans="1:11" ht="18" customHeight="1" x14ac:dyDescent="0.3">
      <c r="A51" s="2">
        <v>45</v>
      </c>
      <c r="B51" s="6" t="s">
        <v>107</v>
      </c>
      <c r="C51" s="4" t="s">
        <v>109</v>
      </c>
      <c r="D51" s="4" t="s">
        <v>51</v>
      </c>
      <c r="E51" s="5">
        <v>45324</v>
      </c>
      <c r="F51" s="4">
        <v>22</v>
      </c>
      <c r="G51" s="5">
        <v>45346</v>
      </c>
      <c r="H51" s="15">
        <v>0.4</v>
      </c>
      <c r="I51" s="2" t="s">
        <v>125</v>
      </c>
      <c r="J51" s="2">
        <v>58010</v>
      </c>
      <c r="K51" s="2">
        <v>96672</v>
      </c>
    </row>
    <row r="52" spans="1:11" ht="18" customHeight="1" x14ac:dyDescent="0.3">
      <c r="A52" s="2">
        <v>46</v>
      </c>
      <c r="B52" s="11" t="s">
        <v>107</v>
      </c>
      <c r="C52" s="12" t="s">
        <v>110</v>
      </c>
      <c r="D52" s="12" t="s">
        <v>111</v>
      </c>
      <c r="E52" s="13">
        <v>45345</v>
      </c>
      <c r="F52" s="12">
        <v>27</v>
      </c>
      <c r="G52" s="13">
        <v>45372</v>
      </c>
      <c r="H52" s="15">
        <v>0.28999999999999998</v>
      </c>
      <c r="I52" s="2" t="s">
        <v>124</v>
      </c>
      <c r="J52" s="2">
        <v>51133</v>
      </c>
      <c r="K52" s="2">
        <v>74370</v>
      </c>
    </row>
    <row r="53" spans="1:11" ht="18" customHeight="1" x14ac:dyDescent="0.3">
      <c r="B53" s="6"/>
      <c r="C53" s="4"/>
      <c r="D53" s="4"/>
      <c r="E53" s="5"/>
      <c r="F53" s="4"/>
      <c r="G53" s="5"/>
      <c r="H53" s="7"/>
    </row>
    <row r="54" spans="1:11" ht="18" customHeight="1" x14ac:dyDescent="0.3">
      <c r="B54" s="6"/>
      <c r="C54" s="4"/>
      <c r="D54" s="4"/>
      <c r="E54" s="5"/>
      <c r="F54" s="4"/>
      <c r="G54" s="5"/>
      <c r="H54" s="7"/>
    </row>
    <row r="55" spans="1:11" ht="18" customHeight="1" x14ac:dyDescent="0.3">
      <c r="B55" s="6"/>
      <c r="C55" s="4"/>
      <c r="D55" s="4"/>
      <c r="E55" s="5"/>
      <c r="F55" s="4"/>
      <c r="G55" s="5"/>
      <c r="H55" s="7"/>
    </row>
    <row r="56" spans="1:11" ht="18" customHeight="1" x14ac:dyDescent="0.3">
      <c r="B56" s="6"/>
      <c r="C56" s="4"/>
      <c r="D56" s="4"/>
      <c r="E56" s="5"/>
      <c r="F56" s="4"/>
      <c r="G56" s="5"/>
      <c r="H56" s="7"/>
    </row>
    <row r="57" spans="1:11" ht="18" customHeight="1" x14ac:dyDescent="0.3">
      <c r="B57" s="6"/>
      <c r="C57" s="4"/>
      <c r="D57" s="4"/>
      <c r="E57" s="5"/>
      <c r="F57" s="4"/>
      <c r="G57" s="5"/>
      <c r="H57" s="7"/>
    </row>
    <row r="58" spans="1:11" ht="18" customHeight="1" x14ac:dyDescent="0.3">
      <c r="B58" s="6"/>
      <c r="C58" s="4"/>
      <c r="D58" s="4"/>
      <c r="E58" s="5"/>
      <c r="F58" s="4"/>
      <c r="G58" s="5"/>
      <c r="H58" s="7"/>
    </row>
    <row r="59" spans="1:11" ht="18" customHeight="1" x14ac:dyDescent="0.3">
      <c r="B59" s="6"/>
      <c r="C59" s="4"/>
      <c r="D59" s="4"/>
      <c r="E59" s="5"/>
      <c r="F59" s="4"/>
      <c r="G59" s="5"/>
      <c r="H59" s="7"/>
    </row>
    <row r="60" spans="1:11" ht="18" customHeight="1" x14ac:dyDescent="0.3">
      <c r="B60" s="6"/>
      <c r="C60" s="4"/>
      <c r="D60" s="4"/>
      <c r="E60" s="5"/>
      <c r="F60" s="4"/>
      <c r="G60" s="5"/>
      <c r="H60" s="7"/>
    </row>
  </sheetData>
  <phoneticPr fontId="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FD73C-D2D9-416D-BFDE-7010372AAC13}">
  <dimension ref="A3:C8"/>
  <sheetViews>
    <sheetView zoomScale="106" workbookViewId="0">
      <selection activeCell="A4" sqref="A4"/>
    </sheetView>
  </sheetViews>
  <sheetFormatPr defaultRowHeight="14.4" x14ac:dyDescent="0.3"/>
  <cols>
    <col min="1" max="1" width="12.44140625" bestFit="1" customWidth="1"/>
    <col min="2" max="3" width="15.88671875" bestFit="1" customWidth="1"/>
  </cols>
  <sheetData>
    <row r="3" spans="1:3" x14ac:dyDescent="0.3">
      <c r="A3" s="30" t="s">
        <v>120</v>
      </c>
      <c r="B3" t="s">
        <v>123</v>
      </c>
      <c r="C3" t="s">
        <v>122</v>
      </c>
    </row>
    <row r="4" spans="1:3" x14ac:dyDescent="0.3">
      <c r="A4" s="31" t="s">
        <v>124</v>
      </c>
      <c r="B4">
        <v>761852</v>
      </c>
      <c r="C4">
        <v>886514</v>
      </c>
    </row>
    <row r="5" spans="1:3" x14ac:dyDescent="0.3">
      <c r="A5" s="31" t="s">
        <v>127</v>
      </c>
      <c r="B5">
        <v>692385</v>
      </c>
      <c r="C5">
        <v>765372</v>
      </c>
    </row>
    <row r="6" spans="1:3" x14ac:dyDescent="0.3">
      <c r="A6" s="31" t="s">
        <v>125</v>
      </c>
      <c r="B6">
        <v>771765</v>
      </c>
      <c r="C6">
        <v>812358</v>
      </c>
    </row>
    <row r="7" spans="1:3" x14ac:dyDescent="0.3">
      <c r="A7" s="31" t="s">
        <v>126</v>
      </c>
      <c r="B7">
        <v>164992</v>
      </c>
      <c r="C7">
        <v>273072</v>
      </c>
    </row>
    <row r="8" spans="1:3" x14ac:dyDescent="0.3">
      <c r="A8" s="31" t="s">
        <v>121</v>
      </c>
      <c r="B8">
        <v>2390994</v>
      </c>
      <c r="C8">
        <v>2737316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C780-15C5-4B01-A295-4AEBF63E42D4}">
  <dimension ref="B18:AB59"/>
  <sheetViews>
    <sheetView zoomScale="153" workbookViewId="0">
      <selection activeCell="Y18" sqref="Y18"/>
    </sheetView>
  </sheetViews>
  <sheetFormatPr defaultRowHeight="14.4" x14ac:dyDescent="0.3"/>
  <cols>
    <col min="8" max="8" width="10.88671875" customWidth="1"/>
    <col min="14" max="14" width="12" bestFit="1" customWidth="1"/>
    <col min="18" max="18" width="12" bestFit="1" customWidth="1"/>
    <col min="19" max="19" width="8.44140625" bestFit="1" customWidth="1"/>
    <col min="20" max="20" width="20.109375" bestFit="1" customWidth="1"/>
    <col min="21" max="21" width="7" bestFit="1" customWidth="1"/>
  </cols>
  <sheetData>
    <row r="18" spans="2:28" x14ac:dyDescent="0.3">
      <c r="B18" t="s">
        <v>112</v>
      </c>
      <c r="C18" t="str" cm="1">
        <f t="array" ref="C18:C59">_xlfn.UNIQUE(Table1[Assigned to])</f>
        <v>Alice</v>
      </c>
      <c r="E18" t="s">
        <v>113</v>
      </c>
      <c r="F18">
        <v>40</v>
      </c>
      <c r="G18" t="str" cm="1">
        <f t="array" ref="G18">_xlfn.XLOOKUP(F18,'Project Management Data'!$A$7:$A$52,Table1[Assigned to])</f>
        <v>n Nancy</v>
      </c>
      <c r="H18" t="str">
        <f>_xlfn.XLOOKUP(G18,Table1[Assigned to],Table1[Project Name])</f>
        <v>Events</v>
      </c>
      <c r="I18" t="str">
        <f>_xlfn.XLOOKUP(G18,Table1[Assigned to],Table1[Task Name])</f>
        <v>Sponsorship Coordinatio</v>
      </c>
      <c r="M18" t="s">
        <v>114</v>
      </c>
      <c r="N18" t="str" cm="1">
        <f t="array" ref="N18:N32">_xlfn.UNIQUE(Table1[Project Name])</f>
        <v>Marketing</v>
      </c>
      <c r="O18">
        <v>1</v>
      </c>
      <c r="P18" t="s">
        <v>115</v>
      </c>
      <c r="Q18">
        <v>11</v>
      </c>
      <c r="R18" t="str" cm="1">
        <f t="array" ref="R18">_xlfn.XLOOKUP(Q18,O18:O32,_xlfn.ANCHORARRAY(N18))</f>
        <v>Consulting</v>
      </c>
      <c r="S18" t="str" cm="1">
        <f t="array" ref="S18:AB20">_xlfn._xlws.FILTER(Table1[],Table1[Project Name]=calculations!$R$18)</f>
        <v>Consulting</v>
      </c>
      <c r="T18" t="str">
        <v>Strategic Planning</v>
      </c>
      <c r="U18" t="str">
        <v>Fiona</v>
      </c>
      <c r="V18">
        <v>45293</v>
      </c>
      <c r="W18">
        <v>35</v>
      </c>
      <c r="X18">
        <v>45328</v>
      </c>
      <c r="Y18" s="14">
        <v>0.72</v>
      </c>
      <c r="Z18" t="str">
        <v>lucknow</v>
      </c>
      <c r="AA18">
        <v>82058</v>
      </c>
      <c r="AB18">
        <v>20844</v>
      </c>
    </row>
    <row r="19" spans="2:28" x14ac:dyDescent="0.3">
      <c r="C19" t="str">
        <v>Bob</v>
      </c>
      <c r="N19" t="str">
        <v>Product Dev</v>
      </c>
      <c r="O19">
        <v>2</v>
      </c>
      <c r="S19" t="str">
        <v>Consulting</v>
      </c>
      <c r="T19" t="str">
        <v>Market Expansion</v>
      </c>
      <c r="U19" t="str">
        <v>Gary</v>
      </c>
      <c r="V19">
        <v>45324</v>
      </c>
      <c r="W19">
        <v>32</v>
      </c>
      <c r="X19">
        <v>45356</v>
      </c>
      <c r="Y19" s="14">
        <v>0.78</v>
      </c>
      <c r="Z19" t="str">
        <v>delhi</v>
      </c>
      <c r="AA19">
        <v>99767</v>
      </c>
      <c r="AB19">
        <v>15491</v>
      </c>
    </row>
    <row r="20" spans="2:28" x14ac:dyDescent="0.3">
      <c r="C20" t="str">
        <v>Charlie</v>
      </c>
      <c r="N20" t="str">
        <v>Customer Svc</v>
      </c>
      <c r="O20">
        <v>3</v>
      </c>
      <c r="S20" t="str">
        <v>Consulting</v>
      </c>
      <c r="T20" t="str">
        <v>Client Advisory</v>
      </c>
      <c r="U20" t="str">
        <v>Helen</v>
      </c>
      <c r="V20">
        <v>45357</v>
      </c>
      <c r="W20">
        <v>25</v>
      </c>
      <c r="X20">
        <v>45382</v>
      </c>
      <c r="Y20" s="14">
        <v>0.43</v>
      </c>
      <c r="Z20" t="str">
        <v>mumbai</v>
      </c>
      <c r="AA20">
        <v>88721</v>
      </c>
      <c r="AB20">
        <v>56792</v>
      </c>
    </row>
    <row r="21" spans="2:28" x14ac:dyDescent="0.3">
      <c r="C21" t="str">
        <v>Daisy</v>
      </c>
      <c r="N21" t="str">
        <v>Financial</v>
      </c>
      <c r="O21">
        <v>4</v>
      </c>
    </row>
    <row r="22" spans="2:28" x14ac:dyDescent="0.3">
      <c r="C22" t="str">
        <v>Ethan</v>
      </c>
      <c r="N22" t="str">
        <v>Research</v>
      </c>
      <c r="O22">
        <v>5</v>
      </c>
    </row>
    <row r="23" spans="2:28" x14ac:dyDescent="0.3">
      <c r="C23" t="str">
        <v>Fiona</v>
      </c>
      <c r="N23" t="str">
        <v>Development</v>
      </c>
      <c r="O23">
        <v>6</v>
      </c>
    </row>
    <row r="24" spans="2:28" x14ac:dyDescent="0.3">
      <c r="C24" t="str">
        <v>Gabriel</v>
      </c>
      <c r="N24" t="str">
        <v>Production</v>
      </c>
      <c r="O24">
        <v>7</v>
      </c>
    </row>
    <row r="25" spans="2:28" x14ac:dyDescent="0.3">
      <c r="C25" t="str">
        <v>Hannah</v>
      </c>
      <c r="G25" t="s">
        <v>116</v>
      </c>
      <c r="N25" t="str">
        <v>Sales</v>
      </c>
      <c r="O25">
        <v>8</v>
      </c>
    </row>
    <row r="26" spans="2:28" x14ac:dyDescent="0.3">
      <c r="C26" t="str">
        <v>Ian</v>
      </c>
      <c r="N26" t="str">
        <v>Support</v>
      </c>
      <c r="O26">
        <v>9</v>
      </c>
    </row>
    <row r="27" spans="2:28" x14ac:dyDescent="0.3">
      <c r="C27" t="str">
        <v>Julia</v>
      </c>
      <c r="N27" t="str">
        <v>Operations</v>
      </c>
      <c r="O27">
        <v>10</v>
      </c>
    </row>
    <row r="28" spans="2:28" x14ac:dyDescent="0.3">
      <c r="C28" t="str">
        <v>Kevin</v>
      </c>
      <c r="N28" t="str">
        <v>Consulting</v>
      </c>
      <c r="O28">
        <v>11</v>
      </c>
    </row>
    <row r="29" spans="2:28" x14ac:dyDescent="0.3">
      <c r="C29" t="str">
        <v>Mark</v>
      </c>
      <c r="N29" t="str">
        <v>Training</v>
      </c>
      <c r="O29">
        <v>12</v>
      </c>
    </row>
    <row r="30" spans="2:28" x14ac:dyDescent="0.3">
      <c r="C30" t="str">
        <v>Nathan</v>
      </c>
      <c r="N30" t="str">
        <v>Events</v>
      </c>
      <c r="O30">
        <v>13</v>
      </c>
    </row>
    <row r="31" spans="2:28" x14ac:dyDescent="0.3">
      <c r="C31" t="str">
        <v>Olivia</v>
      </c>
      <c r="N31" t="str">
        <v>Logistics</v>
      </c>
      <c r="O31">
        <v>14</v>
      </c>
    </row>
    <row r="32" spans="2:28" x14ac:dyDescent="0.3">
      <c r="C32" t="str">
        <v>Peter</v>
      </c>
      <c r="N32" t="str">
        <v>Engineering</v>
      </c>
      <c r="O32">
        <v>15</v>
      </c>
    </row>
    <row r="33" spans="3:3" x14ac:dyDescent="0.3">
      <c r="C33" t="str">
        <v>Quinn</v>
      </c>
    </row>
    <row r="34" spans="3:3" x14ac:dyDescent="0.3">
      <c r="C34" t="str">
        <v>Rachel</v>
      </c>
    </row>
    <row r="35" spans="3:3" x14ac:dyDescent="0.3">
      <c r="C35" t="str">
        <v>Sam</v>
      </c>
    </row>
    <row r="36" spans="3:3" x14ac:dyDescent="0.3">
      <c r="C36" t="str">
        <v>Tim</v>
      </c>
    </row>
    <row r="37" spans="3:3" x14ac:dyDescent="0.3">
      <c r="C37" t="str">
        <v>Ursula</v>
      </c>
    </row>
    <row r="38" spans="3:3" x14ac:dyDescent="0.3">
      <c r="C38" t="str">
        <v>Victor</v>
      </c>
    </row>
    <row r="39" spans="3:3" x14ac:dyDescent="0.3">
      <c r="C39" t="str">
        <v>Wendy</v>
      </c>
    </row>
    <row r="40" spans="3:3" x14ac:dyDescent="0.3">
      <c r="C40" t="str">
        <v>Xavier</v>
      </c>
    </row>
    <row r="41" spans="3:3" x14ac:dyDescent="0.3">
      <c r="C41" t="str">
        <v>Yvette</v>
      </c>
    </row>
    <row r="42" spans="3:3" x14ac:dyDescent="0.3">
      <c r="C42" t="str">
        <v>Zoe</v>
      </c>
    </row>
    <row r="43" spans="3:3" x14ac:dyDescent="0.3">
      <c r="C43" t="str">
        <v>Aaron</v>
      </c>
    </row>
    <row r="44" spans="3:3" x14ac:dyDescent="0.3">
      <c r="C44" t="str">
        <v>Bella</v>
      </c>
    </row>
    <row r="45" spans="3:3" x14ac:dyDescent="0.3">
      <c r="C45" t="str">
        <v>Calvin</v>
      </c>
    </row>
    <row r="46" spans="3:3" x14ac:dyDescent="0.3">
      <c r="C46" t="str">
        <v>Diane</v>
      </c>
    </row>
    <row r="47" spans="3:3" x14ac:dyDescent="0.3">
      <c r="C47" t="str">
        <v>Edward</v>
      </c>
    </row>
    <row r="48" spans="3:3" x14ac:dyDescent="0.3">
      <c r="C48" t="str">
        <v>Gary</v>
      </c>
    </row>
    <row r="49" spans="3:3" x14ac:dyDescent="0.3">
      <c r="C49" t="str">
        <v>Helen</v>
      </c>
    </row>
    <row r="50" spans="3:3" x14ac:dyDescent="0.3">
      <c r="C50" t="str">
        <v>Isaac</v>
      </c>
    </row>
    <row r="51" spans="3:3" x14ac:dyDescent="0.3">
      <c r="C51" t="str">
        <v>Jane</v>
      </c>
    </row>
    <row r="52" spans="3:3" x14ac:dyDescent="0.3">
      <c r="C52" t="str">
        <v>Kyle</v>
      </c>
    </row>
    <row r="53" spans="3:3" x14ac:dyDescent="0.3">
      <c r="C53" t="str">
        <v>Laura</v>
      </c>
    </row>
    <row r="54" spans="3:3" x14ac:dyDescent="0.3">
      <c r="C54" t="str">
        <v>Mike</v>
      </c>
    </row>
    <row r="55" spans="3:3" x14ac:dyDescent="0.3">
      <c r="C55" t="str">
        <v>n Nancy</v>
      </c>
    </row>
    <row r="56" spans="3:3" x14ac:dyDescent="0.3">
      <c r="C56" t="str">
        <v>Oscar</v>
      </c>
    </row>
    <row r="57" spans="3:3" x14ac:dyDescent="0.3">
      <c r="C57" t="str">
        <v>Patricia</v>
      </c>
    </row>
    <row r="58" spans="3:3" x14ac:dyDescent="0.3">
      <c r="C58" t="str">
        <v>Quentin</v>
      </c>
    </row>
    <row r="59" spans="3:3" x14ac:dyDescent="0.3">
      <c r="C59" t="str">
        <v>Tom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3EB8D-DDC5-4F9D-9AF6-7861B738851A}">
  <dimension ref="G17:T26"/>
  <sheetViews>
    <sheetView showGridLines="0" tabSelected="1" zoomScale="68" zoomScaleNormal="112" workbookViewId="0">
      <selection activeCell="AC23" sqref="AC23"/>
    </sheetView>
  </sheetViews>
  <sheetFormatPr defaultRowHeight="14.4" x14ac:dyDescent="0.3"/>
  <sheetData>
    <row r="17" spans="7:20" x14ac:dyDescent="0.3">
      <c r="M17" s="16"/>
    </row>
    <row r="23" spans="7:20" ht="18" x14ac:dyDescent="0.35">
      <c r="G23" s="17"/>
      <c r="H23" s="18"/>
      <c r="I23" s="18"/>
      <c r="J23" s="18"/>
      <c r="K23" s="18"/>
      <c r="L23" s="19" cm="1">
        <f t="array" ref="L23:L25">calculations!$Y$18:$Y$20</f>
        <v>0.72</v>
      </c>
      <c r="M23" s="18"/>
      <c r="N23" s="18"/>
      <c r="O23" s="18"/>
      <c r="P23" s="18"/>
      <c r="Q23" s="18"/>
      <c r="R23" s="20" cm="1">
        <f t="array" ref="R23:R25">calculations!$W$18:$W$20</f>
        <v>35</v>
      </c>
      <c r="S23" s="18"/>
      <c r="T23" s="21"/>
    </row>
    <row r="24" spans="7:20" ht="18" x14ac:dyDescent="0.35">
      <c r="G24" s="22"/>
      <c r="H24" s="23"/>
      <c r="I24" s="23"/>
      <c r="J24" s="23"/>
      <c r="K24" s="23"/>
      <c r="L24" s="24">
        <v>0.78</v>
      </c>
      <c r="M24" s="23"/>
      <c r="N24" s="23"/>
      <c r="O24" s="23"/>
      <c r="P24" s="23"/>
      <c r="Q24" s="23"/>
      <c r="R24" s="25">
        <v>32</v>
      </c>
      <c r="S24" s="23"/>
      <c r="T24" s="26"/>
    </row>
    <row r="25" spans="7:20" ht="18" x14ac:dyDescent="0.35">
      <c r="G25" s="22"/>
      <c r="H25" s="23"/>
      <c r="I25" s="23"/>
      <c r="J25" s="23"/>
      <c r="K25" s="23"/>
      <c r="L25" s="24">
        <v>0.43</v>
      </c>
      <c r="M25" s="23"/>
      <c r="N25" s="23"/>
      <c r="O25" s="23"/>
      <c r="P25" s="23"/>
      <c r="Q25" s="23"/>
      <c r="R25" s="25">
        <v>25</v>
      </c>
      <c r="S25" s="23"/>
      <c r="T25" s="26"/>
    </row>
    <row r="26" spans="7:20" x14ac:dyDescent="0.3">
      <c r="G26" s="27"/>
      <c r="H26" s="28"/>
      <c r="I26" s="28"/>
      <c r="J26" s="28"/>
      <c r="K26" s="28"/>
      <c r="L26" s="28"/>
      <c r="M26" s="28"/>
      <c r="N26" s="28"/>
      <c r="O26" s="28"/>
      <c r="P26" s="28"/>
      <c r="Q26" s="28"/>
      <c r="R26" s="28"/>
      <c r="S26" s="28"/>
      <c r="T26" s="29"/>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4" r:id="rId3" name="Drop Down 2">
              <controlPr defaultSize="0" autoLine="0" autoPict="0">
                <anchor moveWithCells="1">
                  <from>
                    <xdr:col>0</xdr:col>
                    <xdr:colOff>99060</xdr:colOff>
                    <xdr:row>11</xdr:row>
                    <xdr:rowOff>22860</xdr:rowOff>
                  </from>
                  <to>
                    <xdr:col>5</xdr:col>
                    <xdr:colOff>304800</xdr:colOff>
                    <xdr:row>14</xdr:row>
                    <xdr:rowOff>0</xdr:rowOff>
                  </to>
                </anchor>
              </controlPr>
            </control>
          </mc:Choice>
        </mc:AlternateContent>
        <mc:AlternateContent xmlns:mc="http://schemas.openxmlformats.org/markup-compatibility/2006">
          <mc:Choice Requires="x14">
            <control shapeId="3075" r:id="rId4" name="Drop Down 3">
              <controlPr defaultSize="0" autoLine="0" autoPict="0">
                <anchor moveWithCells="1">
                  <from>
                    <xdr:col>0</xdr:col>
                    <xdr:colOff>91440</xdr:colOff>
                    <xdr:row>22</xdr:row>
                    <xdr:rowOff>15240</xdr:rowOff>
                  </from>
                  <to>
                    <xdr:col>5</xdr:col>
                    <xdr:colOff>297180</xdr:colOff>
                    <xdr:row>24</xdr:row>
                    <xdr:rowOff>83820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Management Data</vt:lpstr>
      <vt:lpstr>pivot table</vt:lpstr>
      <vt:lpstr>calculations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shidocoder@gmail.com</cp:lastModifiedBy>
  <dcterms:created xsi:type="dcterms:W3CDTF">2024-02-19T11:44:19Z</dcterms:created>
  <dcterms:modified xsi:type="dcterms:W3CDTF">2025-05-15T01:12:11Z</dcterms:modified>
</cp:coreProperties>
</file>